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mc:AlternateContent xmlns:mc="http://schemas.openxmlformats.org/markup-compatibility/2006">
    <mc:Choice Requires="x15">
      <x15ac:absPath xmlns:x15ac="http://schemas.microsoft.com/office/spreadsheetml/2010/11/ac" url="https://aquaport.bwb.de/alfresco/aos/Sites/projekt-prerewe/documentLibrary/teilbare Ordner/Teilprojekte/Prozesse/BTT/"/>
    </mc:Choice>
  </mc:AlternateContent>
  <bookViews>
    <workbookView xWindow="1095" yWindow="495" windowWidth="35655" windowHeight="18765" activeTab="1"/>
  </bookViews>
  <sheets>
    <sheet name="Übersicht" sheetId="6" r:id="rId1"/>
    <sheet name="BTT" sheetId="1" r:id="rId2"/>
    <sheet name="BPML" sheetId="2" r:id="rId3"/>
    <sheet name="Transaktionen" sheetId="3" r:id="rId4"/>
    <sheet name="Quercheck Transaktionen" sheetId="8" r:id="rId5"/>
    <sheet name="Formulare" sheetId="4" r:id="rId6"/>
    <sheet name="Schnittstellen" sheetId="5" r:id="rId7"/>
    <sheet name="Datengrundlage adesso" sheetId="7" r:id="rId8"/>
  </sheets>
  <externalReferences>
    <externalReference r:id="rId9"/>
  </externalReferences>
  <definedNames>
    <definedName name="aktives_Teilprojekt">Übersicht!$A$1</definedName>
    <definedName name="anderes_TP">Übersicht!$A$7</definedName>
    <definedName name="ckö">[1]!Module[Module]</definedName>
    <definedName name="falscher_Subprozess">Übersicht!$A$6</definedName>
    <definedName name="Formular">Formulare[Formularbezeichnung]</definedName>
    <definedName name="Hauptprozess">Hauptprozesse[Hauptprozess]</definedName>
    <definedName name="Interface">Interfaces[Interfaces]</definedName>
    <definedName name="leeres_Pflichtfeld">Übersicht!$A$5</definedName>
    <definedName name="leeres_Pflichtfeld_Discover">Übersicht!$A$5</definedName>
    <definedName name="leeres_Pflichtfeld_Prepare">Übersicht!$A$12</definedName>
    <definedName name="Modul">Module[Module]</definedName>
    <definedName name="Output">Outputs[Outputs]</definedName>
    <definedName name="Priorität">Prioritäten[Prioritäten]</definedName>
    <definedName name="Schnittstelle">Schnittstelle_Klarname[Schnittstelle]</definedName>
    <definedName name="Subprozess">BPML[Subprozess]</definedName>
    <definedName name="Teilprojekt_Kürzel">Teilprojekte[Kürzel]</definedName>
    <definedName name="Teilprojekt_lang">Teilprojekte[Teilprojekte]</definedName>
    <definedName name="Transaktion">Transaktionen[Transaktionen]</definedName>
    <definedName name="Vorhanden">Vorhanden?[Vorhanden?]</definedName>
  </definedNames>
  <calcPr calcId="162913" concurrentCalc="0"/>
  <pivotCaches>
    <pivotCache cacheId="1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19" i="1" l="1"/>
  <c r="V420" i="1"/>
  <c r="V421" i="1"/>
  <c r="V422" i="1"/>
  <c r="V423" i="1"/>
  <c r="V424" i="1"/>
  <c r="V425" i="1"/>
  <c r="V426" i="1"/>
  <c r="V427" i="1"/>
  <c r="V418" i="1"/>
  <c r="J419" i="1"/>
  <c r="J420" i="1"/>
  <c r="J421" i="1"/>
  <c r="J422" i="1"/>
  <c r="J423" i="1"/>
  <c r="J424" i="1"/>
  <c r="J425" i="1"/>
  <c r="J426" i="1"/>
  <c r="J427" i="1"/>
  <c r="J418" i="1"/>
  <c r="E419" i="1"/>
  <c r="E420" i="1"/>
  <c r="E421" i="1"/>
  <c r="E422" i="1"/>
  <c r="E423" i="1"/>
  <c r="E424" i="1"/>
  <c r="E425" i="1"/>
  <c r="E426" i="1"/>
  <c r="E427" i="1"/>
  <c r="E418" i="1"/>
  <c r="A419" i="1"/>
  <c r="A420" i="1"/>
  <c r="A421" i="1"/>
  <c r="A422" i="1"/>
  <c r="A423" i="1"/>
  <c r="A424" i="1"/>
  <c r="A425" i="1"/>
  <c r="A426" i="1"/>
  <c r="A427" i="1"/>
  <c r="A418" i="1"/>
  <c r="AK418" i="1"/>
  <c r="AK419" i="1"/>
  <c r="AK420" i="1"/>
  <c r="AK421" i="1"/>
  <c r="AK422" i="1"/>
  <c r="AK423" i="1"/>
  <c r="AK424" i="1"/>
  <c r="AK425" i="1"/>
  <c r="AK426" i="1"/>
  <c r="AK427" i="1"/>
  <c r="AL418" i="1"/>
  <c r="AL419" i="1"/>
  <c r="AL420" i="1"/>
  <c r="AL421" i="1"/>
  <c r="AL422" i="1"/>
  <c r="AL423" i="1"/>
  <c r="AL424" i="1"/>
  <c r="AL425" i="1"/>
  <c r="AL426" i="1"/>
  <c r="AL427" i="1"/>
  <c r="AM418" i="1"/>
  <c r="AM419" i="1"/>
  <c r="AM420" i="1"/>
  <c r="AM421" i="1"/>
  <c r="AM422" i="1"/>
  <c r="AM423" i="1"/>
  <c r="AM424" i="1"/>
  <c r="AM425" i="1"/>
  <c r="AM426" i="1"/>
  <c r="AM427" i="1"/>
  <c r="AN418" i="1"/>
  <c r="AN419" i="1"/>
  <c r="AN420" i="1"/>
  <c r="AN421" i="1"/>
  <c r="AN422" i="1"/>
  <c r="AN423" i="1"/>
  <c r="AN424" i="1"/>
  <c r="AN425" i="1"/>
  <c r="AN426" i="1"/>
  <c r="AN427" i="1"/>
  <c r="AO418" i="1"/>
  <c r="AO419" i="1"/>
  <c r="AO420" i="1"/>
  <c r="AO421" i="1"/>
  <c r="AO422" i="1"/>
  <c r="AO423" i="1"/>
  <c r="AO424" i="1"/>
  <c r="AO425" i="1"/>
  <c r="AO426" i="1"/>
  <c r="AO427" i="1"/>
  <c r="AP418" i="1"/>
  <c r="AP419" i="1"/>
  <c r="AP420" i="1"/>
  <c r="AP421" i="1"/>
  <c r="AP422" i="1"/>
  <c r="AP423" i="1"/>
  <c r="AP424" i="1"/>
  <c r="AP425" i="1"/>
  <c r="AP426" i="1"/>
  <c r="AP427" i="1"/>
  <c r="AQ418" i="1"/>
  <c r="E307" i="1"/>
  <c r="E326" i="1"/>
  <c r="E327" i="1"/>
  <c r="E328"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8" i="1"/>
  <c r="E309" i="1"/>
  <c r="E310" i="1"/>
  <c r="E311" i="1"/>
  <c r="E312" i="1"/>
  <c r="E313" i="1"/>
  <c r="E314" i="1"/>
  <c r="E315" i="1"/>
  <c r="E316" i="1"/>
  <c r="E317" i="1"/>
  <c r="E318" i="1"/>
  <c r="E319" i="1"/>
  <c r="E320" i="1"/>
  <c r="E321" i="1"/>
  <c r="E322" i="1"/>
  <c r="E323" i="1"/>
  <c r="E324" i="1"/>
  <c r="E325"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AQ419" i="1"/>
  <c r="AQ420" i="1"/>
  <c r="AQ421" i="1"/>
  <c r="AQ422" i="1"/>
  <c r="AQ423" i="1"/>
  <c r="AQ424" i="1"/>
  <c r="AQ425" i="1"/>
  <c r="AQ426" i="1"/>
  <c r="AQ427" i="1"/>
  <c r="AR418" i="1"/>
  <c r="AR419" i="1"/>
  <c r="AR420" i="1"/>
  <c r="AR421" i="1"/>
  <c r="AR422" i="1"/>
  <c r="AR423" i="1"/>
  <c r="AR424" i="1"/>
  <c r="AR425" i="1"/>
  <c r="AR426" i="1"/>
  <c r="AR427" i="1"/>
  <c r="A410" i="1"/>
  <c r="A411" i="1"/>
  <c r="A412" i="1"/>
  <c r="A413" i="1"/>
  <c r="A414" i="1"/>
  <c r="A415" i="1"/>
  <c r="A416" i="1"/>
  <c r="A417" i="1"/>
  <c r="J410" i="1"/>
  <c r="J411" i="1"/>
  <c r="J412" i="1"/>
  <c r="J413" i="1"/>
  <c r="J414" i="1"/>
  <c r="J415" i="1"/>
  <c r="J416" i="1"/>
  <c r="J417" i="1"/>
  <c r="V410" i="1"/>
  <c r="V411" i="1"/>
  <c r="V412" i="1"/>
  <c r="V413" i="1"/>
  <c r="V414" i="1"/>
  <c r="V415" i="1"/>
  <c r="V416" i="1"/>
  <c r="V417" i="1"/>
  <c r="AK410" i="1"/>
  <c r="AK411" i="1"/>
  <c r="AK412" i="1"/>
  <c r="AK413" i="1"/>
  <c r="AK414" i="1"/>
  <c r="AK415" i="1"/>
  <c r="AK416" i="1"/>
  <c r="AK417" i="1"/>
  <c r="AL410" i="1"/>
  <c r="AL411" i="1"/>
  <c r="AL412" i="1"/>
  <c r="AL413" i="1"/>
  <c r="AL414" i="1"/>
  <c r="AL415" i="1"/>
  <c r="AL416" i="1"/>
  <c r="AL417" i="1"/>
  <c r="AM410" i="1"/>
  <c r="AM411" i="1"/>
  <c r="AM412" i="1"/>
  <c r="AM413" i="1"/>
  <c r="AM414" i="1"/>
  <c r="AM415" i="1"/>
  <c r="AM416" i="1"/>
  <c r="AM417" i="1"/>
  <c r="AN410" i="1"/>
  <c r="AN411" i="1"/>
  <c r="AN412" i="1"/>
  <c r="AN413" i="1"/>
  <c r="AN414" i="1"/>
  <c r="AN415" i="1"/>
  <c r="AN416" i="1"/>
  <c r="AN417" i="1"/>
  <c r="AO410" i="1"/>
  <c r="AO411" i="1"/>
  <c r="AO412" i="1"/>
  <c r="AO413" i="1"/>
  <c r="AO414" i="1"/>
  <c r="AO415" i="1"/>
  <c r="AO416" i="1"/>
  <c r="AO417" i="1"/>
  <c r="AP410" i="1"/>
  <c r="AP411" i="1"/>
  <c r="AP412" i="1"/>
  <c r="AP413" i="1"/>
  <c r="AP414" i="1"/>
  <c r="AP415" i="1"/>
  <c r="AP416" i="1"/>
  <c r="AP417" i="1"/>
  <c r="AQ410" i="1"/>
  <c r="AQ411" i="1"/>
  <c r="AQ412" i="1"/>
  <c r="AQ413" i="1"/>
  <c r="AQ414" i="1"/>
  <c r="AQ415" i="1"/>
  <c r="AQ416" i="1"/>
  <c r="AQ417" i="1"/>
  <c r="AR410" i="1"/>
  <c r="AR411" i="1"/>
  <c r="AR412" i="1"/>
  <c r="AR413" i="1"/>
  <c r="AR414" i="1"/>
  <c r="AR415" i="1"/>
  <c r="AR416" i="1"/>
  <c r="AR417" i="1"/>
  <c r="A409" i="1"/>
  <c r="J409" i="1"/>
  <c r="V409" i="1"/>
  <c r="AK409" i="1"/>
  <c r="AL409" i="1"/>
  <c r="AM409" i="1"/>
  <c r="AN409" i="1"/>
  <c r="AO409" i="1"/>
  <c r="AP409" i="1"/>
  <c r="AQ409" i="1"/>
  <c r="AR409" i="1"/>
  <c r="A407" i="1"/>
  <c r="A408" i="1"/>
  <c r="J407" i="1"/>
  <c r="J408" i="1"/>
  <c r="V407" i="1"/>
  <c r="V408" i="1"/>
  <c r="AK407" i="1"/>
  <c r="AK408" i="1"/>
  <c r="AL407" i="1"/>
  <c r="AL408" i="1"/>
  <c r="AM407" i="1"/>
  <c r="AM408" i="1"/>
  <c r="AN407" i="1"/>
  <c r="AN408" i="1"/>
  <c r="AO407" i="1"/>
  <c r="AO408" i="1"/>
  <c r="AP407" i="1"/>
  <c r="AP408" i="1"/>
  <c r="AQ407" i="1"/>
  <c r="AQ408" i="1"/>
  <c r="AR407" i="1"/>
  <c r="AR408" i="1"/>
  <c r="A406" i="1"/>
  <c r="J406" i="1"/>
  <c r="V406" i="1"/>
  <c r="AK406" i="1"/>
  <c r="AL406" i="1"/>
  <c r="AM406" i="1"/>
  <c r="AN406" i="1"/>
  <c r="AO406" i="1"/>
  <c r="AP406" i="1"/>
  <c r="AQ406" i="1"/>
  <c r="AR406" i="1"/>
  <c r="A405" i="1"/>
  <c r="J405" i="1"/>
  <c r="V405" i="1"/>
  <c r="AK405" i="1"/>
  <c r="AL405" i="1"/>
  <c r="AM405" i="1"/>
  <c r="AN405" i="1"/>
  <c r="AO405" i="1"/>
  <c r="AP405" i="1"/>
  <c r="AQ405" i="1"/>
  <c r="AR405"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V404" i="1"/>
  <c r="J404" i="1"/>
  <c r="AK404" i="1"/>
  <c r="AL404" i="1"/>
  <c r="AM404" i="1"/>
  <c r="AN404" i="1"/>
  <c r="AO404" i="1"/>
  <c r="AP404" i="1"/>
  <c r="AQ404" i="1"/>
  <c r="AR404" i="1"/>
  <c r="F4278" i="3"/>
  <c r="J403" i="1"/>
  <c r="V403" i="1"/>
  <c r="AK403" i="1"/>
  <c r="AL403" i="1"/>
  <c r="AM403" i="1"/>
  <c r="AN403" i="1"/>
  <c r="AO403" i="1"/>
  <c r="AP403" i="1"/>
  <c r="AQ403" i="1"/>
  <c r="AR403"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P3" i="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P354" i="1"/>
  <c r="AP355" i="1"/>
  <c r="AP356" i="1"/>
  <c r="AP357" i="1"/>
  <c r="AP358" i="1"/>
  <c r="AP359" i="1"/>
  <c r="AP360" i="1"/>
  <c r="AP361" i="1"/>
  <c r="AP362" i="1"/>
  <c r="AP363" i="1"/>
  <c r="AP364" i="1"/>
  <c r="AP365" i="1"/>
  <c r="AP366" i="1"/>
  <c r="AP367" i="1"/>
  <c r="AP368" i="1"/>
  <c r="AP369" i="1"/>
  <c r="AP370" i="1"/>
  <c r="AP371" i="1"/>
  <c r="AP372" i="1"/>
  <c r="AP373" i="1"/>
  <c r="AP374" i="1"/>
  <c r="AP375" i="1"/>
  <c r="AP376" i="1"/>
  <c r="AP377" i="1"/>
  <c r="AP378" i="1"/>
  <c r="AP379" i="1"/>
  <c r="AP380" i="1"/>
  <c r="AP381" i="1"/>
  <c r="AP382" i="1"/>
  <c r="AP383" i="1"/>
  <c r="AP384" i="1"/>
  <c r="AP385" i="1"/>
  <c r="AP386" i="1"/>
  <c r="AP387" i="1"/>
  <c r="AP388" i="1"/>
  <c r="AP389" i="1"/>
  <c r="AP390" i="1"/>
  <c r="AP391" i="1"/>
  <c r="AP392" i="1"/>
  <c r="AP393" i="1"/>
  <c r="AP394" i="1"/>
  <c r="AP395" i="1"/>
  <c r="AP396" i="1"/>
  <c r="AP397" i="1"/>
  <c r="AP398" i="1"/>
  <c r="AP399" i="1"/>
  <c r="AP400" i="1"/>
  <c r="AP401" i="1"/>
  <c r="AP402" i="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Q308" i="1"/>
  <c r="AQ309" i="1"/>
  <c r="AQ310" i="1"/>
  <c r="AQ311" i="1"/>
  <c r="AQ312" i="1"/>
  <c r="AQ313" i="1"/>
  <c r="AQ314" i="1"/>
  <c r="AQ315" i="1"/>
  <c r="AQ316" i="1"/>
  <c r="AQ317" i="1"/>
  <c r="AQ318" i="1"/>
  <c r="AQ319" i="1"/>
  <c r="AQ320" i="1"/>
  <c r="AQ321" i="1"/>
  <c r="AQ322" i="1"/>
  <c r="AQ323" i="1"/>
  <c r="AQ324" i="1"/>
  <c r="AQ325"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Q354" i="1"/>
  <c r="AQ355" i="1"/>
  <c r="AQ356" i="1"/>
  <c r="AQ357" i="1"/>
  <c r="AQ358" i="1"/>
  <c r="AQ359" i="1"/>
  <c r="AQ360" i="1"/>
  <c r="AQ361" i="1"/>
  <c r="AQ362" i="1"/>
  <c r="AQ363" i="1"/>
  <c r="AQ364" i="1"/>
  <c r="AQ365" i="1"/>
  <c r="AQ366" i="1"/>
  <c r="AQ367" i="1"/>
  <c r="AQ368" i="1"/>
  <c r="AQ369" i="1"/>
  <c r="AQ370" i="1"/>
  <c r="AQ371" i="1"/>
  <c r="AQ372" i="1"/>
  <c r="AQ373" i="1"/>
  <c r="AQ374" i="1"/>
  <c r="AQ375" i="1"/>
  <c r="AQ376" i="1"/>
  <c r="AQ377" i="1"/>
  <c r="AQ378" i="1"/>
  <c r="AQ379" i="1"/>
  <c r="AQ380" i="1"/>
  <c r="AQ381" i="1"/>
  <c r="AQ382" i="1"/>
  <c r="AQ383" i="1"/>
  <c r="AQ384" i="1"/>
  <c r="AQ385" i="1"/>
  <c r="AQ386" i="1"/>
  <c r="AQ387" i="1"/>
  <c r="AQ388" i="1"/>
  <c r="AQ389" i="1"/>
  <c r="AQ390" i="1"/>
  <c r="AQ391" i="1"/>
  <c r="AQ392" i="1"/>
  <c r="AQ393" i="1"/>
  <c r="AQ394" i="1"/>
  <c r="AQ395" i="1"/>
  <c r="AQ396" i="1"/>
  <c r="AQ397" i="1"/>
  <c r="AQ398" i="1"/>
  <c r="AQ399" i="1"/>
  <c r="AQ400" i="1"/>
  <c r="AQ401" i="1"/>
  <c r="AQ402" i="1"/>
  <c r="AR3" i="1"/>
  <c r="AR4" i="1"/>
  <c r="AR5" i="1"/>
  <c r="AR6" i="1"/>
  <c r="AR7" i="1"/>
  <c r="AR8" i="1"/>
  <c r="AR9" i="1"/>
  <c r="AR10" i="1"/>
  <c r="AR11" i="1"/>
  <c r="AR12" i="1"/>
  <c r="AR13" i="1"/>
  <c r="AR14" i="1"/>
  <c r="AR15" i="1"/>
  <c r="AR16" i="1"/>
  <c r="AR17" i="1"/>
  <c r="AR18" i="1"/>
  <c r="AR19" i="1"/>
  <c r="AR20" i="1"/>
  <c r="AR21" i="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1" i="1"/>
  <c r="AR102" i="1"/>
  <c r="AR103" i="1"/>
  <c r="AR104" i="1"/>
  <c r="AR105" i="1"/>
  <c r="AR106" i="1"/>
  <c r="AR107" i="1"/>
  <c r="AR108" i="1"/>
  <c r="AR109" i="1"/>
  <c r="AR110" i="1"/>
  <c r="AR111" i="1"/>
  <c r="AR112" i="1"/>
  <c r="AR113" i="1"/>
  <c r="AR114" i="1"/>
  <c r="AR115" i="1"/>
  <c r="AR116" i="1"/>
  <c r="AR117" i="1"/>
  <c r="AR118" i="1"/>
  <c r="AR119" i="1"/>
  <c r="AR120" i="1"/>
  <c r="AR121" i="1"/>
  <c r="AR122" i="1"/>
  <c r="AR123" i="1"/>
  <c r="AR124" i="1"/>
  <c r="AR125" i="1"/>
  <c r="AR126" i="1"/>
  <c r="AR127" i="1"/>
  <c r="AR128" i="1"/>
  <c r="AR129" i="1"/>
  <c r="AR130" i="1"/>
  <c r="AR131" i="1"/>
  <c r="AR132" i="1"/>
  <c r="AR133" i="1"/>
  <c r="AR134" i="1"/>
  <c r="AR135" i="1"/>
  <c r="AR136" i="1"/>
  <c r="AR137" i="1"/>
  <c r="AR138" i="1"/>
  <c r="AR139" i="1"/>
  <c r="AR140" i="1"/>
  <c r="AR141" i="1"/>
  <c r="AR142" i="1"/>
  <c r="AR143" i="1"/>
  <c r="AR144" i="1"/>
  <c r="AR145" i="1"/>
  <c r="AR146" i="1"/>
  <c r="AR147" i="1"/>
  <c r="AR148" i="1"/>
  <c r="AR149" i="1"/>
  <c r="AR150" i="1"/>
  <c r="AR151" i="1"/>
  <c r="AR152" i="1"/>
  <c r="AR153" i="1"/>
  <c r="AR154" i="1"/>
  <c r="AR155" i="1"/>
  <c r="AR156" i="1"/>
  <c r="AR157" i="1"/>
  <c r="AR158" i="1"/>
  <c r="AR159" i="1"/>
  <c r="AR160" i="1"/>
  <c r="AR161" i="1"/>
  <c r="AR162" i="1"/>
  <c r="AR163" i="1"/>
  <c r="AR164" i="1"/>
  <c r="AR165" i="1"/>
  <c r="AR166" i="1"/>
  <c r="AR167" i="1"/>
  <c r="AR168" i="1"/>
  <c r="AR169" i="1"/>
  <c r="AR170" i="1"/>
  <c r="AR171" i="1"/>
  <c r="AR172" i="1"/>
  <c r="AR173" i="1"/>
  <c r="AR174" i="1"/>
  <c r="AR175" i="1"/>
  <c r="AR176" i="1"/>
  <c r="AR177" i="1"/>
  <c r="AR178" i="1"/>
  <c r="AR179" i="1"/>
  <c r="AR180" i="1"/>
  <c r="AR181" i="1"/>
  <c r="AR182" i="1"/>
  <c r="AR183" i="1"/>
  <c r="AR184" i="1"/>
  <c r="AR185" i="1"/>
  <c r="AR186" i="1"/>
  <c r="AR187" i="1"/>
  <c r="AR188" i="1"/>
  <c r="AR189" i="1"/>
  <c r="AR190" i="1"/>
  <c r="AR191" i="1"/>
  <c r="AR192" i="1"/>
  <c r="AR193" i="1"/>
  <c r="AR194" i="1"/>
  <c r="AR195" i="1"/>
  <c r="AR196" i="1"/>
  <c r="AR197" i="1"/>
  <c r="AR198" i="1"/>
  <c r="AR199" i="1"/>
  <c r="AR200" i="1"/>
  <c r="AR201" i="1"/>
  <c r="AR202" i="1"/>
  <c r="AR203" i="1"/>
  <c r="AR204" i="1"/>
  <c r="AR205" i="1"/>
  <c r="AR206" i="1"/>
  <c r="AR207" i="1"/>
  <c r="AR208" i="1"/>
  <c r="AR209" i="1"/>
  <c r="AR210" i="1"/>
  <c r="AR211" i="1"/>
  <c r="AR212" i="1"/>
  <c r="AR213" i="1"/>
  <c r="AR214" i="1"/>
  <c r="AR215" i="1"/>
  <c r="AR216" i="1"/>
  <c r="AR217" i="1"/>
  <c r="AR218" i="1"/>
  <c r="AR219" i="1"/>
  <c r="AR220" i="1"/>
  <c r="AR221" i="1"/>
  <c r="AR222" i="1"/>
  <c r="AR223" i="1"/>
  <c r="AR224" i="1"/>
  <c r="AR225" i="1"/>
  <c r="AR226" i="1"/>
  <c r="AR227" i="1"/>
  <c r="AR228" i="1"/>
  <c r="AR229" i="1"/>
  <c r="AR230" i="1"/>
  <c r="AR231" i="1"/>
  <c r="AR232" i="1"/>
  <c r="AR233" i="1"/>
  <c r="AR234" i="1"/>
  <c r="AR235" i="1"/>
  <c r="AR236" i="1"/>
  <c r="AR237" i="1"/>
  <c r="AR238" i="1"/>
  <c r="AR239" i="1"/>
  <c r="AR240" i="1"/>
  <c r="AR241" i="1"/>
  <c r="AR242" i="1"/>
  <c r="AR243" i="1"/>
  <c r="AR244" i="1"/>
  <c r="AR245" i="1"/>
  <c r="AR246" i="1"/>
  <c r="AR247" i="1"/>
  <c r="AR248" i="1"/>
  <c r="AR249" i="1"/>
  <c r="AR250" i="1"/>
  <c r="AR251" i="1"/>
  <c r="AR252" i="1"/>
  <c r="AR253" i="1"/>
  <c r="AR254" i="1"/>
  <c r="AR255" i="1"/>
  <c r="AR256" i="1"/>
  <c r="AR257" i="1"/>
  <c r="AR258" i="1"/>
  <c r="AR259" i="1"/>
  <c r="AR260" i="1"/>
  <c r="AR261" i="1"/>
  <c r="AR262" i="1"/>
  <c r="AR263" i="1"/>
  <c r="AR264" i="1"/>
  <c r="AR265" i="1"/>
  <c r="AR266" i="1"/>
  <c r="AR267" i="1"/>
  <c r="AR268" i="1"/>
  <c r="AR269" i="1"/>
  <c r="AR270" i="1"/>
  <c r="AR271" i="1"/>
  <c r="AR272" i="1"/>
  <c r="AR273" i="1"/>
  <c r="AR274" i="1"/>
  <c r="AR275" i="1"/>
  <c r="AR276" i="1"/>
  <c r="AR277" i="1"/>
  <c r="AR278" i="1"/>
  <c r="AR279" i="1"/>
  <c r="AR280" i="1"/>
  <c r="AR281" i="1"/>
  <c r="AR282" i="1"/>
  <c r="AR283" i="1"/>
  <c r="AR284" i="1"/>
  <c r="AR285" i="1"/>
  <c r="AR286" i="1"/>
  <c r="AR287" i="1"/>
  <c r="AR288" i="1"/>
  <c r="AR289" i="1"/>
  <c r="AR290" i="1"/>
  <c r="AR291" i="1"/>
  <c r="AR292" i="1"/>
  <c r="AR293" i="1"/>
  <c r="AR294" i="1"/>
  <c r="AR295" i="1"/>
  <c r="AR296" i="1"/>
  <c r="AR297" i="1"/>
  <c r="AR298" i="1"/>
  <c r="AR299" i="1"/>
  <c r="AR300" i="1"/>
  <c r="AR301" i="1"/>
  <c r="AR302" i="1"/>
  <c r="AR303" i="1"/>
  <c r="AR304" i="1"/>
  <c r="AR305" i="1"/>
  <c r="AR306" i="1"/>
  <c r="AR307" i="1"/>
  <c r="AR308" i="1"/>
  <c r="AR309" i="1"/>
  <c r="AR310" i="1"/>
  <c r="AR311" i="1"/>
  <c r="AR312" i="1"/>
  <c r="AR313" i="1"/>
  <c r="AR314" i="1"/>
  <c r="AR315" i="1"/>
  <c r="AR316" i="1"/>
  <c r="AR317" i="1"/>
  <c r="AR318" i="1"/>
  <c r="AR319" i="1"/>
  <c r="AR320" i="1"/>
  <c r="AR321" i="1"/>
  <c r="AR322" i="1"/>
  <c r="AR323" i="1"/>
  <c r="AR324" i="1"/>
  <c r="AR325" i="1"/>
  <c r="AR326" i="1"/>
  <c r="AR327" i="1"/>
  <c r="AR328" i="1"/>
  <c r="AR329" i="1"/>
  <c r="AR330" i="1"/>
  <c r="AR331" i="1"/>
  <c r="AR332" i="1"/>
  <c r="AR333" i="1"/>
  <c r="AR334" i="1"/>
  <c r="AR335" i="1"/>
  <c r="AR336" i="1"/>
  <c r="AR337" i="1"/>
  <c r="AR338" i="1"/>
  <c r="AR339" i="1"/>
  <c r="AR340" i="1"/>
  <c r="AR341" i="1"/>
  <c r="AR342" i="1"/>
  <c r="AR343" i="1"/>
  <c r="AR344" i="1"/>
  <c r="AR345" i="1"/>
  <c r="AR346" i="1"/>
  <c r="AR347" i="1"/>
  <c r="AR348" i="1"/>
  <c r="AR349" i="1"/>
  <c r="AR350" i="1"/>
  <c r="AR351" i="1"/>
  <c r="AR352" i="1"/>
  <c r="AR353" i="1"/>
  <c r="AR354" i="1"/>
  <c r="AR355" i="1"/>
  <c r="AR356" i="1"/>
  <c r="AR357" i="1"/>
  <c r="AR358" i="1"/>
  <c r="AR359" i="1"/>
  <c r="AR360" i="1"/>
  <c r="AR361" i="1"/>
  <c r="AR362" i="1"/>
  <c r="AR363" i="1"/>
  <c r="AR364" i="1"/>
  <c r="AR365" i="1"/>
  <c r="AR366" i="1"/>
  <c r="AR367" i="1"/>
  <c r="AR368" i="1"/>
  <c r="AR369" i="1"/>
  <c r="AR370" i="1"/>
  <c r="AR371" i="1"/>
  <c r="AR372" i="1"/>
  <c r="AR373" i="1"/>
  <c r="AR374" i="1"/>
  <c r="AR375" i="1"/>
  <c r="AR376" i="1"/>
  <c r="AR377" i="1"/>
  <c r="AR378" i="1"/>
  <c r="AR379" i="1"/>
  <c r="AR380" i="1"/>
  <c r="AR381" i="1"/>
  <c r="AR382" i="1"/>
  <c r="AR383" i="1"/>
  <c r="AR384" i="1"/>
  <c r="AR385" i="1"/>
  <c r="AR386" i="1"/>
  <c r="AR387" i="1"/>
  <c r="AR388" i="1"/>
  <c r="AR389" i="1"/>
  <c r="AR390" i="1"/>
  <c r="AR391" i="1"/>
  <c r="AR392" i="1"/>
  <c r="AR393" i="1"/>
  <c r="AR394" i="1"/>
  <c r="AR395" i="1"/>
  <c r="AR396" i="1"/>
  <c r="AR397" i="1"/>
  <c r="AR398" i="1"/>
  <c r="AR399" i="1"/>
  <c r="AR400" i="1"/>
  <c r="AR401" i="1"/>
  <c r="AR402" i="1"/>
  <c r="I99" i="2"/>
  <c r="I100" i="2"/>
  <c r="I101" i="2"/>
  <c r="I102" i="2"/>
  <c r="J99" i="2"/>
  <c r="J100" i="2"/>
  <c r="J101" i="2"/>
  <c r="J102" i="2"/>
  <c r="I91" i="2"/>
  <c r="I92" i="2"/>
  <c r="I93" i="2"/>
  <c r="I94" i="2"/>
  <c r="I95" i="2"/>
  <c r="I96" i="2"/>
  <c r="I97" i="2"/>
  <c r="I98" i="2"/>
  <c r="J91" i="2"/>
  <c r="J92" i="2"/>
  <c r="J93" i="2"/>
  <c r="J94" i="2"/>
  <c r="J95" i="2"/>
  <c r="J96" i="2"/>
  <c r="J97" i="2"/>
  <c r="J98" i="2"/>
  <c r="I89" i="2"/>
  <c r="I90" i="2"/>
  <c r="J89" i="2"/>
  <c r="J90" i="2"/>
  <c r="I85" i="2"/>
  <c r="I86" i="2"/>
  <c r="I87" i="2"/>
  <c r="I88" i="2"/>
  <c r="J85" i="2"/>
  <c r="J86" i="2"/>
  <c r="J87" i="2"/>
  <c r="J88" i="2"/>
  <c r="I84" i="2"/>
  <c r="J84" i="2"/>
  <c r="I80" i="2"/>
  <c r="I81" i="2"/>
  <c r="I82" i="2"/>
  <c r="I83" i="2"/>
  <c r="J80" i="2"/>
  <c r="J81" i="2"/>
  <c r="J82" i="2"/>
  <c r="J83" i="2"/>
  <c r="I78" i="2"/>
  <c r="I79" i="2"/>
  <c r="J78" i="2"/>
  <c r="J79" i="2"/>
  <c r="D84" i="2"/>
  <c r="D83" i="2"/>
  <c r="D82" i="2"/>
  <c r="D81" i="2"/>
  <c r="F3624" i="3"/>
  <c r="F4204" i="3"/>
  <c r="F4205" i="3"/>
  <c r="F4206" i="3"/>
  <c r="F4207" i="3"/>
  <c r="F4208" i="3"/>
  <c r="F4209" i="3"/>
  <c r="F4210" i="3"/>
  <c r="F4211" i="3"/>
  <c r="F4212" i="3"/>
  <c r="F4213" i="3"/>
  <c r="F4214" i="3"/>
  <c r="F4215" i="3"/>
  <c r="F4216" i="3"/>
  <c r="F4217" i="3"/>
  <c r="F4218" i="3"/>
  <c r="F4219" i="3"/>
  <c r="F4220" i="3"/>
  <c r="F4221" i="3"/>
  <c r="F4222" i="3"/>
  <c r="F4223" i="3"/>
  <c r="F4224" i="3"/>
  <c r="F4225" i="3"/>
  <c r="F4226" i="3"/>
  <c r="F4227" i="3"/>
  <c r="F4228" i="3"/>
  <c r="F4229" i="3"/>
  <c r="F4230" i="3"/>
  <c r="F4231" i="3"/>
  <c r="F4232" i="3"/>
  <c r="F4233" i="3"/>
  <c r="F4234" i="3"/>
  <c r="F4235" i="3"/>
  <c r="F4236" i="3"/>
  <c r="F4237" i="3"/>
  <c r="F4238" i="3"/>
  <c r="F4239" i="3"/>
  <c r="F4240" i="3"/>
  <c r="F4241" i="3"/>
  <c r="F4242" i="3"/>
  <c r="F4243" i="3"/>
  <c r="F4244" i="3"/>
  <c r="F4245" i="3"/>
  <c r="F4246" i="3"/>
  <c r="F4247" i="3"/>
  <c r="F4248" i="3"/>
  <c r="F4249" i="3"/>
  <c r="F4250" i="3"/>
  <c r="F4251" i="3"/>
  <c r="F4252" i="3"/>
  <c r="F4253" i="3"/>
  <c r="F4254" i="3"/>
  <c r="F4255" i="3"/>
  <c r="F4256" i="3"/>
  <c r="F4257" i="3"/>
  <c r="F4258" i="3"/>
  <c r="F4259" i="3"/>
  <c r="F4260" i="3"/>
  <c r="F4261" i="3"/>
  <c r="F4262" i="3"/>
  <c r="F4263" i="3"/>
  <c r="F4264" i="3"/>
  <c r="F4265" i="3"/>
  <c r="F4266" i="3"/>
  <c r="F4267" i="3"/>
  <c r="F4268" i="3"/>
  <c r="F4269" i="3"/>
  <c r="F4270" i="3"/>
  <c r="F4271" i="3"/>
  <c r="F4272" i="3"/>
  <c r="F4273" i="3"/>
  <c r="F4274" i="3"/>
  <c r="F4275" i="3"/>
  <c r="F4276" i="3"/>
  <c r="F4277" i="3"/>
  <c r="F90" i="3"/>
  <c r="F200" i="3"/>
  <c r="F481" i="3"/>
  <c r="F497" i="3"/>
  <c r="F560" i="3"/>
  <c r="F638" i="3"/>
  <c r="F652" i="3"/>
  <c r="F654" i="3"/>
  <c r="F655" i="3"/>
  <c r="F659" i="3"/>
  <c r="F660" i="3"/>
  <c r="F674" i="3"/>
  <c r="F682" i="3"/>
  <c r="F729" i="3"/>
  <c r="F746" i="3"/>
  <c r="F748" i="3"/>
  <c r="F750" i="3"/>
  <c r="F751" i="3"/>
  <c r="F752" i="3"/>
  <c r="F756" i="3"/>
  <c r="F776" i="3"/>
  <c r="F777" i="3"/>
  <c r="F778" i="3"/>
  <c r="F889" i="3"/>
  <c r="F903" i="3"/>
  <c r="F904" i="3"/>
  <c r="F905" i="3"/>
  <c r="F906" i="3"/>
  <c r="F907" i="3"/>
  <c r="F908" i="3"/>
  <c r="F909" i="3"/>
  <c r="F936" i="3"/>
  <c r="F946" i="3"/>
  <c r="F968" i="3"/>
  <c r="F997" i="3"/>
  <c r="F1038" i="3"/>
  <c r="F1052" i="3"/>
  <c r="F1090" i="3"/>
  <c r="F1091" i="3"/>
  <c r="F1108" i="3"/>
  <c r="F1130" i="3"/>
  <c r="F1256" i="3"/>
  <c r="F1357" i="3"/>
  <c r="F1368" i="3"/>
  <c r="F1369" i="3"/>
  <c r="F1373" i="3"/>
  <c r="F1415" i="3"/>
  <c r="F1531" i="3"/>
  <c r="F1632" i="3"/>
  <c r="F1674" i="3"/>
  <c r="F1723" i="3"/>
  <c r="F1724" i="3"/>
  <c r="F1790" i="3"/>
  <c r="F1882" i="3"/>
  <c r="F1897" i="3"/>
  <c r="F1913" i="3"/>
  <c r="F2211" i="3"/>
  <c r="F2290" i="3"/>
  <c r="F2390" i="3"/>
  <c r="F2540" i="3"/>
  <c r="F2587" i="3"/>
  <c r="F2607" i="3"/>
  <c r="F2618" i="3"/>
  <c r="F2642" i="3"/>
  <c r="F2686" i="3"/>
  <c r="F2687" i="3"/>
  <c r="F2714" i="3"/>
  <c r="F2772" i="3"/>
  <c r="F2778" i="3"/>
  <c r="F2782" i="3"/>
  <c r="F2808" i="3"/>
  <c r="F2946" i="3"/>
  <c r="F2989" i="3"/>
  <c r="F3011" i="3"/>
  <c r="F3018" i="3"/>
  <c r="F3045" i="3"/>
  <c r="F3052" i="3"/>
  <c r="F3059" i="3"/>
  <c r="F3129" i="3"/>
  <c r="F3130" i="3"/>
  <c r="F3131" i="3"/>
  <c r="F3133" i="3"/>
  <c r="F3169" i="3"/>
  <c r="F3207" i="3"/>
  <c r="F3213" i="3"/>
  <c r="F3220" i="3"/>
  <c r="F3221" i="3"/>
  <c r="F3304" i="3"/>
  <c r="F3338" i="3"/>
  <c r="F3374" i="3"/>
  <c r="F3413" i="3"/>
  <c r="F3448" i="3"/>
  <c r="F3547" i="3"/>
  <c r="F3552" i="3"/>
  <c r="F3573" i="3"/>
  <c r="F3574" i="3"/>
  <c r="F3575" i="3"/>
  <c r="F3576" i="3"/>
  <c r="F3577" i="3"/>
  <c r="F3578" i="3"/>
  <c r="F3579" i="3"/>
  <c r="F3580" i="3"/>
  <c r="F3581" i="3"/>
  <c r="F3582" i="3"/>
  <c r="F3584" i="3"/>
  <c r="F3642" i="3"/>
  <c r="F3664" i="3"/>
  <c r="F3723" i="3"/>
  <c r="F3724" i="3"/>
  <c r="F3803" i="3"/>
  <c r="F3816" i="3"/>
  <c r="F3834" i="3"/>
  <c r="F3835" i="3"/>
  <c r="F3837" i="3"/>
  <c r="F3838" i="3"/>
  <c r="F3847" i="3"/>
  <c r="F3957" i="3"/>
  <c r="F4005" i="3"/>
  <c r="F4009" i="3"/>
  <c r="F3725" i="3"/>
  <c r="F4078" i="3"/>
  <c r="F3726" i="3"/>
  <c r="F4079" i="3"/>
  <c r="F4080" i="3"/>
  <c r="F4084" i="3"/>
  <c r="F4085" i="3"/>
  <c r="F4086" i="3"/>
  <c r="F4185" i="3"/>
  <c r="C51" i="7"/>
  <c r="J112" i="5"/>
  <c r="J111" i="5"/>
  <c r="J110" i="5"/>
  <c r="J108" i="5"/>
  <c r="J109" i="5"/>
  <c r="J3" i="5"/>
  <c r="J5" i="5"/>
  <c r="J7" i="5"/>
  <c r="J9" i="5"/>
  <c r="J10" i="5"/>
  <c r="J11" i="5"/>
  <c r="J12" i="5"/>
  <c r="J14" i="5"/>
  <c r="J15" i="5"/>
  <c r="J16" i="5"/>
  <c r="J17" i="5"/>
  <c r="J18" i="5"/>
  <c r="J20" i="5"/>
  <c r="J22" i="5"/>
  <c r="J23" i="5"/>
  <c r="J24" i="5"/>
  <c r="J25" i="5"/>
  <c r="J26" i="5"/>
  <c r="J27" i="5"/>
  <c r="J28" i="5"/>
  <c r="J35" i="5"/>
  <c r="J37" i="5"/>
  <c r="J39" i="5"/>
  <c r="J40" i="5"/>
  <c r="J41" i="5"/>
  <c r="J42" i="5"/>
  <c r="J45" i="5"/>
  <c r="J46" i="5"/>
  <c r="J48" i="5"/>
  <c r="J49" i="5"/>
  <c r="J50" i="5"/>
  <c r="J52" i="5"/>
  <c r="J53" i="5"/>
  <c r="J55" i="5"/>
  <c r="J56" i="5"/>
  <c r="J57" i="5"/>
  <c r="J62" i="5"/>
  <c r="J63" i="5"/>
  <c r="J64" i="5"/>
  <c r="J65" i="5"/>
  <c r="J66" i="5"/>
  <c r="J69" i="5"/>
  <c r="J70" i="5"/>
  <c r="J72" i="5"/>
  <c r="J74" i="5"/>
  <c r="J75" i="5"/>
  <c r="J76" i="5"/>
  <c r="J77" i="5"/>
  <c r="J79" i="5"/>
  <c r="J81" i="5"/>
  <c r="J82" i="5"/>
  <c r="J83" i="5"/>
  <c r="J86" i="5"/>
  <c r="J92" i="5"/>
  <c r="J93" i="5"/>
  <c r="J94" i="5"/>
  <c r="J95" i="5"/>
  <c r="J96" i="5"/>
  <c r="J97" i="5"/>
  <c r="J101" i="5"/>
  <c r="J103" i="5"/>
  <c r="J104" i="5"/>
  <c r="J105" i="5"/>
  <c r="J106" i="5"/>
  <c r="J98" i="5"/>
  <c r="J4" i="5"/>
  <c r="J102" i="5"/>
  <c r="J87" i="5"/>
  <c r="J88" i="5"/>
  <c r="J107" i="5"/>
  <c r="J2" i="5"/>
  <c r="J19" i="5"/>
  <c r="J80" i="5"/>
  <c r="J84"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D80" i="2"/>
  <c r="D79" i="2"/>
  <c r="F1973" i="3"/>
  <c r="F1532" i="3"/>
  <c r="F2853" i="3"/>
  <c r="F2477" i="3"/>
  <c r="C14" i="7"/>
  <c r="C5" i="7"/>
  <c r="C49" i="7"/>
  <c r="C27" i="7"/>
  <c r="J68" i="5"/>
  <c r="J67" i="5"/>
  <c r="J33" i="5"/>
  <c r="J59" i="5"/>
  <c r="F3654" i="3"/>
  <c r="F3532" i="3"/>
  <c r="I74" i="2"/>
  <c r="I75" i="2"/>
  <c r="I76" i="2"/>
  <c r="I77" i="2"/>
  <c r="J74" i="2"/>
  <c r="J75" i="2"/>
  <c r="J76" i="2"/>
  <c r="J77" i="2"/>
  <c r="I66" i="2"/>
  <c r="I67" i="2"/>
  <c r="I68" i="2"/>
  <c r="I69" i="2"/>
  <c r="I70" i="2"/>
  <c r="I71" i="2"/>
  <c r="I72" i="2"/>
  <c r="I73" i="2"/>
  <c r="J66" i="2"/>
  <c r="J67" i="2"/>
  <c r="J68" i="2"/>
  <c r="J69" i="2"/>
  <c r="J70" i="2"/>
  <c r="J71" i="2"/>
  <c r="J72" i="2"/>
  <c r="J73" i="2"/>
  <c r="J58" i="5"/>
  <c r="J6" i="5"/>
  <c r="J8" i="5"/>
  <c r="J13" i="5"/>
  <c r="J21" i="5"/>
  <c r="J29" i="5"/>
  <c r="J30" i="5"/>
  <c r="J31" i="5"/>
  <c r="J32" i="5"/>
  <c r="J34" i="5"/>
  <c r="J36" i="5"/>
  <c r="J38" i="5"/>
  <c r="J43" i="5"/>
  <c r="J44" i="5"/>
  <c r="J47" i="5"/>
  <c r="J51" i="5"/>
  <c r="J54" i="5"/>
  <c r="J60" i="5"/>
  <c r="J61" i="5"/>
  <c r="J71" i="5"/>
  <c r="J73" i="5"/>
  <c r="J78" i="5"/>
  <c r="J85" i="5"/>
  <c r="J89" i="5"/>
  <c r="J90" i="5"/>
  <c r="J91" i="5"/>
  <c r="J99" i="5"/>
  <c r="J100" i="5"/>
  <c r="B8" i="6"/>
  <c r="B9" i="6"/>
  <c r="F2570" i="3"/>
  <c r="F1192" i="3"/>
  <c r="E5" i="5"/>
  <c r="F5" i="5"/>
  <c r="E16" i="5"/>
  <c r="F16" i="5"/>
  <c r="E2" i="5"/>
  <c r="F2" i="5"/>
  <c r="E3" i="5"/>
  <c r="F3" i="5"/>
  <c r="E4" i="5"/>
  <c r="F4" i="5"/>
  <c r="E6" i="5"/>
  <c r="F6" i="5"/>
  <c r="E7" i="5"/>
  <c r="F7" i="5"/>
  <c r="E8" i="5"/>
  <c r="F8" i="5"/>
  <c r="E9" i="5"/>
  <c r="F9" i="5"/>
  <c r="E10" i="5"/>
  <c r="F10" i="5"/>
  <c r="E11" i="5"/>
  <c r="F11" i="5"/>
  <c r="E12" i="5"/>
  <c r="F12" i="5"/>
  <c r="E13" i="5"/>
  <c r="F13" i="5"/>
  <c r="E14" i="5"/>
  <c r="F14" i="5"/>
  <c r="E15" i="5"/>
  <c r="F15"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E51" i="5"/>
  <c r="F51" i="5"/>
  <c r="E52" i="5"/>
  <c r="F52" i="5"/>
  <c r="E53" i="5"/>
  <c r="F53" i="5"/>
  <c r="E54" i="5"/>
  <c r="F54" i="5"/>
  <c r="E55" i="5"/>
  <c r="F55" i="5"/>
  <c r="E56" i="5"/>
  <c r="F56" i="5"/>
  <c r="E57" i="5"/>
  <c r="F57" i="5"/>
  <c r="E58" i="5"/>
  <c r="F58" i="5"/>
  <c r="E59" i="5"/>
  <c r="F59" i="5"/>
  <c r="E60" i="5"/>
  <c r="F60" i="5"/>
  <c r="E61" i="5"/>
  <c r="F61" i="5"/>
  <c r="E62" i="5"/>
  <c r="F62" i="5"/>
  <c r="E63" i="5"/>
  <c r="F63" i="5"/>
  <c r="E64" i="5"/>
  <c r="F64" i="5"/>
  <c r="E65" i="5"/>
  <c r="F65" i="5"/>
  <c r="E66" i="5"/>
  <c r="F66" i="5"/>
  <c r="E67" i="5"/>
  <c r="F67" i="5"/>
  <c r="E68" i="5"/>
  <c r="F68" i="5"/>
  <c r="E69" i="5"/>
  <c r="F69" i="5"/>
  <c r="E70" i="5"/>
  <c r="F70" i="5"/>
  <c r="E71" i="5"/>
  <c r="F71" i="5"/>
  <c r="E72" i="5"/>
  <c r="F72" i="5"/>
  <c r="E73" i="5"/>
  <c r="F73" i="5"/>
  <c r="E74" i="5"/>
  <c r="F74" i="5"/>
  <c r="E75" i="5"/>
  <c r="F75" i="5"/>
  <c r="E76" i="5"/>
  <c r="F76" i="5"/>
  <c r="E77" i="5"/>
  <c r="F77" i="5"/>
  <c r="E78" i="5"/>
  <c r="F78" i="5"/>
  <c r="E79" i="5"/>
  <c r="F79" i="5"/>
  <c r="E80" i="5"/>
  <c r="F80" i="5"/>
  <c r="E81" i="5"/>
  <c r="F81" i="5"/>
  <c r="E82" i="5"/>
  <c r="F82" i="5"/>
  <c r="E83" i="5"/>
  <c r="F83" i="5"/>
  <c r="E84" i="5"/>
  <c r="F84" i="5"/>
  <c r="E85" i="5"/>
  <c r="F85" i="5"/>
  <c r="E86" i="5"/>
  <c r="F86" i="5"/>
  <c r="E87" i="5"/>
  <c r="F87" i="5"/>
  <c r="E88" i="5"/>
  <c r="F88" i="5"/>
  <c r="E89" i="5"/>
  <c r="F89" i="5"/>
  <c r="E90" i="5"/>
  <c r="F90" i="5"/>
  <c r="E91" i="5"/>
  <c r="F91" i="5"/>
  <c r="E92" i="5"/>
  <c r="F92" i="5"/>
  <c r="E93" i="5"/>
  <c r="F93" i="5"/>
  <c r="E94" i="5"/>
  <c r="F94" i="5"/>
  <c r="E95" i="5"/>
  <c r="F95" i="5"/>
  <c r="E96" i="5"/>
  <c r="F96" i="5"/>
  <c r="E97" i="5"/>
  <c r="F97" i="5"/>
  <c r="E98" i="5"/>
  <c r="F98" i="5"/>
  <c r="E99" i="5"/>
  <c r="F99" i="5"/>
  <c r="E100" i="5"/>
  <c r="F100" i="5"/>
  <c r="E101" i="5"/>
  <c r="F101" i="5"/>
  <c r="E102" i="5"/>
  <c r="F102" i="5"/>
  <c r="E103" i="5"/>
  <c r="F103" i="5"/>
  <c r="E104" i="5"/>
  <c r="F104" i="5"/>
  <c r="E105" i="5"/>
  <c r="F105" i="5"/>
  <c r="E106" i="5"/>
  <c r="F106" i="5"/>
  <c r="E107" i="5"/>
  <c r="F107" i="5"/>
  <c r="E108" i="5"/>
  <c r="F108" i="5"/>
  <c r="E109" i="5"/>
  <c r="F109" i="5"/>
  <c r="E110" i="5"/>
  <c r="F110" i="5"/>
  <c r="E111" i="5"/>
  <c r="F111" i="5"/>
  <c r="E112" i="5"/>
  <c r="F112" i="5"/>
  <c r="E113" i="5"/>
  <c r="F113" i="5"/>
  <c r="E114" i="5"/>
  <c r="F114" i="5"/>
  <c r="E115" i="5"/>
  <c r="F115" i="5"/>
  <c r="E116" i="5"/>
  <c r="F116" i="5"/>
  <c r="E117" i="5"/>
  <c r="F117" i="5"/>
  <c r="E118" i="5"/>
  <c r="F118" i="5"/>
  <c r="E119" i="5"/>
  <c r="F119" i="5"/>
  <c r="E120" i="5"/>
  <c r="F120" i="5"/>
  <c r="E121" i="5"/>
  <c r="F121" i="5"/>
  <c r="E122" i="5"/>
  <c r="F122" i="5"/>
  <c r="E123" i="5"/>
  <c r="F123" i="5"/>
  <c r="E124" i="5"/>
  <c r="F124" i="5"/>
  <c r="E125" i="5"/>
  <c r="F125" i="5"/>
  <c r="E126" i="5"/>
  <c r="F126" i="5"/>
  <c r="E127" i="5"/>
  <c r="F127" i="5"/>
  <c r="E128" i="5"/>
  <c r="F128" i="5"/>
  <c r="E129" i="5"/>
  <c r="F129" i="5"/>
  <c r="E130" i="5"/>
  <c r="F130" i="5"/>
  <c r="E131" i="5"/>
  <c r="F131" i="5"/>
  <c r="E132" i="5"/>
  <c r="F132" i="5"/>
  <c r="E133" i="5"/>
  <c r="F133" i="5"/>
  <c r="E134" i="5"/>
  <c r="F134" i="5"/>
  <c r="E135" i="5"/>
  <c r="F135" i="5"/>
  <c r="E136" i="5"/>
  <c r="F136" i="5"/>
  <c r="E137" i="5"/>
  <c r="F137" i="5"/>
  <c r="E138" i="5"/>
  <c r="F138" i="5"/>
  <c r="E139" i="5"/>
  <c r="F139" i="5"/>
  <c r="E140" i="5"/>
  <c r="F140" i="5"/>
  <c r="E141" i="5"/>
  <c r="F141" i="5"/>
  <c r="C50" i="7"/>
  <c r="H13" i="6"/>
  <c r="G13" i="6"/>
  <c r="F3636" i="3"/>
  <c r="F3634" i="3"/>
  <c r="B10" i="6"/>
  <c r="B11" i="6"/>
  <c r="C47" i="7"/>
  <c r="C48" i="7"/>
  <c r="C36" i="7"/>
  <c r="C34" i="7"/>
  <c r="C26" i="7"/>
  <c r="C24" i="7"/>
  <c r="C25" i="7"/>
  <c r="C23" i="7"/>
  <c r="C21" i="7"/>
  <c r="C19" i="7"/>
  <c r="C9" i="7"/>
  <c r="C4" i="7"/>
  <c r="C2" i="7"/>
  <c r="C7" i="7"/>
  <c r="C8" i="7"/>
  <c r="C10" i="7"/>
  <c r="C11" i="7"/>
  <c r="C12" i="7"/>
  <c r="C13" i="7"/>
  <c r="C15" i="7"/>
  <c r="C16" i="7"/>
  <c r="C17" i="7"/>
  <c r="C18" i="7"/>
  <c r="C20" i="7"/>
  <c r="C22" i="7"/>
  <c r="C28" i="7"/>
  <c r="C29" i="7"/>
  <c r="C30" i="7"/>
  <c r="C31" i="7"/>
  <c r="C32" i="7"/>
  <c r="C33" i="7"/>
  <c r="C35" i="7"/>
  <c r="C37" i="7"/>
  <c r="C38" i="7"/>
  <c r="C39" i="7"/>
  <c r="C40" i="7"/>
  <c r="C41" i="7"/>
  <c r="C42" i="7"/>
  <c r="C43" i="7"/>
  <c r="C44" i="7"/>
  <c r="C45" i="7"/>
  <c r="C46" i="7"/>
  <c r="C3" i="7"/>
  <c r="C6" i="7"/>
  <c r="F3556" i="3"/>
  <c r="F4202" i="3"/>
  <c r="F4199" i="3"/>
  <c r="F4193" i="3"/>
  <c r="F4190" i="3"/>
  <c r="F4191" i="3"/>
  <c r="F4181" i="3"/>
  <c r="F4165" i="3"/>
  <c r="F4074" i="3"/>
  <c r="F4126" i="3"/>
  <c r="F4110" i="3"/>
  <c r="F4094" i="3"/>
  <c r="F4089" i="3"/>
  <c r="F4083" i="3"/>
  <c r="F4061" i="3"/>
  <c r="F4062" i="3"/>
  <c r="F4055" i="3"/>
  <c r="F4056" i="3"/>
  <c r="F4050" i="3"/>
  <c r="F4045" i="3"/>
  <c r="F4046" i="3"/>
  <c r="F4043" i="3"/>
  <c r="F4036" i="3"/>
  <c r="F4037" i="3"/>
  <c r="F4028" i="3"/>
  <c r="F4022" i="3"/>
  <c r="F4023" i="3"/>
  <c r="F3961" i="3"/>
  <c r="F3959" i="3"/>
  <c r="F3954" i="3"/>
  <c r="F3955" i="3"/>
  <c r="F3956" i="3"/>
  <c r="F3946" i="3"/>
  <c r="F3947" i="3"/>
  <c r="F3943" i="3"/>
  <c r="F3933" i="3"/>
  <c r="F3934" i="3"/>
  <c r="F3918" i="3"/>
  <c r="F3919" i="3"/>
  <c r="F3916" i="3"/>
  <c r="F3910" i="3"/>
  <c r="F3895" i="3"/>
  <c r="F3890" i="3"/>
  <c r="F3891" i="3"/>
  <c r="F3884" i="3"/>
  <c r="F3826" i="3"/>
  <c r="F3869" i="3"/>
  <c r="F3870" i="3"/>
  <c r="F3867" i="3"/>
  <c r="F3864" i="3"/>
  <c r="F3850" i="3"/>
  <c r="F3843" i="3"/>
  <c r="F3846" i="3"/>
  <c r="F3830" i="3"/>
  <c r="F3832" i="3"/>
  <c r="F3809" i="3"/>
  <c r="F3786" i="3"/>
  <c r="F3765" i="3"/>
  <c r="F3753" i="3"/>
  <c r="F3747" i="3"/>
  <c r="F3745" i="3"/>
  <c r="F3742" i="3"/>
  <c r="F3735" i="3"/>
  <c r="F3730" i="3"/>
  <c r="F3665" i="3"/>
  <c r="F3722" i="3"/>
  <c r="F3678" i="3"/>
  <c r="F3679" i="3"/>
  <c r="F3680" i="3"/>
  <c r="F3675" i="3"/>
  <c r="F3673" i="3"/>
  <c r="F3671" i="3"/>
  <c r="F3669" i="3"/>
  <c r="F3656" i="3"/>
  <c r="F3646" i="3"/>
  <c r="F3635" i="3"/>
  <c r="F3647" i="3"/>
  <c r="F3632" i="3"/>
  <c r="F3623" i="3"/>
  <c r="F3625" i="3"/>
  <c r="F3627" i="3"/>
  <c r="F3601" i="3"/>
  <c r="F3529" i="3"/>
  <c r="F3530" i="3"/>
  <c r="F3531" i="3"/>
  <c r="F3526" i="3"/>
  <c r="F3522" i="3"/>
  <c r="F3523" i="3"/>
  <c r="F3517" i="3"/>
  <c r="F3518" i="3"/>
  <c r="F3514" i="3"/>
  <c r="F3510" i="3"/>
  <c r="F3511" i="3"/>
  <c r="F3512" i="3"/>
  <c r="F3501" i="3"/>
  <c r="F3494" i="3"/>
  <c r="F3491" i="3"/>
  <c r="F3488" i="3"/>
  <c r="F3489" i="3"/>
  <c r="F3484" i="3"/>
  <c r="F3479" i="3"/>
  <c r="F3480" i="3"/>
  <c r="F3481" i="3"/>
  <c r="F3472" i="3"/>
  <c r="F3473" i="3"/>
  <c r="F3474" i="3"/>
  <c r="F3469" i="3"/>
  <c r="F3470" i="3"/>
  <c r="F3467" i="3"/>
  <c r="F3215" i="3"/>
  <c r="F3216" i="3"/>
  <c r="F2974" i="3"/>
  <c r="F2975" i="3"/>
  <c r="F2976" i="3"/>
  <c r="F2977" i="3"/>
  <c r="F2978" i="3"/>
  <c r="F2967" i="3"/>
  <c r="F2968" i="3"/>
  <c r="F2969" i="3"/>
  <c r="F3461" i="3"/>
  <c r="F3453" i="3"/>
  <c r="F3450" i="3"/>
  <c r="F3441" i="3"/>
  <c r="F3431" i="3"/>
  <c r="F3420" i="3"/>
  <c r="F3416" i="3"/>
  <c r="F3417" i="3"/>
  <c r="F3410" i="3"/>
  <c r="F3404" i="3"/>
  <c r="F3388" i="3"/>
  <c r="F3389" i="3"/>
  <c r="F3390" i="3"/>
  <c r="F3384" i="3"/>
  <c r="F3378" i="3"/>
  <c r="F3376" i="3"/>
  <c r="F3371" i="3"/>
  <c r="F3365" i="3"/>
  <c r="F3361" i="3"/>
  <c r="F3362" i="3"/>
  <c r="F3357" i="3"/>
  <c r="F3358" i="3"/>
  <c r="F3353" i="3"/>
  <c r="F3354" i="3"/>
  <c r="F3345" i="3"/>
  <c r="F3346" i="3"/>
  <c r="F3319" i="3"/>
  <c r="F3315" i="3"/>
  <c r="F3311" i="3"/>
  <c r="F3312" i="3"/>
  <c r="F3308" i="3"/>
  <c r="F3307" i="3"/>
  <c r="F3301" i="3"/>
  <c r="F3303" i="3"/>
  <c r="F3305" i="3"/>
  <c r="F3299" i="3"/>
  <c r="F3295" i="3"/>
  <c r="F3288" i="3"/>
  <c r="F3289" i="3"/>
  <c r="F3290" i="3"/>
  <c r="F3291" i="3"/>
  <c r="F3292" i="3"/>
  <c r="F3283" i="3"/>
  <c r="F3284" i="3"/>
  <c r="F3285" i="3"/>
  <c r="F3286" i="3"/>
  <c r="F3279" i="3"/>
  <c r="F3280" i="3"/>
  <c r="F3270" i="3"/>
  <c r="F3265" i="3"/>
  <c r="F3266" i="3"/>
  <c r="F3254" i="3"/>
  <c r="F3255" i="3"/>
  <c r="F3256" i="3"/>
  <c r="F3257" i="3"/>
  <c r="F3258" i="3"/>
  <c r="F3259" i="3"/>
  <c r="F3260" i="3"/>
  <c r="F3261" i="3"/>
  <c r="F3252" i="3"/>
  <c r="F3248" i="3"/>
  <c r="F3236" i="3"/>
  <c r="F3237" i="3"/>
  <c r="F3234" i="3"/>
  <c r="F3229" i="3"/>
  <c r="F3230" i="3"/>
  <c r="F3231" i="3"/>
  <c r="F3226" i="3"/>
  <c r="F3227" i="3"/>
  <c r="F2964" i="3"/>
  <c r="F2962" i="3"/>
  <c r="F2950" i="3"/>
  <c r="F2956" i="3"/>
  <c r="F2958" i="3"/>
  <c r="F2959" i="3"/>
  <c r="F2940" i="3"/>
  <c r="F2937" i="3"/>
  <c r="F2938" i="3"/>
  <c r="F2930" i="3"/>
  <c r="F2931" i="3"/>
  <c r="F2882" i="3"/>
  <c r="F2932" i="3"/>
  <c r="F2933" i="3"/>
  <c r="F2934" i="3"/>
  <c r="F2928" i="3"/>
  <c r="F2920" i="3"/>
  <c r="F2921" i="3"/>
  <c r="F2918" i="3"/>
  <c r="F2912" i="3"/>
  <c r="F2913" i="3"/>
  <c r="F2910" i="3"/>
  <c r="F2906" i="3"/>
  <c r="F2907" i="3"/>
  <c r="F2900" i="3"/>
  <c r="F2901" i="3"/>
  <c r="F2896" i="3"/>
  <c r="F2892" i="3"/>
  <c r="F2884" i="3"/>
  <c r="F2885" i="3"/>
  <c r="F2886" i="3"/>
  <c r="F2887" i="3"/>
  <c r="F2888" i="3"/>
  <c r="F2889" i="3"/>
  <c r="F2874" i="3"/>
  <c r="F2869" i="3"/>
  <c r="F2870" i="3"/>
  <c r="F2871" i="3"/>
  <c r="F2872" i="3"/>
  <c r="F2864" i="3"/>
  <c r="F2865" i="3"/>
  <c r="F2862" i="3"/>
  <c r="F2857" i="3"/>
  <c r="F2850" i="3"/>
  <c r="F2851" i="3"/>
  <c r="F2852" i="3"/>
  <c r="F2847" i="3"/>
  <c r="F2843" i="3"/>
  <c r="F2835" i="3"/>
  <c r="F2828" i="3"/>
  <c r="F2825" i="3"/>
  <c r="F2822" i="3"/>
  <c r="F2814" i="3"/>
  <c r="F2817" i="3"/>
  <c r="F2818" i="3"/>
  <c r="F2811" i="3"/>
  <c r="F2809" i="3"/>
  <c r="F2795" i="3"/>
  <c r="F2796" i="3"/>
  <c r="F2774" i="3"/>
  <c r="F2775" i="3"/>
  <c r="F2776" i="3"/>
  <c r="F2777" i="3"/>
  <c r="F2780" i="3"/>
  <c r="F2764" i="3"/>
  <c r="F2765" i="3"/>
  <c r="F2762" i="3"/>
  <c r="F2751" i="3"/>
  <c r="F2752" i="3"/>
  <c r="F2753" i="3"/>
  <c r="F2754" i="3"/>
  <c r="F2742" i="3"/>
  <c r="F2743" i="3"/>
  <c r="F2744" i="3"/>
  <c r="F2747" i="3"/>
  <c r="F2748" i="3"/>
  <c r="F2738" i="3"/>
  <c r="F2729" i="3"/>
  <c r="F2732" i="3"/>
  <c r="F2733" i="3"/>
  <c r="F2734" i="3"/>
  <c r="F2727" i="3"/>
  <c r="F2721" i="3"/>
  <c r="F2722" i="3"/>
  <c r="F2723" i="3"/>
  <c r="F2719" i="3"/>
  <c r="F2713" i="3"/>
  <c r="F2696" i="3"/>
  <c r="F2692" i="3"/>
  <c r="F2693" i="3"/>
  <c r="F2689" i="3"/>
  <c r="F2690" i="3"/>
  <c r="F2677" i="3"/>
  <c r="F2678" i="3"/>
  <c r="F2679" i="3"/>
  <c r="F2682" i="3"/>
  <c r="F2683" i="3"/>
  <c r="F2684" i="3"/>
  <c r="F2671" i="3"/>
  <c r="F2668" i="3"/>
  <c r="F2650" i="3"/>
  <c r="F2634" i="3"/>
  <c r="F2635" i="3"/>
  <c r="F2645" i="3"/>
  <c r="F2646" i="3"/>
  <c r="F2611" i="3"/>
  <c r="F2612" i="3"/>
  <c r="F2613" i="3"/>
  <c r="F2608" i="3"/>
  <c r="F2603" i="3"/>
  <c r="F2604" i="3"/>
  <c r="F2605" i="3"/>
  <c r="F2598" i="3"/>
  <c r="F2589" i="3"/>
  <c r="F2590" i="3"/>
  <c r="F2585" i="3"/>
  <c r="F2581" i="3"/>
  <c r="F2582" i="3"/>
  <c r="F2583" i="3"/>
  <c r="F2573" i="3"/>
  <c r="F2574" i="3"/>
  <c r="F2575" i="3"/>
  <c r="F2571" i="3"/>
  <c r="F2567" i="3"/>
  <c r="F2568" i="3"/>
  <c r="F2549" i="3"/>
  <c r="F2550" i="3"/>
  <c r="F2545" i="3"/>
  <c r="F2538" i="3"/>
  <c r="F2539" i="3"/>
  <c r="F2541" i="3"/>
  <c r="F2532" i="3"/>
  <c r="F2533" i="3"/>
  <c r="F2534" i="3"/>
  <c r="F2535" i="3"/>
  <c r="F2528" i="3"/>
  <c r="F2525" i="3"/>
  <c r="F2526" i="3"/>
  <c r="F2519" i="3"/>
  <c r="F2517" i="3"/>
  <c r="F2513" i="3"/>
  <c r="F2514" i="3"/>
  <c r="F2515" i="3"/>
  <c r="F2496" i="3"/>
  <c r="F2497" i="3"/>
  <c r="F2473" i="3"/>
  <c r="F2466" i="3"/>
  <c r="F2463" i="3"/>
  <c r="F2460" i="3"/>
  <c r="F2458" i="3"/>
  <c r="F2455" i="3"/>
  <c r="F2435" i="3"/>
  <c r="F2431" i="3"/>
  <c r="F2391" i="3"/>
  <c r="F2375" i="3"/>
  <c r="F2362" i="3"/>
  <c r="F2357" i="3"/>
  <c r="F2358" i="3"/>
  <c r="F2359" i="3"/>
  <c r="F2360" i="3"/>
  <c r="F2352" i="3"/>
  <c r="F2349" i="3"/>
  <c r="F2344" i="3"/>
  <c r="F2336" i="3"/>
  <c r="F2337" i="3"/>
  <c r="F2338" i="3"/>
  <c r="F2333" i="3"/>
  <c r="F2334" i="3"/>
  <c r="F2332" i="3"/>
  <c r="F2326" i="3"/>
  <c r="F2327" i="3"/>
  <c r="F2328" i="3"/>
  <c r="F2318" i="3"/>
  <c r="F2319" i="3"/>
  <c r="F2320" i="3"/>
  <c r="F2306" i="3"/>
  <c r="F2307" i="3"/>
  <c r="F2308" i="3"/>
  <c r="F2309" i="3"/>
  <c r="F2310" i="3"/>
  <c r="F2311" i="3"/>
  <c r="F2312" i="3"/>
  <c r="F2304" i="3"/>
  <c r="F2294" i="3"/>
  <c r="F2291" i="3"/>
  <c r="F2275" i="3"/>
  <c r="F2271" i="3"/>
  <c r="F2272" i="3"/>
  <c r="F2263" i="3"/>
  <c r="F2264" i="3"/>
  <c r="F2265" i="3"/>
  <c r="F2256" i="3"/>
  <c r="F2257" i="3"/>
  <c r="F2253" i="3"/>
  <c r="F2245" i="3"/>
  <c r="F2246" i="3"/>
  <c r="F2247" i="3"/>
  <c r="F2239" i="3"/>
  <c r="F2240" i="3"/>
  <c r="F2228" i="3"/>
  <c r="F2226" i="3"/>
  <c r="F2218" i="3"/>
  <c r="F2219" i="3"/>
  <c r="F2220" i="3"/>
  <c r="F2212" i="3"/>
  <c r="F2213" i="3"/>
  <c r="F2214" i="3"/>
  <c r="F2208" i="3"/>
  <c r="F2206" i="3"/>
  <c r="F2201" i="3"/>
  <c r="F2194" i="3"/>
  <c r="F2190" i="3"/>
  <c r="F2191" i="3"/>
  <c r="F2192" i="3"/>
  <c r="F2179" i="3"/>
  <c r="F2175" i="3"/>
  <c r="F2171" i="3"/>
  <c r="F2169" i="3"/>
  <c r="F2165" i="3"/>
  <c r="F2166" i="3"/>
  <c r="F2163" i="3"/>
  <c r="F2160" i="3"/>
  <c r="F2161" i="3"/>
  <c r="F2157" i="3"/>
  <c r="F2158" i="3"/>
  <c r="F2146" i="3"/>
  <c r="F2142" i="3"/>
  <c r="F2134" i="3"/>
  <c r="F2135" i="3"/>
  <c r="F2132" i="3"/>
  <c r="F2130" i="3"/>
  <c r="F2119" i="3"/>
  <c r="F2120" i="3"/>
  <c r="F2121" i="3"/>
  <c r="F2122" i="3"/>
  <c r="F2116" i="3"/>
  <c r="F2114" i="3"/>
  <c r="F2107" i="3"/>
  <c r="F2108" i="3"/>
  <c r="F2109" i="3"/>
  <c r="F2103" i="3"/>
  <c r="F2098" i="3"/>
  <c r="F2099" i="3"/>
  <c r="F2100" i="3"/>
  <c r="F2095" i="3"/>
  <c r="F2096" i="3"/>
  <c r="F2087" i="3"/>
  <c r="F2083" i="3"/>
  <c r="F2084" i="3"/>
  <c r="F2079" i="3"/>
  <c r="F2074" i="3"/>
  <c r="F2075" i="3"/>
  <c r="F2076" i="3"/>
  <c r="F2077" i="3"/>
  <c r="F2072" i="3"/>
  <c r="F2067" i="3"/>
  <c r="F2063" i="3"/>
  <c r="F2064" i="3"/>
  <c r="F2054" i="3"/>
  <c r="F2049" i="3"/>
  <c r="F2041" i="3"/>
  <c r="F2036" i="3"/>
  <c r="F2037" i="3"/>
  <c r="F2038" i="3"/>
  <c r="F2030" i="3"/>
  <c r="F2027" i="3"/>
  <c r="F2022" i="3"/>
  <c r="F2023" i="3"/>
  <c r="F2016" i="3"/>
  <c r="F2017" i="3"/>
  <c r="F2007" i="3"/>
  <c r="F2005" i="3"/>
  <c r="F2002" i="3"/>
  <c r="F1998" i="3"/>
  <c r="F1995" i="3"/>
  <c r="F1991" i="3"/>
  <c r="F1993" i="3"/>
  <c r="F1984" i="3"/>
  <c r="F1972" i="3"/>
  <c r="F1967" i="3"/>
  <c r="F1959" i="3"/>
  <c r="F1949" i="3"/>
  <c r="F1912" i="3"/>
  <c r="F1905" i="3"/>
  <c r="F1903" i="3"/>
  <c r="F1885" i="3"/>
  <c r="F1869" i="3"/>
  <c r="F1866" i="3"/>
  <c r="F1862" i="3"/>
  <c r="F1863" i="3"/>
  <c r="F1864" i="3"/>
  <c r="F1859" i="3"/>
  <c r="F1858" i="3"/>
  <c r="F1860" i="3"/>
  <c r="F1853" i="3"/>
  <c r="F1854" i="3"/>
  <c r="F1855" i="3"/>
  <c r="F1850" i="3"/>
  <c r="F1847" i="3"/>
  <c r="F1832" i="3"/>
  <c r="F1833" i="3"/>
  <c r="F1827" i="3"/>
  <c r="F1786" i="3"/>
  <c r="F1778" i="3"/>
  <c r="F1776" i="3"/>
  <c r="F1774" i="3"/>
  <c r="F1771" i="3"/>
  <c r="F1767" i="3"/>
  <c r="F1761" i="3"/>
  <c r="F1762" i="3"/>
  <c r="F1743" i="3"/>
  <c r="F1744" i="3"/>
  <c r="F1745" i="3"/>
  <c r="F1739" i="3"/>
  <c r="F1736" i="3"/>
  <c r="F1737" i="3"/>
  <c r="F1729" i="3"/>
  <c r="F1730" i="3"/>
  <c r="F1731" i="3"/>
  <c r="F1732" i="3"/>
  <c r="F1722" i="3"/>
  <c r="F1725" i="3"/>
  <c r="F1726" i="3"/>
  <c r="F1727" i="3"/>
  <c r="F1720" i="3"/>
  <c r="F1718" i="3"/>
  <c r="F1712" i="3"/>
  <c r="F1714" i="3"/>
  <c r="F1715" i="3"/>
  <c r="F1716" i="3"/>
  <c r="F1708" i="3"/>
  <c r="F1709" i="3"/>
  <c r="F1710" i="3"/>
  <c r="F1706" i="3"/>
  <c r="F1685" i="3"/>
  <c r="F1680" i="3"/>
  <c r="F1677" i="3"/>
  <c r="F1670" i="3"/>
  <c r="F1668" i="3"/>
  <c r="F1666" i="3"/>
  <c r="F1661" i="3"/>
  <c r="F1662" i="3"/>
  <c r="F1651" i="3"/>
  <c r="F1652" i="3"/>
  <c r="F1654" i="3"/>
  <c r="F1655" i="3"/>
  <c r="F1659" i="3"/>
  <c r="F1648" i="3"/>
  <c r="F1633" i="3"/>
  <c r="F1627" i="3"/>
  <c r="F1617" i="3"/>
  <c r="F1618" i="3"/>
  <c r="F1614" i="3"/>
  <c r="F1606" i="3"/>
  <c r="F1603" i="3"/>
  <c r="F1584" i="3"/>
  <c r="F1581" i="3"/>
  <c r="F1577" i="3"/>
  <c r="F1552" i="3"/>
  <c r="F1553" i="3"/>
  <c r="F1554" i="3"/>
  <c r="F1555" i="3"/>
  <c r="F1556" i="3"/>
  <c r="F1543" i="3"/>
  <c r="F1544" i="3"/>
  <c r="F1545" i="3"/>
  <c r="F1540" i="3"/>
  <c r="F1525" i="3"/>
  <c r="F1516" i="3"/>
  <c r="F1517" i="3"/>
  <c r="F1518" i="3"/>
  <c r="F1519" i="3"/>
  <c r="F1508" i="3"/>
  <c r="F1506" i="3"/>
  <c r="F1497" i="3"/>
  <c r="F1493" i="3"/>
  <c r="F1494" i="3"/>
  <c r="F1495" i="3"/>
  <c r="F1489" i="3"/>
  <c r="F1490" i="3"/>
  <c r="F1478" i="3"/>
  <c r="F1474" i="3"/>
  <c r="F1471" i="3"/>
  <c r="F1472" i="3"/>
  <c r="F1468" i="3"/>
  <c r="F1463" i="3"/>
  <c r="F1452" i="3"/>
  <c r="F1453" i="3"/>
  <c r="F1454" i="3"/>
  <c r="F1455" i="3"/>
  <c r="F1439" i="3"/>
  <c r="F1440" i="3"/>
  <c r="F1441" i="3"/>
  <c r="F1442" i="3"/>
  <c r="F1443" i="3"/>
  <c r="F1444" i="3"/>
  <c r="F1436" i="3"/>
  <c r="F1420" i="3"/>
  <c r="F1372" i="3"/>
  <c r="F1376" i="3"/>
  <c r="F1343" i="3"/>
  <c r="F1338" i="3"/>
  <c r="F1339" i="3"/>
  <c r="F1321" i="3"/>
  <c r="F1322" i="3"/>
  <c r="F1323" i="3"/>
  <c r="F1306" i="3"/>
  <c r="F1288" i="3"/>
  <c r="F1279" i="3"/>
  <c r="F1280" i="3"/>
  <c r="F1281" i="3"/>
  <c r="F1282" i="3"/>
  <c r="F1262" i="3"/>
  <c r="F1260" i="3"/>
  <c r="F1208" i="3"/>
  <c r="F1248" i="3"/>
  <c r="F1242" i="3"/>
  <c r="F1243" i="3"/>
  <c r="F1244" i="3"/>
  <c r="F1235" i="3"/>
  <c r="F1227" i="3"/>
  <c r="F1215" i="3"/>
  <c r="F1216" i="3"/>
  <c r="F1204" i="3"/>
  <c r="F1199" i="3"/>
  <c r="F1195" i="3"/>
  <c r="F1189" i="3"/>
  <c r="F1184" i="3"/>
  <c r="F1185" i="3"/>
  <c r="F1177" i="3"/>
  <c r="F1174" i="3"/>
  <c r="F1158" i="3"/>
  <c r="F1159" i="3"/>
  <c r="F1160" i="3"/>
  <c r="F1148" i="3"/>
  <c r="F1146" i="3"/>
  <c r="F1143" i="3"/>
  <c r="F1144" i="3"/>
  <c r="F1138" i="3"/>
  <c r="F1139" i="3"/>
  <c r="F1126" i="3"/>
  <c r="F1127" i="3"/>
  <c r="F1113" i="3"/>
  <c r="F1114" i="3"/>
  <c r="F1115" i="3"/>
  <c r="F1116" i="3"/>
  <c r="F1117" i="3"/>
  <c r="F1118" i="3"/>
  <c r="F1106" i="3"/>
  <c r="F1107" i="3"/>
  <c r="F1109" i="3"/>
  <c r="F1110" i="3"/>
  <c r="F1111" i="3"/>
  <c r="F1104" i="3"/>
  <c r="F1100" i="3"/>
  <c r="F1101" i="3"/>
  <c r="F1102" i="3"/>
  <c r="F1096" i="3"/>
  <c r="F1086" i="3"/>
  <c r="F1083" i="3"/>
  <c r="F1061" i="3"/>
  <c r="F1062" i="3"/>
  <c r="F1063" i="3"/>
  <c r="F1064" i="3"/>
  <c r="F1065" i="3"/>
  <c r="F1066" i="3"/>
  <c r="F1056" i="3"/>
  <c r="F1054" i="3"/>
  <c r="F1045" i="3"/>
  <c r="F1046" i="3"/>
  <c r="F1047" i="3"/>
  <c r="F1048" i="3"/>
  <c r="F1049" i="3"/>
  <c r="F1041" i="3"/>
  <c r="F1033" i="3"/>
  <c r="F1031" i="3"/>
  <c r="F1026" i="3"/>
  <c r="F1027" i="3"/>
  <c r="F1028" i="3"/>
  <c r="F1015" i="3"/>
  <c r="F1016" i="3"/>
  <c r="F1017" i="3"/>
  <c r="F1018" i="3"/>
  <c r="F1019" i="3"/>
  <c r="F1013" i="3"/>
  <c r="F1008" i="3"/>
  <c r="F1004" i="3"/>
  <c r="F1001" i="3"/>
  <c r="F1002" i="3"/>
  <c r="F996" i="3"/>
  <c r="F991" i="3"/>
  <c r="F992" i="3"/>
  <c r="F993" i="3"/>
  <c r="F994" i="3"/>
  <c r="F986" i="3"/>
  <c r="F987" i="3"/>
  <c r="F988" i="3"/>
  <c r="F979" i="3"/>
  <c r="F975" i="3"/>
  <c r="F976" i="3"/>
  <c r="F973" i="3"/>
  <c r="F952" i="3"/>
  <c r="F944" i="3"/>
  <c r="F945" i="3"/>
  <c r="F941" i="3"/>
  <c r="F942" i="3"/>
  <c r="F927" i="3"/>
  <c r="F928" i="3"/>
  <c r="F929" i="3"/>
  <c r="F921" i="3"/>
  <c r="F922" i="3"/>
  <c r="F923" i="3"/>
  <c r="F913" i="3"/>
  <c r="F914" i="3"/>
  <c r="F915" i="3"/>
  <c r="F916" i="3"/>
  <c r="F901" i="3"/>
  <c r="F892" i="3"/>
  <c r="F893" i="3"/>
  <c r="F888" i="3"/>
  <c r="F884" i="3"/>
  <c r="F896" i="3"/>
  <c r="F878" i="3"/>
  <c r="F876" i="3"/>
  <c r="F867" i="3"/>
  <c r="F861" i="3"/>
  <c r="F853" i="3"/>
  <c r="F854" i="3"/>
  <c r="F830" i="3"/>
  <c r="F831" i="3"/>
  <c r="F834" i="3"/>
  <c r="F837" i="3"/>
  <c r="F827" i="3"/>
  <c r="F828" i="3"/>
  <c r="F824" i="3"/>
  <c r="F825" i="3"/>
  <c r="F818" i="3"/>
  <c r="F810" i="3"/>
  <c r="F809" i="3"/>
  <c r="F812" i="3"/>
  <c r="F813" i="3"/>
  <c r="F814" i="3"/>
  <c r="F794" i="3"/>
  <c r="F789" i="3"/>
  <c r="F784" i="3"/>
  <c r="F781" i="3"/>
  <c r="F782" i="3"/>
  <c r="F770" i="3"/>
  <c r="F771" i="3"/>
  <c r="F772" i="3"/>
  <c r="F773" i="3"/>
  <c r="F774" i="3"/>
  <c r="F775" i="3"/>
  <c r="F779" i="3"/>
  <c r="F767" i="3"/>
  <c r="F768" i="3"/>
  <c r="F760" i="3"/>
  <c r="F761" i="3"/>
  <c r="F757" i="3"/>
  <c r="F749" i="3"/>
  <c r="F753" i="3"/>
  <c r="F740" i="3"/>
  <c r="F738" i="3"/>
  <c r="F735" i="3"/>
  <c r="F736" i="3"/>
  <c r="F733" i="3"/>
  <c r="F731" i="3"/>
  <c r="F720" i="3"/>
  <c r="F716" i="3"/>
  <c r="F717" i="3"/>
  <c r="F712" i="3"/>
  <c r="F713" i="3"/>
  <c r="F714" i="3"/>
  <c r="F705" i="3"/>
  <c r="F709" i="3"/>
  <c r="F710" i="3"/>
  <c r="F706" i="3"/>
  <c r="F707" i="3"/>
  <c r="F701" i="3"/>
  <c r="F702" i="3"/>
  <c r="F703" i="3"/>
  <c r="F697" i="3"/>
  <c r="F698" i="3"/>
  <c r="F699" i="3"/>
  <c r="F693" i="3"/>
  <c r="F694" i="3"/>
  <c r="F695" i="3"/>
  <c r="F686" i="3"/>
  <c r="F658" i="3"/>
  <c r="F679" i="3"/>
  <c r="F681" i="3"/>
  <c r="F678" i="3"/>
  <c r="F672" i="3"/>
  <c r="F676" i="3"/>
  <c r="F670" i="3"/>
  <c r="F664" i="3"/>
  <c r="F662" i="3"/>
  <c r="F646" i="3"/>
  <c r="F647" i="3"/>
  <c r="F644" i="3"/>
  <c r="F640" i="3"/>
  <c r="F641" i="3"/>
  <c r="F635" i="3"/>
  <c r="F636" i="3"/>
  <c r="F629" i="3"/>
  <c r="F630" i="3"/>
  <c r="F631" i="3"/>
  <c r="F627" i="3"/>
  <c r="F625" i="3"/>
  <c r="F620" i="3"/>
  <c r="F618" i="3"/>
  <c r="F615" i="3"/>
  <c r="F612" i="3"/>
  <c r="F610" i="3"/>
  <c r="F598" i="3"/>
  <c r="F599" i="3"/>
  <c r="F594" i="3"/>
  <c r="F595" i="3"/>
  <c r="F592" i="3"/>
  <c r="F587" i="3"/>
  <c r="F583" i="3"/>
  <c r="F584" i="3"/>
  <c r="F580" i="3"/>
  <c r="F576" i="3"/>
  <c r="F577" i="3"/>
  <c r="F574" i="3"/>
  <c r="F569" i="3"/>
  <c r="F572" i="3"/>
  <c r="F557" i="3"/>
  <c r="F558" i="3"/>
  <c r="F553" i="3"/>
  <c r="F554" i="3"/>
  <c r="F555" i="3"/>
  <c r="F550" i="3"/>
  <c r="F551" i="3"/>
  <c r="F545" i="3"/>
  <c r="F546" i="3"/>
  <c r="F547" i="3"/>
  <c r="F548" i="3"/>
  <c r="F541" i="3"/>
  <c r="F533" i="3"/>
  <c r="F534" i="3"/>
  <c r="F535" i="3"/>
  <c r="F536" i="3"/>
  <c r="F537" i="3"/>
  <c r="F538" i="3"/>
  <c r="F539" i="3"/>
  <c r="F520" i="3"/>
  <c r="F521" i="3"/>
  <c r="F522" i="3"/>
  <c r="F523" i="3"/>
  <c r="F524" i="3"/>
  <c r="F525" i="3"/>
  <c r="F529" i="3"/>
  <c r="F526" i="3"/>
  <c r="F527" i="3"/>
  <c r="F528" i="3"/>
  <c r="F530" i="3"/>
  <c r="F514" i="3"/>
  <c r="F515" i="3"/>
  <c r="F491" i="3"/>
  <c r="F485" i="3"/>
  <c r="F486" i="3"/>
  <c r="F461" i="3"/>
  <c r="F457" i="3"/>
  <c r="F447" i="3"/>
  <c r="F438" i="3"/>
  <c r="F434" i="3"/>
  <c r="F426" i="3"/>
  <c r="F427" i="3"/>
  <c r="F423" i="3"/>
  <c r="F424" i="3"/>
  <c r="F413" i="3"/>
  <c r="F410" i="3"/>
  <c r="F408" i="3"/>
  <c r="F403" i="3"/>
  <c r="F404" i="3"/>
  <c r="F397" i="3"/>
  <c r="F387" i="3"/>
  <c r="F388"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2" i="3"/>
  <c r="F383" i="3"/>
  <c r="F380" i="3"/>
  <c r="F381" i="3"/>
  <c r="F384" i="3"/>
  <c r="F385" i="3"/>
  <c r="F386" i="3"/>
  <c r="F324" i="3"/>
  <c r="F325" i="3"/>
  <c r="F326" i="3"/>
  <c r="F327"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289" i="3"/>
  <c r="F172" i="3"/>
  <c r="F173" i="3"/>
  <c r="F290" i="3"/>
  <c r="F291" i="3"/>
  <c r="F292" i="3"/>
  <c r="F293" i="3"/>
  <c r="F286" i="3"/>
  <c r="F287" i="3"/>
  <c r="F243" i="3"/>
  <c r="F269" i="3"/>
  <c r="F270" i="3"/>
  <c r="F271" i="3"/>
  <c r="F272" i="3"/>
  <c r="F273" i="3"/>
  <c r="F274" i="3"/>
  <c r="F275" i="3"/>
  <c r="F276" i="3"/>
  <c r="F277" i="3"/>
  <c r="F278" i="3"/>
  <c r="F279" i="3"/>
  <c r="F280" i="3"/>
  <c r="F281" i="3"/>
  <c r="F282" i="3"/>
  <c r="F283" i="3"/>
  <c r="F284" i="3"/>
  <c r="F267" i="3"/>
  <c r="F262" i="3"/>
  <c r="F260" i="3"/>
  <c r="F258" i="3"/>
  <c r="F259" i="3"/>
  <c r="F255" i="3"/>
  <c r="F256" i="3"/>
  <c r="F252" i="3"/>
  <c r="F253" i="3"/>
  <c r="F247" i="3"/>
  <c r="F248" i="3"/>
  <c r="F249" i="3"/>
  <c r="F250" i="3"/>
  <c r="F236" i="3"/>
  <c r="F237" i="3"/>
  <c r="F238" i="3"/>
  <c r="F239" i="3"/>
  <c r="F240" i="3"/>
  <c r="F241" i="3"/>
  <c r="F242" i="3"/>
  <c r="F244" i="3"/>
  <c r="F245" i="3"/>
  <c r="F232" i="3"/>
  <c r="F227" i="3"/>
  <c r="F228" i="3"/>
  <c r="F221" i="3"/>
  <c r="F222" i="3"/>
  <c r="F223" i="3"/>
  <c r="F214" i="3"/>
  <c r="F215" i="3"/>
  <c r="F216" i="3"/>
  <c r="F217" i="3"/>
  <c r="F218" i="3"/>
  <c r="F219" i="3"/>
  <c r="F210" i="3"/>
  <c r="F211" i="3"/>
  <c r="F207" i="3"/>
  <c r="F208" i="3"/>
  <c r="F202" i="3"/>
  <c r="F203" i="3"/>
  <c r="F204" i="3"/>
  <c r="F198" i="3"/>
  <c r="F193" i="3"/>
  <c r="F192" i="3"/>
  <c r="F194" i="3"/>
  <c r="F196" i="3"/>
  <c r="F191" i="3"/>
  <c r="F176" i="3"/>
  <c r="F177" i="3"/>
  <c r="F178" i="3"/>
  <c r="F180" i="3"/>
  <c r="F181" i="3"/>
  <c r="F182" i="3"/>
  <c r="F179" i="3"/>
  <c r="F183" i="3"/>
  <c r="F184" i="3"/>
  <c r="F189" i="3"/>
  <c r="F190" i="3"/>
  <c r="F185" i="3"/>
  <c r="F163" i="3"/>
  <c r="F164" i="3"/>
  <c r="F165" i="3"/>
  <c r="F166" i="3"/>
  <c r="F167" i="3"/>
  <c r="F168" i="3"/>
  <c r="F169" i="3"/>
  <c r="F170" i="3"/>
  <c r="F171" i="3"/>
  <c r="F124" i="3"/>
  <c r="F174" i="3"/>
  <c r="F153" i="3"/>
  <c r="F154" i="3"/>
  <c r="F155" i="3"/>
  <c r="F156" i="3"/>
  <c r="F157" i="3"/>
  <c r="F158" i="3"/>
  <c r="F150" i="3"/>
  <c r="F151" i="3"/>
  <c r="F146" i="3"/>
  <c r="F148" i="3"/>
  <c r="F147" i="3"/>
  <c r="F144" i="3"/>
  <c r="F141" i="3"/>
  <c r="F138" i="3"/>
  <c r="F139" i="3"/>
  <c r="F133" i="3"/>
  <c r="F134" i="3"/>
  <c r="F136" i="3"/>
  <c r="F135" i="3"/>
  <c r="F127" i="3"/>
  <c r="F128" i="3"/>
  <c r="F125" i="3"/>
  <c r="F119" i="3"/>
  <c r="F117" i="3"/>
  <c r="F115" i="3"/>
  <c r="F100" i="3"/>
  <c r="F99" i="3"/>
  <c r="F32" i="3"/>
  <c r="F96" i="3"/>
  <c r="F97" i="3"/>
  <c r="F78" i="3"/>
  <c r="F71" i="3"/>
  <c r="F72" i="3"/>
  <c r="F84" i="3"/>
  <c r="F62" i="3"/>
  <c r="F59" i="3"/>
  <c r="F53" i="3"/>
  <c r="F55" i="3"/>
  <c r="F57" i="3"/>
  <c r="F45" i="3"/>
  <c r="F47" i="3"/>
  <c r="F49" i="3"/>
  <c r="F51" i="3"/>
  <c r="F40" i="3"/>
  <c r="F41" i="3"/>
  <c r="F38" i="3"/>
  <c r="F12" i="3"/>
  <c r="F4" i="3"/>
  <c r="D39" i="2"/>
  <c r="I64" i="2"/>
  <c r="I65" i="2"/>
  <c r="J64" i="2"/>
  <c r="J65" i="2"/>
  <c r="I61" i="2"/>
  <c r="I62" i="2"/>
  <c r="I63" i="2"/>
  <c r="J61" i="2"/>
  <c r="J62" i="2"/>
  <c r="J63" i="2"/>
  <c r="I57" i="2"/>
  <c r="I58" i="2"/>
  <c r="I59" i="2"/>
  <c r="I60" i="2"/>
  <c r="J57" i="2"/>
  <c r="J58" i="2"/>
  <c r="J59" i="2"/>
  <c r="J60" i="2"/>
  <c r="I53" i="2"/>
  <c r="I54" i="2"/>
  <c r="I55" i="2"/>
  <c r="I56" i="2"/>
  <c r="J53" i="2"/>
  <c r="J54" i="2"/>
  <c r="J55" i="2"/>
  <c r="J56" i="2"/>
  <c r="I50" i="2"/>
  <c r="I51" i="2"/>
  <c r="I52" i="2"/>
  <c r="J50" i="2"/>
  <c r="J51" i="2"/>
  <c r="J52" i="2"/>
  <c r="I48" i="2"/>
  <c r="I49" i="2"/>
  <c r="J48" i="2"/>
  <c r="J49" i="2"/>
  <c r="I47" i="2"/>
  <c r="J47" i="2"/>
  <c r="I43" i="2"/>
  <c r="I44" i="2"/>
  <c r="I45" i="2"/>
  <c r="I46" i="2"/>
  <c r="J43" i="2"/>
  <c r="J44" i="2"/>
  <c r="J45" i="2"/>
  <c r="J46" i="2"/>
  <c r="I39" i="2"/>
  <c r="I40" i="2"/>
  <c r="I41" i="2"/>
  <c r="I42" i="2"/>
  <c r="J39" i="2"/>
  <c r="J40" i="2"/>
  <c r="J41" i="2"/>
  <c r="J42" i="2"/>
  <c r="I36" i="2"/>
  <c r="I37" i="2"/>
  <c r="I38" i="2"/>
  <c r="J36" i="2"/>
  <c r="J37" i="2"/>
  <c r="J38" i="2"/>
  <c r="I34" i="2"/>
  <c r="I35" i="2"/>
  <c r="J34" i="2"/>
  <c r="J35" i="2"/>
  <c r="I33" i="2"/>
  <c r="J33" i="2"/>
  <c r="I30" i="2"/>
  <c r="I31" i="2"/>
  <c r="I32" i="2"/>
  <c r="J30" i="2"/>
  <c r="J31" i="2"/>
  <c r="J32" i="2"/>
  <c r="I23" i="2"/>
  <c r="I24" i="2"/>
  <c r="I25" i="2"/>
  <c r="I26" i="2"/>
  <c r="I27" i="2"/>
  <c r="I28" i="2"/>
  <c r="I29" i="2"/>
  <c r="J23" i="2"/>
  <c r="J24" i="2"/>
  <c r="J25" i="2"/>
  <c r="J26" i="2"/>
  <c r="J27" i="2"/>
  <c r="J28" i="2"/>
  <c r="J29" i="2"/>
  <c r="I21" i="2"/>
  <c r="I22" i="2"/>
  <c r="J21" i="2"/>
  <c r="J22" i="2"/>
  <c r="I18" i="2"/>
  <c r="I19" i="2"/>
  <c r="I20" i="2"/>
  <c r="J18" i="2"/>
  <c r="J19" i="2"/>
  <c r="J20" i="2"/>
  <c r="I14" i="2"/>
  <c r="I15" i="2"/>
  <c r="I16" i="2"/>
  <c r="I17" i="2"/>
  <c r="J14" i="2"/>
  <c r="J15" i="2"/>
  <c r="J16" i="2"/>
  <c r="J17" i="2"/>
  <c r="I13" i="2"/>
  <c r="J13" i="2"/>
  <c r="D78" i="2"/>
  <c r="D77" i="2"/>
  <c r="D76" i="2"/>
  <c r="D74" i="2"/>
  <c r="D75" i="2"/>
  <c r="D73" i="2"/>
  <c r="D72" i="2"/>
  <c r="D71" i="2"/>
  <c r="D66" i="2"/>
  <c r="D67" i="2"/>
  <c r="D68" i="2"/>
  <c r="D69" i="2"/>
  <c r="D70" i="2"/>
  <c r="D65" i="2"/>
  <c r="D64" i="2"/>
  <c r="B5" i="6"/>
  <c r="B12" i="6"/>
  <c r="G12" i="6"/>
  <c r="H12" i="6"/>
  <c r="B7" i="6"/>
  <c r="F2" i="3"/>
  <c r="F3" i="3"/>
  <c r="F5" i="3"/>
  <c r="F6" i="3"/>
  <c r="F7" i="3"/>
  <c r="F8" i="3"/>
  <c r="F9" i="3"/>
  <c r="F10" i="3"/>
  <c r="F11" i="3"/>
  <c r="F13" i="3"/>
  <c r="F14" i="3"/>
  <c r="F15" i="3"/>
  <c r="F17" i="3"/>
  <c r="F18" i="3"/>
  <c r="F19" i="3"/>
  <c r="F20" i="3"/>
  <c r="F21" i="3"/>
  <c r="F22" i="3"/>
  <c r="F23" i="3"/>
  <c r="F24" i="3"/>
  <c r="F25" i="3"/>
  <c r="F26" i="3"/>
  <c r="F27" i="3"/>
  <c r="F28" i="3"/>
  <c r="F29" i="3"/>
  <c r="F16" i="3"/>
  <c r="F34" i="3"/>
  <c r="F35" i="3"/>
  <c r="F36" i="3"/>
  <c r="F37" i="3"/>
  <c r="F39" i="3"/>
  <c r="F42" i="3"/>
  <c r="F43" i="3"/>
  <c r="F44" i="3"/>
  <c r="F46" i="3"/>
  <c r="F48" i="3"/>
  <c r="F50" i="3"/>
  <c r="F52" i="3"/>
  <c r="F54" i="3"/>
  <c r="F56" i="3"/>
  <c r="F58" i="3"/>
  <c r="F60" i="3"/>
  <c r="F61" i="3"/>
  <c r="F63" i="3"/>
  <c r="F64" i="3"/>
  <c r="F65" i="3"/>
  <c r="F81" i="3"/>
  <c r="F82" i="3"/>
  <c r="F83" i="3"/>
  <c r="F85" i="3"/>
  <c r="F86" i="3"/>
  <c r="F66" i="3"/>
  <c r="F67" i="3"/>
  <c r="F68" i="3"/>
  <c r="F69" i="3"/>
  <c r="F70" i="3"/>
  <c r="F73" i="3"/>
  <c r="F74" i="3"/>
  <c r="F75" i="3"/>
  <c r="F76" i="3"/>
  <c r="F77" i="3"/>
  <c r="F79" i="3"/>
  <c r="F80" i="3"/>
  <c r="F87" i="3"/>
  <c r="F88" i="3"/>
  <c r="F89" i="3"/>
  <c r="F91" i="3"/>
  <c r="F92" i="3"/>
  <c r="F93" i="3"/>
  <c r="F94" i="3"/>
  <c r="F95" i="3"/>
  <c r="F30" i="3"/>
  <c r="F31" i="3"/>
  <c r="F33" i="3"/>
  <c r="F98" i="3"/>
  <c r="F120" i="3"/>
  <c r="F101" i="3"/>
  <c r="F108" i="3"/>
  <c r="F107" i="3"/>
  <c r="F109" i="3"/>
  <c r="F110" i="3"/>
  <c r="F111" i="3"/>
  <c r="F112" i="3"/>
  <c r="F113" i="3"/>
  <c r="F114" i="3"/>
  <c r="F102" i="3"/>
  <c r="F103" i="3"/>
  <c r="F104" i="3"/>
  <c r="F105" i="3"/>
  <c r="F106" i="3"/>
  <c r="F116" i="3"/>
  <c r="F118" i="3"/>
  <c r="F121" i="3"/>
  <c r="F122" i="3"/>
  <c r="F123" i="3"/>
  <c r="F126" i="3"/>
  <c r="F129" i="3"/>
  <c r="F130" i="3"/>
  <c r="F131" i="3"/>
  <c r="F132" i="3"/>
  <c r="F137" i="3"/>
  <c r="F140" i="3"/>
  <c r="F142" i="3"/>
  <c r="F143" i="3"/>
  <c r="F145" i="3"/>
  <c r="F149" i="3"/>
  <c r="F152" i="3"/>
  <c r="F159" i="3"/>
  <c r="F160" i="3"/>
  <c r="F161" i="3"/>
  <c r="F162" i="3"/>
  <c r="F175" i="3"/>
  <c r="F187" i="3"/>
  <c r="F186" i="3"/>
  <c r="F188" i="3"/>
  <c r="F195" i="3"/>
  <c r="F197" i="3"/>
  <c r="F199" i="3"/>
  <c r="F201" i="3"/>
  <c r="F205" i="3"/>
  <c r="F206" i="3"/>
  <c r="F209" i="3"/>
  <c r="F212" i="3"/>
  <c r="F213" i="3"/>
  <c r="F220" i="3"/>
  <c r="F224" i="3"/>
  <c r="F225" i="3"/>
  <c r="F226" i="3"/>
  <c r="F229" i="3"/>
  <c r="F230" i="3"/>
  <c r="F231" i="3"/>
  <c r="F233" i="3"/>
  <c r="F234" i="3"/>
  <c r="F235" i="3"/>
  <c r="F246" i="3"/>
  <c r="F251" i="3"/>
  <c r="F254" i="3"/>
  <c r="F257" i="3"/>
  <c r="F261" i="3"/>
  <c r="F263" i="3"/>
  <c r="F264" i="3"/>
  <c r="F265" i="3"/>
  <c r="F266" i="3"/>
  <c r="F268" i="3"/>
  <c r="F285" i="3"/>
  <c r="F288" i="3"/>
  <c r="F294" i="3"/>
  <c r="F323" i="3"/>
  <c r="F328" i="3"/>
  <c r="F329" i="3"/>
  <c r="F389" i="3"/>
  <c r="F390" i="3"/>
  <c r="F391" i="3"/>
  <c r="F392" i="3"/>
  <c r="F393" i="3"/>
  <c r="F394" i="3"/>
  <c r="F395" i="3"/>
  <c r="F396" i="3"/>
  <c r="F398" i="3"/>
  <c r="F399" i="3"/>
  <c r="F400" i="3"/>
  <c r="F401" i="3"/>
  <c r="F402" i="3"/>
  <c r="F406" i="3"/>
  <c r="F407" i="3"/>
  <c r="F405" i="3"/>
  <c r="F409" i="3"/>
  <c r="F411" i="3"/>
  <c r="F412" i="3"/>
  <c r="F414" i="3"/>
  <c r="F415" i="3"/>
  <c r="F416" i="3"/>
  <c r="F417" i="3"/>
  <c r="F418" i="3"/>
  <c r="F419" i="3"/>
  <c r="F420" i="3"/>
  <c r="F421" i="3"/>
  <c r="F422" i="3"/>
  <c r="F425" i="3"/>
  <c r="F429" i="3"/>
  <c r="F430" i="3"/>
  <c r="F431" i="3"/>
  <c r="F432" i="3"/>
  <c r="F433" i="3"/>
  <c r="F428" i="3"/>
  <c r="F435" i="3"/>
  <c r="F436" i="3"/>
  <c r="F437" i="3"/>
  <c r="F439" i="3"/>
  <c r="F440" i="3"/>
  <c r="F441" i="3"/>
  <c r="F442" i="3"/>
  <c r="F443" i="3"/>
  <c r="F444" i="3"/>
  <c r="F445" i="3"/>
  <c r="F446" i="3"/>
  <c r="F448" i="3"/>
  <c r="F449" i="3"/>
  <c r="F450" i="3"/>
  <c r="F451" i="3"/>
  <c r="F452" i="3"/>
  <c r="F453" i="3"/>
  <c r="F454" i="3"/>
  <c r="F455" i="3"/>
  <c r="F456" i="3"/>
  <c r="F458" i="3"/>
  <c r="F459" i="3"/>
  <c r="F460" i="3"/>
  <c r="F462" i="3"/>
  <c r="F463" i="3"/>
  <c r="F464" i="3"/>
  <c r="F466" i="3"/>
  <c r="F467" i="3"/>
  <c r="F468" i="3"/>
  <c r="F469" i="3"/>
  <c r="F465" i="3"/>
  <c r="F470" i="3"/>
  <c r="F471" i="3"/>
  <c r="F472" i="3"/>
  <c r="F473" i="3"/>
  <c r="F474" i="3"/>
  <c r="F475" i="3"/>
  <c r="F476" i="3"/>
  <c r="F477" i="3"/>
  <c r="F478" i="3"/>
  <c r="F479" i="3"/>
  <c r="F480" i="3"/>
  <c r="F482" i="3"/>
  <c r="F484" i="3"/>
  <c r="F483" i="3"/>
  <c r="F487" i="3"/>
  <c r="F488" i="3"/>
  <c r="F489" i="3"/>
  <c r="F492" i="3"/>
  <c r="F493" i="3"/>
  <c r="F490" i="3"/>
  <c r="F494" i="3"/>
  <c r="F495" i="3"/>
  <c r="F496" i="3"/>
  <c r="F499" i="3"/>
  <c r="F503" i="3"/>
  <c r="F505" i="3"/>
  <c r="F504" i="3"/>
  <c r="F506" i="3"/>
  <c r="F500" i="3"/>
  <c r="F501" i="3"/>
  <c r="F502" i="3"/>
  <c r="F498" i="3"/>
  <c r="F508" i="3"/>
  <c r="F509" i="3"/>
  <c r="F510" i="3"/>
  <c r="F511" i="3"/>
  <c r="F512" i="3"/>
  <c r="F513" i="3"/>
  <c r="F507" i="3"/>
  <c r="F516" i="3"/>
  <c r="F517" i="3"/>
  <c r="F518" i="3"/>
  <c r="F519" i="3"/>
  <c r="F531" i="3"/>
  <c r="F532" i="3"/>
  <c r="F540" i="3"/>
  <c r="F542" i="3"/>
  <c r="F543" i="3"/>
  <c r="F544" i="3"/>
  <c r="F549" i="3"/>
  <c r="F552" i="3"/>
  <c r="F556" i="3"/>
  <c r="F559" i="3"/>
  <c r="F571" i="3"/>
  <c r="F561" i="3"/>
  <c r="F562" i="3"/>
  <c r="F563" i="3"/>
  <c r="F564" i="3"/>
  <c r="F565" i="3"/>
  <c r="F566" i="3"/>
  <c r="F567" i="3"/>
  <c r="F568" i="3"/>
  <c r="F570" i="3"/>
  <c r="F573" i="3"/>
  <c r="F575" i="3"/>
  <c r="F578" i="3"/>
  <c r="F579" i="3"/>
  <c r="F581" i="3"/>
  <c r="F582" i="3"/>
  <c r="F585" i="3"/>
  <c r="F586" i="3"/>
  <c r="F588" i="3"/>
  <c r="F589" i="3"/>
  <c r="F590" i="3"/>
  <c r="F591" i="3"/>
  <c r="F593" i="3"/>
  <c r="F596" i="3"/>
  <c r="F597" i="3"/>
  <c r="F600" i="3"/>
  <c r="F601" i="3"/>
  <c r="F602" i="3"/>
  <c r="F603" i="3"/>
  <c r="F604" i="3"/>
  <c r="F605" i="3"/>
  <c r="F606" i="3"/>
  <c r="F607" i="3"/>
  <c r="F608" i="3"/>
  <c r="F609" i="3"/>
  <c r="F611" i="3"/>
  <c r="F613" i="3"/>
  <c r="F614" i="3"/>
  <c r="F616" i="3"/>
  <c r="F617" i="3"/>
  <c r="F619" i="3"/>
  <c r="F621" i="3"/>
  <c r="F622" i="3"/>
  <c r="F623" i="3"/>
  <c r="F624" i="3"/>
  <c r="F626" i="3"/>
  <c r="F628" i="3"/>
  <c r="F632" i="3"/>
  <c r="F633" i="3"/>
  <c r="F634" i="3"/>
  <c r="F637" i="3"/>
  <c r="F639" i="3"/>
  <c r="F642" i="3"/>
  <c r="F643" i="3"/>
  <c r="F645" i="3"/>
  <c r="F648" i="3"/>
  <c r="F649" i="3"/>
  <c r="F651" i="3"/>
  <c r="F650" i="3"/>
  <c r="F653" i="3"/>
  <c r="F661" i="3"/>
  <c r="F663" i="3"/>
  <c r="F665" i="3"/>
  <c r="F666" i="3"/>
  <c r="F667" i="3"/>
  <c r="F668" i="3"/>
  <c r="F669" i="3"/>
  <c r="F677" i="3"/>
  <c r="F675" i="3"/>
  <c r="F671" i="3"/>
  <c r="F673" i="3"/>
  <c r="F656" i="3"/>
  <c r="F657" i="3"/>
  <c r="F680" i="3"/>
  <c r="F683" i="3"/>
  <c r="F684" i="3"/>
  <c r="F685" i="3"/>
  <c r="F687" i="3"/>
  <c r="F688" i="3"/>
  <c r="F689" i="3"/>
  <c r="F690" i="3"/>
  <c r="F696" i="3"/>
  <c r="F691" i="3"/>
  <c r="F692" i="3"/>
  <c r="F700" i="3"/>
  <c r="F704" i="3"/>
  <c r="F708" i="3"/>
  <c r="F711" i="3"/>
  <c r="F715" i="3"/>
  <c r="F718" i="3"/>
  <c r="F719" i="3"/>
  <c r="F721" i="3"/>
  <c r="F722" i="3"/>
  <c r="F723" i="3"/>
  <c r="F724" i="3"/>
  <c r="F726" i="3"/>
  <c r="F725" i="3"/>
  <c r="F727" i="3"/>
  <c r="F728" i="3"/>
  <c r="F730" i="3"/>
  <c r="F732" i="3"/>
  <c r="F734" i="3"/>
  <c r="F737" i="3"/>
  <c r="F741" i="3"/>
  <c r="F739" i="3"/>
  <c r="F742" i="3"/>
  <c r="F743" i="3"/>
  <c r="F744" i="3"/>
  <c r="F745" i="3"/>
  <c r="F747" i="3"/>
  <c r="F754" i="3"/>
  <c r="F755" i="3"/>
  <c r="F758" i="3"/>
  <c r="F759" i="3"/>
  <c r="F762" i="3"/>
  <c r="F763" i="3"/>
  <c r="F764" i="3"/>
  <c r="F765" i="3"/>
  <c r="F766" i="3"/>
  <c r="F769" i="3"/>
  <c r="F780" i="3"/>
  <c r="F783" i="3"/>
  <c r="F785" i="3"/>
  <c r="F811" i="3"/>
  <c r="F786" i="3"/>
  <c r="F787" i="3"/>
  <c r="F788" i="3"/>
  <c r="F790" i="3"/>
  <c r="F791" i="3"/>
  <c r="F792" i="3"/>
  <c r="F793" i="3"/>
  <c r="F795" i="3"/>
  <c r="F796" i="3"/>
  <c r="F797" i="3"/>
  <c r="F798" i="3"/>
  <c r="F799" i="3"/>
  <c r="F800" i="3"/>
  <c r="F801" i="3"/>
  <c r="F802" i="3"/>
  <c r="F803" i="3"/>
  <c r="F804" i="3"/>
  <c r="F805" i="3"/>
  <c r="F807" i="3"/>
  <c r="F808" i="3"/>
  <c r="F806" i="3"/>
  <c r="F815" i="3"/>
  <c r="F816" i="3"/>
  <c r="F817" i="3"/>
  <c r="F819" i="3"/>
  <c r="F820" i="3"/>
  <c r="F821" i="3"/>
  <c r="F822" i="3"/>
  <c r="F823" i="3"/>
  <c r="F826" i="3"/>
  <c r="F829" i="3"/>
  <c r="F838" i="3"/>
  <c r="F833" i="3"/>
  <c r="F835" i="3"/>
  <c r="F836" i="3"/>
  <c r="F839" i="3"/>
  <c r="F832" i="3"/>
  <c r="F840" i="3"/>
  <c r="F841" i="3"/>
  <c r="F842" i="3"/>
  <c r="F843" i="3"/>
  <c r="F844" i="3"/>
  <c r="F845" i="3"/>
  <c r="F846" i="3"/>
  <c r="F847" i="3"/>
  <c r="F848" i="3"/>
  <c r="F849" i="3"/>
  <c r="F850" i="3"/>
  <c r="F851" i="3"/>
  <c r="F852" i="3"/>
  <c r="F855" i="3"/>
  <c r="F856" i="3"/>
  <c r="F857" i="3"/>
  <c r="F858" i="3"/>
  <c r="F859" i="3"/>
  <c r="F860" i="3"/>
  <c r="F862" i="3"/>
  <c r="F863" i="3"/>
  <c r="F864" i="3"/>
  <c r="F865" i="3"/>
  <c r="F866" i="3"/>
  <c r="F868" i="3"/>
  <c r="F869" i="3"/>
  <c r="F870" i="3"/>
  <c r="F871" i="3"/>
  <c r="F872" i="3"/>
  <c r="F873" i="3"/>
  <c r="F874" i="3"/>
  <c r="F875" i="3"/>
  <c r="F877" i="3"/>
  <c r="F879" i="3"/>
  <c r="F880" i="3"/>
  <c r="F881" i="3"/>
  <c r="F882" i="3"/>
  <c r="F897" i="3"/>
  <c r="F898" i="3"/>
  <c r="F899" i="3"/>
  <c r="F883" i="3"/>
  <c r="F885" i="3"/>
  <c r="F886" i="3"/>
  <c r="F887" i="3"/>
  <c r="F890" i="3"/>
  <c r="F891" i="3"/>
  <c r="F894" i="3"/>
  <c r="F895" i="3"/>
  <c r="F900" i="3"/>
  <c r="F902" i="3"/>
  <c r="F910" i="3"/>
  <c r="F911" i="3"/>
  <c r="F912" i="3"/>
  <c r="F917" i="3"/>
  <c r="F918" i="3"/>
  <c r="F919" i="3"/>
  <c r="F920" i="3"/>
  <c r="F924" i="3"/>
  <c r="F925" i="3"/>
  <c r="F926" i="3"/>
  <c r="F930" i="3"/>
  <c r="F931" i="3"/>
  <c r="F932" i="3"/>
  <c r="F933" i="3"/>
  <c r="F934" i="3"/>
  <c r="F935" i="3"/>
  <c r="F937" i="3"/>
  <c r="F938" i="3"/>
  <c r="F939" i="3"/>
  <c r="F940" i="3"/>
  <c r="F943" i="3"/>
  <c r="F947" i="3"/>
  <c r="F948" i="3"/>
  <c r="F949" i="3"/>
  <c r="F950" i="3"/>
  <c r="F951" i="3"/>
  <c r="F953" i="3"/>
  <c r="F954" i="3"/>
  <c r="F955" i="3"/>
  <c r="F956" i="3"/>
  <c r="F957" i="3"/>
  <c r="F958" i="3"/>
  <c r="F959" i="3"/>
  <c r="F960" i="3"/>
  <c r="F961" i="3"/>
  <c r="F962" i="3"/>
  <c r="F963" i="3"/>
  <c r="F964" i="3"/>
  <c r="F965" i="3"/>
  <c r="F966" i="3"/>
  <c r="F967" i="3"/>
  <c r="F969" i="3"/>
  <c r="F970" i="3"/>
  <c r="F971" i="3"/>
  <c r="F972" i="3"/>
  <c r="F974" i="3"/>
  <c r="F977" i="3"/>
  <c r="F978" i="3"/>
  <c r="F980" i="3"/>
  <c r="F981" i="3"/>
  <c r="F982" i="3"/>
  <c r="F983" i="3"/>
  <c r="F984" i="3"/>
  <c r="F985" i="3"/>
  <c r="F989" i="3"/>
  <c r="F990" i="3"/>
  <c r="F995" i="3"/>
  <c r="F998" i="3"/>
  <c r="F999" i="3"/>
  <c r="F1000" i="3"/>
  <c r="F1003" i="3"/>
  <c r="F1005" i="3"/>
  <c r="F1006" i="3"/>
  <c r="F1007" i="3"/>
  <c r="F1009" i="3"/>
  <c r="F1010" i="3"/>
  <c r="F1011" i="3"/>
  <c r="F1012" i="3"/>
  <c r="F1014" i="3"/>
  <c r="F1020" i="3"/>
  <c r="F1021" i="3"/>
  <c r="F1022" i="3"/>
  <c r="F1023" i="3"/>
  <c r="F1024" i="3"/>
  <c r="F1025" i="3"/>
  <c r="F1029" i="3"/>
  <c r="F1030" i="3"/>
  <c r="F1032" i="3"/>
  <c r="F1034" i="3"/>
  <c r="F1035" i="3"/>
  <c r="F1036" i="3"/>
  <c r="F1037" i="3"/>
  <c r="F1039" i="3"/>
  <c r="F1040" i="3"/>
  <c r="F1042" i="3"/>
  <c r="F1043" i="3"/>
  <c r="F1044" i="3"/>
  <c r="F1050" i="3"/>
  <c r="F1051" i="3"/>
  <c r="F1053" i="3"/>
  <c r="F1055" i="3"/>
  <c r="F1057" i="3"/>
  <c r="F1058" i="3"/>
  <c r="F1059" i="3"/>
  <c r="F1060" i="3"/>
  <c r="F1067" i="3"/>
  <c r="F1068" i="3"/>
  <c r="F1069" i="3"/>
  <c r="F1070" i="3"/>
  <c r="F1071" i="3"/>
  <c r="F1072" i="3"/>
  <c r="F1073" i="3"/>
  <c r="F1074" i="3"/>
  <c r="F1075" i="3"/>
  <c r="F1076" i="3"/>
  <c r="F1077" i="3"/>
  <c r="F1078" i="3"/>
  <c r="F1079" i="3"/>
  <c r="F1080" i="3"/>
  <c r="F1081" i="3"/>
  <c r="F1082" i="3"/>
  <c r="F1084" i="3"/>
  <c r="F1085" i="3"/>
  <c r="F1087" i="3"/>
  <c r="F1088" i="3"/>
  <c r="F1089" i="3"/>
  <c r="F1092" i="3"/>
  <c r="F1093" i="3"/>
  <c r="F1094" i="3"/>
  <c r="F1095" i="3"/>
  <c r="F1097" i="3"/>
  <c r="F1098" i="3"/>
  <c r="F1099" i="3"/>
  <c r="F1103" i="3"/>
  <c r="F1105" i="3"/>
  <c r="F1112" i="3"/>
  <c r="F1119" i="3"/>
  <c r="F1120" i="3"/>
  <c r="F1121" i="3"/>
  <c r="F1122" i="3"/>
  <c r="F1123" i="3"/>
  <c r="F1124" i="3"/>
  <c r="F1125" i="3"/>
  <c r="F1128" i="3"/>
  <c r="F1129" i="3"/>
  <c r="F1131" i="3"/>
  <c r="F1132" i="3"/>
  <c r="F1133" i="3"/>
  <c r="F1134" i="3"/>
  <c r="F1135" i="3"/>
  <c r="F1136" i="3"/>
  <c r="F1137" i="3"/>
  <c r="F1140" i="3"/>
  <c r="F1141" i="3"/>
  <c r="F1142" i="3"/>
  <c r="F1145" i="3"/>
  <c r="F1147" i="3"/>
  <c r="F1149" i="3"/>
  <c r="F1150" i="3"/>
  <c r="F1151" i="3"/>
  <c r="F1152" i="3"/>
  <c r="F1153" i="3"/>
  <c r="F1154" i="3"/>
  <c r="F1155" i="3"/>
  <c r="F1156" i="3"/>
  <c r="F1157" i="3"/>
  <c r="F1161" i="3"/>
  <c r="F1162" i="3"/>
  <c r="F1163" i="3"/>
  <c r="F1164" i="3"/>
  <c r="F1165" i="3"/>
  <c r="F1166" i="3"/>
  <c r="F1167" i="3"/>
  <c r="F1168" i="3"/>
  <c r="F1169" i="3"/>
  <c r="F1170" i="3"/>
  <c r="F1171" i="3"/>
  <c r="F1172" i="3"/>
  <c r="F1173" i="3"/>
  <c r="F1175" i="3"/>
  <c r="F1176" i="3"/>
  <c r="F1178" i="3"/>
  <c r="F1179" i="3"/>
  <c r="F1180" i="3"/>
  <c r="F1181" i="3"/>
  <c r="F1182" i="3"/>
  <c r="F1183" i="3"/>
  <c r="F1186" i="3"/>
  <c r="F1187" i="3"/>
  <c r="F1188" i="3"/>
  <c r="F1190" i="3"/>
  <c r="F1191" i="3"/>
  <c r="F1193" i="3"/>
  <c r="F1194" i="3"/>
  <c r="F1196" i="3"/>
  <c r="F1197" i="3"/>
  <c r="F1198" i="3"/>
  <c r="F1200" i="3"/>
  <c r="F1201" i="3"/>
  <c r="F1202" i="3"/>
  <c r="F1203" i="3"/>
  <c r="F1205" i="3"/>
  <c r="F1206" i="3"/>
  <c r="F1207" i="3"/>
  <c r="F1210" i="3"/>
  <c r="F1211" i="3"/>
  <c r="F1212" i="3"/>
  <c r="F1213" i="3"/>
  <c r="F1214" i="3"/>
  <c r="F1217" i="3"/>
  <c r="F1218" i="3"/>
  <c r="F1219" i="3"/>
  <c r="F1220" i="3"/>
  <c r="F1221" i="3"/>
  <c r="F1222" i="3"/>
  <c r="F1223" i="3"/>
  <c r="F1224" i="3"/>
  <c r="F1225" i="3"/>
  <c r="F1226" i="3"/>
  <c r="F1228" i="3"/>
  <c r="F1229" i="3"/>
  <c r="F1230" i="3"/>
  <c r="F1231" i="3"/>
  <c r="F1232" i="3"/>
  <c r="F1233" i="3"/>
  <c r="F1234" i="3"/>
  <c r="F1236" i="3"/>
  <c r="F1237" i="3"/>
  <c r="F1238" i="3"/>
  <c r="F1239" i="3"/>
  <c r="F1240" i="3"/>
  <c r="F1241" i="3"/>
  <c r="F1245" i="3"/>
  <c r="F1246" i="3"/>
  <c r="F1247" i="3"/>
  <c r="F1249" i="3"/>
  <c r="F1250" i="3"/>
  <c r="F1251" i="3"/>
  <c r="F1252" i="3"/>
  <c r="F1253" i="3"/>
  <c r="F1254" i="3"/>
  <c r="F1255" i="3"/>
  <c r="F1257" i="3"/>
  <c r="F1258" i="3"/>
  <c r="F1259" i="3"/>
  <c r="F1209" i="3"/>
  <c r="F1261" i="3"/>
  <c r="F1263" i="3"/>
  <c r="F1264" i="3"/>
  <c r="F1265" i="3"/>
  <c r="F1266" i="3"/>
  <c r="F1267" i="3"/>
  <c r="F1268" i="3"/>
  <c r="F1269" i="3"/>
  <c r="F1270" i="3"/>
  <c r="F1271" i="3"/>
  <c r="F1272" i="3"/>
  <c r="F1273" i="3"/>
  <c r="F1274" i="3"/>
  <c r="F1275" i="3"/>
  <c r="F1276" i="3"/>
  <c r="F1277" i="3"/>
  <c r="F1278" i="3"/>
  <c r="F1283" i="3"/>
  <c r="F1284" i="3"/>
  <c r="F1285" i="3"/>
  <c r="F1286" i="3"/>
  <c r="F1287" i="3"/>
  <c r="F1289" i="3"/>
  <c r="F1290" i="3"/>
  <c r="F1291" i="3"/>
  <c r="F1292" i="3"/>
  <c r="F1293" i="3"/>
  <c r="F1294" i="3"/>
  <c r="F1295" i="3"/>
  <c r="F1296" i="3"/>
  <c r="F1297" i="3"/>
  <c r="F1298" i="3"/>
  <c r="F1299" i="3"/>
  <c r="F1300" i="3"/>
  <c r="F1301" i="3"/>
  <c r="F1302" i="3"/>
  <c r="F1303" i="3"/>
  <c r="F1304" i="3"/>
  <c r="F1305" i="3"/>
  <c r="F1307" i="3"/>
  <c r="F1308" i="3"/>
  <c r="F1309" i="3"/>
  <c r="F1310" i="3"/>
  <c r="F1311" i="3"/>
  <c r="F1312" i="3"/>
  <c r="F1313" i="3"/>
  <c r="F1314" i="3"/>
  <c r="F1315" i="3"/>
  <c r="F1316" i="3"/>
  <c r="F1317" i="3"/>
  <c r="F1318" i="3"/>
  <c r="F1319" i="3"/>
  <c r="F1320" i="3"/>
  <c r="F1324" i="3"/>
  <c r="F1325" i="3"/>
  <c r="F1326" i="3"/>
  <c r="F1327" i="3"/>
  <c r="F1328" i="3"/>
  <c r="F1329" i="3"/>
  <c r="F1330" i="3"/>
  <c r="F1331" i="3"/>
  <c r="F1332" i="3"/>
  <c r="F1333" i="3"/>
  <c r="F1334" i="3"/>
  <c r="F1335" i="3"/>
  <c r="F1336" i="3"/>
  <c r="F1337" i="3"/>
  <c r="F1340" i="3"/>
  <c r="F1341" i="3"/>
  <c r="F1342" i="3"/>
  <c r="F1344" i="3"/>
  <c r="F1345" i="3"/>
  <c r="F1346" i="3"/>
  <c r="F1347" i="3"/>
  <c r="F1348" i="3"/>
  <c r="F1349" i="3"/>
  <c r="F1350" i="3"/>
  <c r="F1351" i="3"/>
  <c r="F1352" i="3"/>
  <c r="F1353" i="3"/>
  <c r="F1354" i="3"/>
  <c r="F1355" i="3"/>
  <c r="F1356" i="3"/>
  <c r="F1358" i="3"/>
  <c r="F1359" i="3"/>
  <c r="F1382" i="3"/>
  <c r="F1383" i="3"/>
  <c r="F1384" i="3"/>
  <c r="F1385" i="3"/>
  <c r="F1386" i="3"/>
  <c r="F1392" i="3"/>
  <c r="F1393" i="3"/>
  <c r="F1394" i="3"/>
  <c r="F1395" i="3"/>
  <c r="F1396" i="3"/>
  <c r="F1397" i="3"/>
  <c r="F1398" i="3"/>
  <c r="F1399" i="3"/>
  <c r="F1400" i="3"/>
  <c r="F1401" i="3"/>
  <c r="F1402" i="3"/>
  <c r="F1403" i="3"/>
  <c r="F1404" i="3"/>
  <c r="F1405" i="3"/>
  <c r="F1406" i="3"/>
  <c r="F1407" i="3"/>
  <c r="F1409" i="3"/>
  <c r="F1410" i="3"/>
  <c r="F1412" i="3"/>
  <c r="F1413" i="3"/>
  <c r="F1414" i="3"/>
  <c r="F1416" i="3"/>
  <c r="F1418" i="3"/>
  <c r="F1419" i="3"/>
  <c r="F1360" i="3"/>
  <c r="F1361" i="3"/>
  <c r="F1362" i="3"/>
  <c r="F1363" i="3"/>
  <c r="F1364" i="3"/>
  <c r="F1365" i="3"/>
  <c r="F1366" i="3"/>
  <c r="F1367" i="3"/>
  <c r="F1370" i="3"/>
  <c r="F1371" i="3"/>
  <c r="F1374" i="3"/>
  <c r="F1375" i="3"/>
  <c r="F1377" i="3"/>
  <c r="F1378" i="3"/>
  <c r="F1379" i="3"/>
  <c r="F1380" i="3"/>
  <c r="F1381" i="3"/>
  <c r="F1387" i="3"/>
  <c r="F1388" i="3"/>
  <c r="F1389" i="3"/>
  <c r="F1390" i="3"/>
  <c r="F1391" i="3"/>
  <c r="F1408" i="3"/>
  <c r="F1411" i="3"/>
  <c r="F1417" i="3"/>
  <c r="F1421" i="3"/>
  <c r="F1422" i="3"/>
  <c r="F1423" i="3"/>
  <c r="F1424" i="3"/>
  <c r="F1425" i="3"/>
  <c r="F1426" i="3"/>
  <c r="F1427" i="3"/>
  <c r="F1428" i="3"/>
  <c r="F1429" i="3"/>
  <c r="F1430" i="3"/>
  <c r="F1431" i="3"/>
  <c r="F1432" i="3"/>
  <c r="F1433" i="3"/>
  <c r="F1434" i="3"/>
  <c r="F1435" i="3"/>
  <c r="F1437" i="3"/>
  <c r="F1438" i="3"/>
  <c r="F1445" i="3"/>
  <c r="F1446" i="3"/>
  <c r="F1447" i="3"/>
  <c r="F1448" i="3"/>
  <c r="F1449" i="3"/>
  <c r="F1450" i="3"/>
  <c r="F1451" i="3"/>
  <c r="F1456" i="3"/>
  <c r="F1457" i="3"/>
  <c r="F1458" i="3"/>
  <c r="F1459" i="3"/>
  <c r="F1460" i="3"/>
  <c r="F1461" i="3"/>
  <c r="F1462" i="3"/>
  <c r="F1464" i="3"/>
  <c r="F1465" i="3"/>
  <c r="F1466" i="3"/>
  <c r="F1467" i="3"/>
  <c r="F1469" i="3"/>
  <c r="F1470" i="3"/>
  <c r="F1473" i="3"/>
  <c r="F1475" i="3"/>
  <c r="F1476" i="3"/>
  <c r="F1477" i="3"/>
  <c r="F1479" i="3"/>
  <c r="F1480" i="3"/>
  <c r="F1481" i="3"/>
  <c r="F1482" i="3"/>
  <c r="F1483" i="3"/>
  <c r="F1484" i="3"/>
  <c r="F1485" i="3"/>
  <c r="F1486" i="3"/>
  <c r="F1487" i="3"/>
  <c r="F1488" i="3"/>
  <c r="F1491" i="3"/>
  <c r="F1492" i="3"/>
  <c r="F1496" i="3"/>
  <c r="F1498" i="3"/>
  <c r="F1499" i="3"/>
  <c r="F1500" i="3"/>
  <c r="F1501" i="3"/>
  <c r="F1502" i="3"/>
  <c r="F1503" i="3"/>
  <c r="F1504" i="3"/>
  <c r="F1505" i="3"/>
  <c r="F1507" i="3"/>
  <c r="F1509" i="3"/>
  <c r="F1510" i="3"/>
  <c r="F1511" i="3"/>
  <c r="F1512" i="3"/>
  <c r="F1513" i="3"/>
  <c r="F1514" i="3"/>
  <c r="F1515" i="3"/>
  <c r="F1520" i="3"/>
  <c r="F1521" i="3"/>
  <c r="F1522" i="3"/>
  <c r="F1523" i="3"/>
  <c r="F1524" i="3"/>
  <c r="F1526" i="3"/>
  <c r="F1527" i="3"/>
  <c r="F1528" i="3"/>
  <c r="F1529" i="3"/>
  <c r="F1530" i="3"/>
  <c r="F1533" i="3"/>
  <c r="F1534" i="3"/>
  <c r="F1535" i="3"/>
  <c r="F1536" i="3"/>
  <c r="F1537" i="3"/>
  <c r="F1538" i="3"/>
  <c r="F1539" i="3"/>
  <c r="F1541" i="3"/>
  <c r="F1542" i="3"/>
  <c r="F1546" i="3"/>
  <c r="F1547" i="3"/>
  <c r="F1548" i="3"/>
  <c r="F1549" i="3"/>
  <c r="F1550" i="3"/>
  <c r="F1551" i="3"/>
  <c r="F1557" i="3"/>
  <c r="F1558" i="3"/>
  <c r="F1559" i="3"/>
  <c r="F1560" i="3"/>
  <c r="F1561" i="3"/>
  <c r="F1562" i="3"/>
  <c r="F1563" i="3"/>
  <c r="F1564" i="3"/>
  <c r="F1565" i="3"/>
  <c r="F1566" i="3"/>
  <c r="F1567" i="3"/>
  <c r="F1568" i="3"/>
  <c r="F1569" i="3"/>
  <c r="F1570" i="3"/>
  <c r="F1571" i="3"/>
  <c r="F1572" i="3"/>
  <c r="F1573" i="3"/>
  <c r="F1574" i="3"/>
  <c r="F1575" i="3"/>
  <c r="F1576" i="3"/>
  <c r="F1578" i="3"/>
  <c r="F1579" i="3"/>
  <c r="F1580" i="3"/>
  <c r="F1582" i="3"/>
  <c r="F1583" i="3"/>
  <c r="F1585" i="3"/>
  <c r="F1586" i="3"/>
  <c r="F1587" i="3"/>
  <c r="F1588" i="3"/>
  <c r="F1589" i="3"/>
  <c r="F1590" i="3"/>
  <c r="F1591" i="3"/>
  <c r="F1592" i="3"/>
  <c r="F1593" i="3"/>
  <c r="F1594" i="3"/>
  <c r="F1595" i="3"/>
  <c r="F1596" i="3"/>
  <c r="F1597" i="3"/>
  <c r="F1598" i="3"/>
  <c r="F1599" i="3"/>
  <c r="F1600" i="3"/>
  <c r="F1601" i="3"/>
  <c r="F1602" i="3"/>
  <c r="F1604" i="3"/>
  <c r="F1605" i="3"/>
  <c r="F1607" i="3"/>
  <c r="F1608" i="3"/>
  <c r="F1609" i="3"/>
  <c r="F1610" i="3"/>
  <c r="F1611" i="3"/>
  <c r="F1612" i="3"/>
  <c r="F1613" i="3"/>
  <c r="F1615" i="3"/>
  <c r="F1616" i="3"/>
  <c r="F1619" i="3"/>
  <c r="F1620" i="3"/>
  <c r="F1621" i="3"/>
  <c r="F1623" i="3"/>
  <c r="F1624" i="3"/>
  <c r="F1625" i="3"/>
  <c r="F1626" i="3"/>
  <c r="F1628" i="3"/>
  <c r="F1629" i="3"/>
  <c r="F1630" i="3"/>
  <c r="F1631" i="3"/>
  <c r="F1622" i="3"/>
  <c r="F1634" i="3"/>
  <c r="F1635" i="3"/>
  <c r="F1636" i="3"/>
  <c r="F1637" i="3"/>
  <c r="F1638" i="3"/>
  <c r="F1639" i="3"/>
  <c r="F1640" i="3"/>
  <c r="F1641" i="3"/>
  <c r="F1642" i="3"/>
  <c r="F1643" i="3"/>
  <c r="F1644" i="3"/>
  <c r="F1645" i="3"/>
  <c r="F1646" i="3"/>
  <c r="F1647" i="3"/>
  <c r="F1649" i="3"/>
  <c r="F1650" i="3"/>
  <c r="F1653" i="3"/>
  <c r="F1656" i="3"/>
  <c r="F1657" i="3"/>
  <c r="F1658" i="3"/>
  <c r="F1660" i="3"/>
  <c r="F1663" i="3"/>
  <c r="F1664" i="3"/>
  <c r="F1665" i="3"/>
  <c r="F1667" i="3"/>
  <c r="F1669" i="3"/>
  <c r="F1671" i="3"/>
  <c r="F1672" i="3"/>
  <c r="F1673" i="3"/>
  <c r="F1675" i="3"/>
  <c r="F1676" i="3"/>
  <c r="F1678" i="3"/>
  <c r="F1679" i="3"/>
  <c r="F1681" i="3"/>
  <c r="F1682" i="3"/>
  <c r="F1683" i="3"/>
  <c r="F1684" i="3"/>
  <c r="F1686" i="3"/>
  <c r="F1687" i="3"/>
  <c r="F1688" i="3"/>
  <c r="F1689" i="3"/>
  <c r="F1690" i="3"/>
  <c r="F1691" i="3"/>
  <c r="F1692" i="3"/>
  <c r="F1693" i="3"/>
  <c r="F1694" i="3"/>
  <c r="F1695" i="3"/>
  <c r="F1696" i="3"/>
  <c r="F1697" i="3"/>
  <c r="F1698" i="3"/>
  <c r="F1699" i="3"/>
  <c r="F1700" i="3"/>
  <c r="F1701" i="3"/>
  <c r="F1702" i="3"/>
  <c r="F1703" i="3"/>
  <c r="F1704" i="3"/>
  <c r="F1705" i="3"/>
  <c r="F1707" i="3"/>
  <c r="F1711" i="3"/>
  <c r="F1713" i="3"/>
  <c r="F1717" i="3"/>
  <c r="F1719" i="3"/>
  <c r="F1721" i="3"/>
  <c r="F1728" i="3"/>
  <c r="F1733" i="3"/>
  <c r="F1734" i="3"/>
  <c r="F1735" i="3"/>
  <c r="F1738" i="3"/>
  <c r="F1740" i="3"/>
  <c r="F1741" i="3"/>
  <c r="F1742" i="3"/>
  <c r="F1746" i="3"/>
  <c r="F1747" i="3"/>
  <c r="F1748" i="3"/>
  <c r="F1749" i="3"/>
  <c r="F1750" i="3"/>
  <c r="F1751" i="3"/>
  <c r="F1752" i="3"/>
  <c r="F1753" i="3"/>
  <c r="F1754" i="3"/>
  <c r="F1755" i="3"/>
  <c r="F1756" i="3"/>
  <c r="F1757" i="3"/>
  <c r="F1758" i="3"/>
  <c r="F1759" i="3"/>
  <c r="F1760" i="3"/>
  <c r="F1763" i="3"/>
  <c r="F1764" i="3"/>
  <c r="F1765" i="3"/>
  <c r="F1766" i="3"/>
  <c r="F1768" i="3"/>
  <c r="F1769" i="3"/>
  <c r="F1770" i="3"/>
  <c r="F1772" i="3"/>
  <c r="F1773" i="3"/>
  <c r="F1775" i="3"/>
  <c r="F1777" i="3"/>
  <c r="F1779" i="3"/>
  <c r="F1780" i="3"/>
  <c r="F1781" i="3"/>
  <c r="F1782" i="3"/>
  <c r="F1783" i="3"/>
  <c r="F1784" i="3"/>
  <c r="F1785" i="3"/>
  <c r="F1787" i="3"/>
  <c r="F1788" i="3"/>
  <c r="F1789"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8" i="3"/>
  <c r="F1829" i="3"/>
  <c r="F1830" i="3"/>
  <c r="F1831" i="3"/>
  <c r="F1834" i="3"/>
  <c r="F1835" i="3"/>
  <c r="F1836" i="3"/>
  <c r="F1837" i="3"/>
  <c r="F1838" i="3"/>
  <c r="F1839" i="3"/>
  <c r="F1840" i="3"/>
  <c r="F1841" i="3"/>
  <c r="F1842" i="3"/>
  <c r="F1843" i="3"/>
  <c r="F1844" i="3"/>
  <c r="F1845" i="3"/>
  <c r="F1846" i="3"/>
  <c r="F1848" i="3"/>
  <c r="F1849" i="3"/>
  <c r="F1851" i="3"/>
  <c r="F1852" i="3"/>
  <c r="F1856" i="3"/>
  <c r="F1857" i="3"/>
  <c r="F1861" i="3"/>
  <c r="F1865" i="3"/>
  <c r="F1867" i="3"/>
  <c r="F1868" i="3"/>
  <c r="F1870" i="3"/>
  <c r="F1871" i="3"/>
  <c r="F1872" i="3"/>
  <c r="F1873" i="3"/>
  <c r="F1874" i="3"/>
  <c r="F1875" i="3"/>
  <c r="F1876" i="3"/>
  <c r="F1877" i="3"/>
  <c r="F1878" i="3"/>
  <c r="F1879" i="3"/>
  <c r="F1880" i="3"/>
  <c r="F1881" i="3"/>
  <c r="F1883" i="3"/>
  <c r="F1884" i="3"/>
  <c r="F1886" i="3"/>
  <c r="F1887" i="3"/>
  <c r="F1888" i="3"/>
  <c r="F1889" i="3"/>
  <c r="F1890" i="3"/>
  <c r="F1891" i="3"/>
  <c r="F1892" i="3"/>
  <c r="F1893" i="3"/>
  <c r="F1894" i="3"/>
  <c r="F1895" i="3"/>
  <c r="F1896" i="3"/>
  <c r="F1898" i="3"/>
  <c r="F1899" i="3"/>
  <c r="F1900" i="3"/>
  <c r="F1901" i="3"/>
  <c r="F1902" i="3"/>
  <c r="F1904" i="3"/>
  <c r="F1906" i="3"/>
  <c r="F1907" i="3"/>
  <c r="F1908" i="3"/>
  <c r="F1909" i="3"/>
  <c r="F1910" i="3"/>
  <c r="F1911"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50" i="3"/>
  <c r="F1951" i="3"/>
  <c r="F1952" i="3"/>
  <c r="F1953" i="3"/>
  <c r="F1954" i="3"/>
  <c r="F1955" i="3"/>
  <c r="F1956" i="3"/>
  <c r="F1957" i="3"/>
  <c r="F1958" i="3"/>
  <c r="F1960" i="3"/>
  <c r="F1961" i="3"/>
  <c r="F1962" i="3"/>
  <c r="F1963" i="3"/>
  <c r="F1964" i="3"/>
  <c r="F1965" i="3"/>
  <c r="F1966" i="3"/>
  <c r="F1968" i="3"/>
  <c r="F1969" i="3"/>
  <c r="F1970" i="3"/>
  <c r="F1971" i="3"/>
  <c r="F1974" i="3"/>
  <c r="F1975" i="3"/>
  <c r="F1976" i="3"/>
  <c r="F1977" i="3"/>
  <c r="F1978" i="3"/>
  <c r="F1979" i="3"/>
  <c r="F1980" i="3"/>
  <c r="F1981" i="3"/>
  <c r="F1982" i="3"/>
  <c r="F1983" i="3"/>
  <c r="F1985" i="3"/>
  <c r="F1986" i="3"/>
  <c r="F1987" i="3"/>
  <c r="F1988" i="3"/>
  <c r="F1989" i="3"/>
  <c r="F1990" i="3"/>
  <c r="F1992" i="3"/>
  <c r="F1994" i="3"/>
  <c r="F1996" i="3"/>
  <c r="F1997" i="3"/>
  <c r="F1999" i="3"/>
  <c r="F2000" i="3"/>
  <c r="F2001" i="3"/>
  <c r="F2003" i="3"/>
  <c r="F2004" i="3"/>
  <c r="F2006" i="3"/>
  <c r="F2008" i="3"/>
  <c r="F2009" i="3"/>
  <c r="F2010" i="3"/>
  <c r="F2011" i="3"/>
  <c r="F2012" i="3"/>
  <c r="F2013" i="3"/>
  <c r="F2014" i="3"/>
  <c r="F2015" i="3"/>
  <c r="F2018" i="3"/>
  <c r="F2019" i="3"/>
  <c r="F2020" i="3"/>
  <c r="F2021" i="3"/>
  <c r="F2024" i="3"/>
  <c r="F2025" i="3"/>
  <c r="F2026" i="3"/>
  <c r="F2028" i="3"/>
  <c r="F2029" i="3"/>
  <c r="F2031" i="3"/>
  <c r="F2032" i="3"/>
  <c r="F2033" i="3"/>
  <c r="F2034" i="3"/>
  <c r="F2035" i="3"/>
  <c r="F2039" i="3"/>
  <c r="F2040" i="3"/>
  <c r="F2042" i="3"/>
  <c r="F2043" i="3"/>
  <c r="F2044" i="3"/>
  <c r="F2045" i="3"/>
  <c r="F2046" i="3"/>
  <c r="F2047" i="3"/>
  <c r="F2048" i="3"/>
  <c r="F2050" i="3"/>
  <c r="F2051" i="3"/>
  <c r="F2052" i="3"/>
  <c r="F2053" i="3"/>
  <c r="F2055" i="3"/>
  <c r="F2056" i="3"/>
  <c r="F2057" i="3"/>
  <c r="F2058" i="3"/>
  <c r="F2059" i="3"/>
  <c r="F2060" i="3"/>
  <c r="F2061" i="3"/>
  <c r="F2062" i="3"/>
  <c r="F2065" i="3"/>
  <c r="F2066" i="3"/>
  <c r="F2068" i="3"/>
  <c r="F2069" i="3"/>
  <c r="F2070" i="3"/>
  <c r="F2071" i="3"/>
  <c r="F2073" i="3"/>
  <c r="F2078" i="3"/>
  <c r="F2080" i="3"/>
  <c r="F2081" i="3"/>
  <c r="F2082" i="3"/>
  <c r="F2085" i="3"/>
  <c r="F2086" i="3"/>
  <c r="F2088" i="3"/>
  <c r="F2089" i="3"/>
  <c r="F2090" i="3"/>
  <c r="F2091" i="3"/>
  <c r="F2092" i="3"/>
  <c r="F2093" i="3"/>
  <c r="F2094" i="3"/>
  <c r="F2097" i="3"/>
  <c r="F2101" i="3"/>
  <c r="F2102" i="3"/>
  <c r="F2104" i="3"/>
  <c r="F2105" i="3"/>
  <c r="F2106" i="3"/>
  <c r="F2110" i="3"/>
  <c r="F2111" i="3"/>
  <c r="F2112" i="3"/>
  <c r="F2113" i="3"/>
  <c r="F2115" i="3"/>
  <c r="F2117" i="3"/>
  <c r="F2118" i="3"/>
  <c r="F2123" i="3"/>
  <c r="F2124" i="3"/>
  <c r="F2125" i="3"/>
  <c r="F2126" i="3"/>
  <c r="F2127" i="3"/>
  <c r="F2128" i="3"/>
  <c r="F2129" i="3"/>
  <c r="F2131" i="3"/>
  <c r="F2133" i="3"/>
  <c r="F2136" i="3"/>
  <c r="F2137" i="3"/>
  <c r="F2138" i="3"/>
  <c r="F2139" i="3"/>
  <c r="F2140" i="3"/>
  <c r="F2141" i="3"/>
  <c r="F2143" i="3"/>
  <c r="F2144" i="3"/>
  <c r="F2145" i="3"/>
  <c r="F2147" i="3"/>
  <c r="F2148" i="3"/>
  <c r="F2149" i="3"/>
  <c r="F2150" i="3"/>
  <c r="F2151" i="3"/>
  <c r="F2152" i="3"/>
  <c r="F2153" i="3"/>
  <c r="F2154" i="3"/>
  <c r="F2155" i="3"/>
  <c r="F2156" i="3"/>
  <c r="F2159" i="3"/>
  <c r="F2162" i="3"/>
  <c r="F2164" i="3"/>
  <c r="F2167" i="3"/>
  <c r="F2168" i="3"/>
  <c r="F2170" i="3"/>
  <c r="F2172" i="3"/>
  <c r="F2173" i="3"/>
  <c r="F2174" i="3"/>
  <c r="F2176" i="3"/>
  <c r="F2177" i="3"/>
  <c r="F2178" i="3"/>
  <c r="F2180" i="3"/>
  <c r="F2181" i="3"/>
  <c r="F2182" i="3"/>
  <c r="F2183" i="3"/>
  <c r="F2184" i="3"/>
  <c r="F2185" i="3"/>
  <c r="F2186" i="3"/>
  <c r="F2187" i="3"/>
  <c r="F2188" i="3"/>
  <c r="F2189" i="3"/>
  <c r="F2193" i="3"/>
  <c r="F2195" i="3"/>
  <c r="F2196" i="3"/>
  <c r="F2197" i="3"/>
  <c r="F2198" i="3"/>
  <c r="F2199" i="3"/>
  <c r="F2200" i="3"/>
  <c r="F2202" i="3"/>
  <c r="F2203" i="3"/>
  <c r="F2204" i="3"/>
  <c r="F2205" i="3"/>
  <c r="F2207" i="3"/>
  <c r="F2209" i="3"/>
  <c r="F2210" i="3"/>
  <c r="F2215" i="3"/>
  <c r="F2216" i="3"/>
  <c r="F2217" i="3"/>
  <c r="F2221" i="3"/>
  <c r="F2222" i="3"/>
  <c r="F2223" i="3"/>
  <c r="F2224" i="3"/>
  <c r="F2225" i="3"/>
  <c r="F2227" i="3"/>
  <c r="F2229" i="3"/>
  <c r="F2230" i="3"/>
  <c r="F2231" i="3"/>
  <c r="F2232" i="3"/>
  <c r="F2233" i="3"/>
  <c r="F2234" i="3"/>
  <c r="F2235" i="3"/>
  <c r="F2236" i="3"/>
  <c r="F2237" i="3"/>
  <c r="F2238" i="3"/>
  <c r="F2241" i="3"/>
  <c r="F2242" i="3"/>
  <c r="F2243" i="3"/>
  <c r="F2244" i="3"/>
  <c r="F2248" i="3"/>
  <c r="F2249" i="3"/>
  <c r="F2250" i="3"/>
  <c r="F2251" i="3"/>
  <c r="F2252" i="3"/>
  <c r="F2254" i="3"/>
  <c r="F2255" i="3"/>
  <c r="F2258" i="3"/>
  <c r="F2259" i="3"/>
  <c r="F2260" i="3"/>
  <c r="F2261" i="3"/>
  <c r="F2262" i="3"/>
  <c r="F2266" i="3"/>
  <c r="F2267" i="3"/>
  <c r="F2268" i="3"/>
  <c r="F2269" i="3"/>
  <c r="F2270" i="3"/>
  <c r="F2273" i="3"/>
  <c r="F2274" i="3"/>
  <c r="F2276" i="3"/>
  <c r="F2277" i="3"/>
  <c r="F2278" i="3"/>
  <c r="F2279" i="3"/>
  <c r="F2280" i="3"/>
  <c r="F2281" i="3"/>
  <c r="F2282" i="3"/>
  <c r="F2283" i="3"/>
  <c r="F2284" i="3"/>
  <c r="F2285" i="3"/>
  <c r="F2286" i="3"/>
  <c r="F2287" i="3"/>
  <c r="F2288" i="3"/>
  <c r="F2289" i="3"/>
  <c r="F2292" i="3"/>
  <c r="F2293" i="3"/>
  <c r="F2295" i="3"/>
  <c r="F2296" i="3"/>
  <c r="F2297" i="3"/>
  <c r="F2298" i="3"/>
  <c r="F2299" i="3"/>
  <c r="F2300" i="3"/>
  <c r="F2301" i="3"/>
  <c r="F2302" i="3"/>
  <c r="F2303" i="3"/>
  <c r="F2305" i="3"/>
  <c r="F2313" i="3"/>
  <c r="F2314" i="3"/>
  <c r="F2315" i="3"/>
  <c r="F2316" i="3"/>
  <c r="F2317" i="3"/>
  <c r="F2322" i="3"/>
  <c r="F2323" i="3"/>
  <c r="F2324" i="3"/>
  <c r="F2325" i="3"/>
  <c r="F2329" i="3"/>
  <c r="F2330" i="3"/>
  <c r="F2331" i="3"/>
  <c r="F2321" i="3"/>
  <c r="F2335" i="3"/>
  <c r="F2339" i="3"/>
  <c r="F2340" i="3"/>
  <c r="F2341" i="3"/>
  <c r="F2342" i="3"/>
  <c r="F2343" i="3"/>
  <c r="F2345" i="3"/>
  <c r="F2346" i="3"/>
  <c r="F2347" i="3"/>
  <c r="F2348" i="3"/>
  <c r="F2350" i="3"/>
  <c r="F2351" i="3"/>
  <c r="F2353" i="3"/>
  <c r="F2354" i="3"/>
  <c r="F2355" i="3"/>
  <c r="F2356" i="3"/>
  <c r="F2361" i="3"/>
  <c r="F2363" i="3"/>
  <c r="F2364" i="3"/>
  <c r="F2365" i="3"/>
  <c r="F2366" i="3"/>
  <c r="F2367" i="3"/>
  <c r="F2368" i="3"/>
  <c r="F2369" i="3"/>
  <c r="F2370" i="3"/>
  <c r="F2371" i="3"/>
  <c r="F2372" i="3"/>
  <c r="F2373" i="3"/>
  <c r="F2374" i="3"/>
  <c r="F2376" i="3"/>
  <c r="F2377" i="3"/>
  <c r="F2378" i="3"/>
  <c r="F2379" i="3"/>
  <c r="F2380" i="3"/>
  <c r="F2381" i="3"/>
  <c r="F2382" i="3"/>
  <c r="F2383" i="3"/>
  <c r="F2384" i="3"/>
  <c r="F2385" i="3"/>
  <c r="F2386" i="3"/>
  <c r="F2387" i="3"/>
  <c r="F2388" i="3"/>
  <c r="F2389" i="3"/>
  <c r="F2392" i="3"/>
  <c r="F2393" i="3"/>
  <c r="F2394" i="3"/>
  <c r="F2395" i="3"/>
  <c r="F2396" i="3"/>
  <c r="F2397" i="3"/>
  <c r="F2398" i="3"/>
  <c r="F2399" i="3"/>
  <c r="F2400" i="3"/>
  <c r="F2401" i="3"/>
  <c r="F2402" i="3"/>
  <c r="F2403" i="3"/>
  <c r="F2404" i="3"/>
  <c r="F2405" i="3"/>
  <c r="F2406" i="3"/>
  <c r="F2407" i="3"/>
  <c r="F2408" i="3"/>
  <c r="F2409" i="3"/>
  <c r="F2410" i="3"/>
  <c r="F2411" i="3"/>
  <c r="F2412" i="3"/>
  <c r="F2413" i="3"/>
  <c r="F2414" i="3"/>
  <c r="F2415" i="3"/>
  <c r="F2416" i="3"/>
  <c r="F2417" i="3"/>
  <c r="F2418" i="3"/>
  <c r="F2419" i="3"/>
  <c r="F2420" i="3"/>
  <c r="F2421" i="3"/>
  <c r="F2422" i="3"/>
  <c r="F2423" i="3"/>
  <c r="F2424" i="3"/>
  <c r="F2425" i="3"/>
  <c r="F2426" i="3"/>
  <c r="F2427" i="3"/>
  <c r="F2428" i="3"/>
  <c r="F2429" i="3"/>
  <c r="F2430" i="3"/>
  <c r="F2432" i="3"/>
  <c r="F2433" i="3"/>
  <c r="F2434" i="3"/>
  <c r="F2436" i="3"/>
  <c r="F2437" i="3"/>
  <c r="F2438" i="3"/>
  <c r="F2439" i="3"/>
  <c r="F2440" i="3"/>
  <c r="F2441" i="3"/>
  <c r="F2442" i="3"/>
  <c r="F2443" i="3"/>
  <c r="F2444" i="3"/>
  <c r="F2445" i="3"/>
  <c r="F2446" i="3"/>
  <c r="F2447" i="3"/>
  <c r="F2448" i="3"/>
  <c r="F2449" i="3"/>
  <c r="F2450" i="3"/>
  <c r="F2451" i="3"/>
  <c r="F2452" i="3"/>
  <c r="F2453" i="3"/>
  <c r="F2454" i="3"/>
  <c r="F2456" i="3"/>
  <c r="F2457" i="3"/>
  <c r="F2459" i="3"/>
  <c r="F2461" i="3"/>
  <c r="F2462" i="3"/>
  <c r="F2464" i="3"/>
  <c r="F2465" i="3"/>
  <c r="F2467" i="3"/>
  <c r="F2468" i="3"/>
  <c r="F2469" i="3"/>
  <c r="F2470" i="3"/>
  <c r="F2471" i="3"/>
  <c r="F2472" i="3"/>
  <c r="F2474" i="3"/>
  <c r="F2475" i="3"/>
  <c r="F2476" i="3"/>
  <c r="F2478" i="3"/>
  <c r="F2479" i="3"/>
  <c r="F2480" i="3"/>
  <c r="F2481" i="3"/>
  <c r="F2482" i="3"/>
  <c r="F2483" i="3"/>
  <c r="F2484" i="3"/>
  <c r="F2485" i="3"/>
  <c r="F2486" i="3"/>
  <c r="F2487" i="3"/>
  <c r="F2488" i="3"/>
  <c r="F2489" i="3"/>
  <c r="F2490" i="3"/>
  <c r="F2491" i="3"/>
  <c r="F2492" i="3"/>
  <c r="F2493" i="3"/>
  <c r="F2494" i="3"/>
  <c r="F2495" i="3"/>
  <c r="F2498" i="3"/>
  <c r="F2499" i="3"/>
  <c r="F2500" i="3"/>
  <c r="F2501" i="3"/>
  <c r="F2502" i="3"/>
  <c r="F2503" i="3"/>
  <c r="F2504" i="3"/>
  <c r="F2505" i="3"/>
  <c r="F2506" i="3"/>
  <c r="F2507" i="3"/>
  <c r="F2508" i="3"/>
  <c r="F2509" i="3"/>
  <c r="F2510" i="3"/>
  <c r="F2511" i="3"/>
  <c r="F2512" i="3"/>
  <c r="F2516" i="3"/>
  <c r="F2518" i="3"/>
  <c r="F2520" i="3"/>
  <c r="F2521" i="3"/>
  <c r="F2522" i="3"/>
  <c r="F2523" i="3"/>
  <c r="F2524" i="3"/>
  <c r="F2527" i="3"/>
  <c r="F2529" i="3"/>
  <c r="F2530" i="3"/>
  <c r="F2531" i="3"/>
  <c r="F2536" i="3"/>
  <c r="F2537" i="3"/>
  <c r="F2542" i="3"/>
  <c r="F2543" i="3"/>
  <c r="F2544" i="3"/>
  <c r="F2546" i="3"/>
  <c r="F2547" i="3"/>
  <c r="F2548" i="3"/>
  <c r="F2551" i="3"/>
  <c r="F2552" i="3"/>
  <c r="F2553" i="3"/>
  <c r="F2554" i="3"/>
  <c r="F2555" i="3"/>
  <c r="F2556" i="3"/>
  <c r="F2557" i="3"/>
  <c r="F2558" i="3"/>
  <c r="F2559" i="3"/>
  <c r="F2560" i="3"/>
  <c r="F2561" i="3"/>
  <c r="F2562" i="3"/>
  <c r="F2563" i="3"/>
  <c r="F2564" i="3"/>
  <c r="F2565" i="3"/>
  <c r="F2566" i="3"/>
  <c r="F2569" i="3"/>
  <c r="F2572" i="3"/>
  <c r="F2576" i="3"/>
  <c r="F2577" i="3"/>
  <c r="F2578" i="3"/>
  <c r="F2579" i="3"/>
  <c r="F2580" i="3"/>
  <c r="F2584" i="3"/>
  <c r="F2586" i="3"/>
  <c r="F2588" i="3"/>
  <c r="F2591" i="3"/>
  <c r="F2592" i="3"/>
  <c r="F2593" i="3"/>
  <c r="F2594" i="3"/>
  <c r="F2595" i="3"/>
  <c r="F2596" i="3"/>
  <c r="F2597" i="3"/>
  <c r="F2599" i="3"/>
  <c r="F2600" i="3"/>
  <c r="F2601" i="3"/>
  <c r="F2602" i="3"/>
  <c r="F2606" i="3"/>
  <c r="F2609" i="3"/>
  <c r="F2610" i="3"/>
  <c r="F2614" i="3"/>
  <c r="F2615" i="3"/>
  <c r="F2616" i="3"/>
  <c r="F2617" i="3"/>
  <c r="F2619" i="3"/>
  <c r="F2620" i="3"/>
  <c r="F2621" i="3"/>
  <c r="F2622" i="3"/>
  <c r="F2623" i="3"/>
  <c r="F2624" i="3"/>
  <c r="F2625" i="3"/>
  <c r="F2626" i="3"/>
  <c r="F2627" i="3"/>
  <c r="F2628" i="3"/>
  <c r="F2629" i="3"/>
  <c r="F2630" i="3"/>
  <c r="F2631" i="3"/>
  <c r="F2632" i="3"/>
  <c r="F2633" i="3"/>
  <c r="F2636" i="3"/>
  <c r="F2637" i="3"/>
  <c r="F2638" i="3"/>
  <c r="F2639" i="3"/>
  <c r="F2640" i="3"/>
  <c r="F2641" i="3"/>
  <c r="F2643" i="3"/>
  <c r="F2644" i="3"/>
  <c r="F2647" i="3"/>
  <c r="F2648" i="3"/>
  <c r="F2649" i="3"/>
  <c r="F2651" i="3"/>
  <c r="F2652" i="3"/>
  <c r="F2653" i="3"/>
  <c r="F2654" i="3"/>
  <c r="F2655" i="3"/>
  <c r="F2656" i="3"/>
  <c r="F2657" i="3"/>
  <c r="F2658" i="3"/>
  <c r="F2659" i="3"/>
  <c r="F2660" i="3"/>
  <c r="F2661" i="3"/>
  <c r="F2662" i="3"/>
  <c r="F2663" i="3"/>
  <c r="F2664" i="3"/>
  <c r="F2665" i="3"/>
  <c r="F2666" i="3"/>
  <c r="F2667" i="3"/>
  <c r="F2669" i="3"/>
  <c r="F2670" i="3"/>
  <c r="F2672" i="3"/>
  <c r="F2673" i="3"/>
  <c r="F2674" i="3"/>
  <c r="F2675" i="3"/>
  <c r="F2676" i="3"/>
  <c r="F2680" i="3"/>
  <c r="F2681" i="3"/>
  <c r="F2685" i="3"/>
  <c r="F2688" i="3"/>
  <c r="F2691" i="3"/>
  <c r="F2694" i="3"/>
  <c r="F2695" i="3"/>
  <c r="F2697" i="3"/>
  <c r="F2698" i="3"/>
  <c r="F2699" i="3"/>
  <c r="F2700" i="3"/>
  <c r="F2701" i="3"/>
  <c r="F2702" i="3"/>
  <c r="F2703" i="3"/>
  <c r="F2704" i="3"/>
  <c r="F2705" i="3"/>
  <c r="F2706" i="3"/>
  <c r="F2707" i="3"/>
  <c r="F2708" i="3"/>
  <c r="F2709" i="3"/>
  <c r="F2710" i="3"/>
  <c r="F2711" i="3"/>
  <c r="F2712" i="3"/>
  <c r="F2715" i="3"/>
  <c r="F2716" i="3"/>
  <c r="F2717" i="3"/>
  <c r="F2718" i="3"/>
  <c r="F2720" i="3"/>
  <c r="F2724" i="3"/>
  <c r="F2725" i="3"/>
  <c r="F2726" i="3"/>
  <c r="F2728" i="3"/>
  <c r="F2730" i="3"/>
  <c r="F2731" i="3"/>
  <c r="F2735" i="3"/>
  <c r="F2736" i="3"/>
  <c r="F2737" i="3"/>
  <c r="F2739" i="3"/>
  <c r="F2740" i="3"/>
  <c r="F2741" i="3"/>
  <c r="F2745" i="3"/>
  <c r="F2746" i="3"/>
  <c r="F2749" i="3"/>
  <c r="F2750" i="3"/>
  <c r="F2755" i="3"/>
  <c r="F2756" i="3"/>
  <c r="F2757" i="3"/>
  <c r="F2758" i="3"/>
  <c r="F2759" i="3"/>
  <c r="F2760" i="3"/>
  <c r="F2761" i="3"/>
  <c r="F2763" i="3"/>
  <c r="F2766" i="3"/>
  <c r="F2767" i="3"/>
  <c r="F2768" i="3"/>
  <c r="F2769" i="3"/>
  <c r="F2770" i="3"/>
  <c r="F2771" i="3"/>
  <c r="F2773" i="3"/>
  <c r="F2779" i="3"/>
  <c r="F2781" i="3"/>
  <c r="F2783" i="3"/>
  <c r="F2784" i="3"/>
  <c r="F2785" i="3"/>
  <c r="F2786" i="3"/>
  <c r="F2787" i="3"/>
  <c r="F2788" i="3"/>
  <c r="F2791" i="3"/>
  <c r="F2792" i="3"/>
  <c r="F2793" i="3"/>
  <c r="F2794" i="3"/>
  <c r="F2789" i="3"/>
  <c r="F2790" i="3"/>
  <c r="F2797" i="3"/>
  <c r="F2798" i="3"/>
  <c r="F2799" i="3"/>
  <c r="F2800" i="3"/>
  <c r="F2801" i="3"/>
  <c r="F2802" i="3"/>
  <c r="F2803" i="3"/>
  <c r="F2804" i="3"/>
  <c r="F2805" i="3"/>
  <c r="F2806" i="3"/>
  <c r="F2807" i="3"/>
  <c r="F2810" i="3"/>
  <c r="F2812" i="3"/>
  <c r="F2813" i="3"/>
  <c r="F2815" i="3"/>
  <c r="F2816" i="3"/>
  <c r="F2819" i="3"/>
  <c r="F2820" i="3"/>
  <c r="F2821" i="3"/>
  <c r="F2823" i="3"/>
  <c r="F2824" i="3"/>
  <c r="F2826" i="3"/>
  <c r="F2827" i="3"/>
  <c r="F2829" i="3"/>
  <c r="F2830" i="3"/>
  <c r="F2831" i="3"/>
  <c r="F2832" i="3"/>
  <c r="F2833" i="3"/>
  <c r="F2834" i="3"/>
  <c r="F2836" i="3"/>
  <c r="F2837" i="3"/>
  <c r="F2838" i="3"/>
  <c r="F2839" i="3"/>
  <c r="F2840" i="3"/>
  <c r="F2841" i="3"/>
  <c r="F2842" i="3"/>
  <c r="F2844" i="3"/>
  <c r="F2845" i="3"/>
  <c r="F2846" i="3"/>
  <c r="F2848" i="3"/>
  <c r="F2849" i="3"/>
  <c r="F2854" i="3"/>
  <c r="F2855" i="3"/>
  <c r="F2856" i="3"/>
  <c r="F2858" i="3"/>
  <c r="F2859" i="3"/>
  <c r="F2860" i="3"/>
  <c r="F2861" i="3"/>
  <c r="F2863" i="3"/>
  <c r="F2866" i="3"/>
  <c r="F2867" i="3"/>
  <c r="F2868" i="3"/>
  <c r="F2873" i="3"/>
  <c r="F2875" i="3"/>
  <c r="F2876" i="3"/>
  <c r="F2877" i="3"/>
  <c r="F2878" i="3"/>
  <c r="F2879" i="3"/>
  <c r="F2880" i="3"/>
  <c r="F2881" i="3"/>
  <c r="F2883" i="3"/>
  <c r="F2890" i="3"/>
  <c r="F2891" i="3"/>
  <c r="F2893" i="3"/>
  <c r="F2894" i="3"/>
  <c r="F2895" i="3"/>
  <c r="F2897" i="3"/>
  <c r="F2898" i="3"/>
  <c r="F2899" i="3"/>
  <c r="F2902" i="3"/>
  <c r="F2903" i="3"/>
  <c r="F2904" i="3"/>
  <c r="F2905" i="3"/>
  <c r="F2908" i="3"/>
  <c r="F2909" i="3"/>
  <c r="F2911" i="3"/>
  <c r="F2914" i="3"/>
  <c r="F2915" i="3"/>
  <c r="F2916" i="3"/>
  <c r="F2917" i="3"/>
  <c r="F2919" i="3"/>
  <c r="F2922" i="3"/>
  <c r="F2923" i="3"/>
  <c r="F2924" i="3"/>
  <c r="F2925" i="3"/>
  <c r="F2926" i="3"/>
  <c r="F2927" i="3"/>
  <c r="F2929" i="3"/>
  <c r="F2935" i="3"/>
  <c r="F2936" i="3"/>
  <c r="F2939" i="3"/>
  <c r="F2941" i="3"/>
  <c r="F2942" i="3"/>
  <c r="F2943" i="3"/>
  <c r="F2944" i="3"/>
  <c r="F2945" i="3"/>
  <c r="F2947" i="3"/>
  <c r="F2948" i="3"/>
  <c r="F2949" i="3"/>
  <c r="F2951" i="3"/>
  <c r="F2952" i="3"/>
  <c r="F2954" i="3"/>
  <c r="F2955" i="3"/>
  <c r="F2953" i="3"/>
  <c r="F2957" i="3"/>
  <c r="F2960" i="3"/>
  <c r="F2961" i="3"/>
  <c r="F2963" i="3"/>
  <c r="F2965" i="3"/>
  <c r="F3228" i="3"/>
  <c r="F3233" i="3"/>
  <c r="F3235" i="3"/>
  <c r="F3232" i="3"/>
  <c r="F3238" i="3"/>
  <c r="F3239" i="3"/>
  <c r="F3240" i="3"/>
  <c r="F3241" i="3"/>
  <c r="F3242" i="3"/>
  <c r="F3243" i="3"/>
  <c r="F3244" i="3"/>
  <c r="F3245" i="3"/>
  <c r="F3246" i="3"/>
  <c r="F3247" i="3"/>
  <c r="F3249" i="3"/>
  <c r="F3250" i="3"/>
  <c r="F3251" i="3"/>
  <c r="F3253" i="3"/>
  <c r="F3262" i="3"/>
  <c r="F3263" i="3"/>
  <c r="F3264" i="3"/>
  <c r="F3267" i="3"/>
  <c r="F3268" i="3"/>
  <c r="F3269" i="3"/>
  <c r="F3271" i="3"/>
  <c r="F3272" i="3"/>
  <c r="F3273" i="3"/>
  <c r="F3274" i="3"/>
  <c r="F3275" i="3"/>
  <c r="F3276" i="3"/>
  <c r="F3277" i="3"/>
  <c r="F3278" i="3"/>
  <c r="F3281" i="3"/>
  <c r="F3282" i="3"/>
  <c r="F3287" i="3"/>
  <c r="F3293" i="3"/>
  <c r="F3294" i="3"/>
  <c r="F3296" i="3"/>
  <c r="F3297" i="3"/>
  <c r="F3298" i="3"/>
  <c r="F3300" i="3"/>
  <c r="F3302" i="3"/>
  <c r="F3306" i="3"/>
  <c r="F3309" i="3"/>
  <c r="F3310" i="3"/>
  <c r="F3313" i="3"/>
  <c r="F3314" i="3"/>
  <c r="F3316" i="3"/>
  <c r="F3317" i="3"/>
  <c r="F3318" i="3"/>
  <c r="F3320" i="3"/>
  <c r="F3321" i="3"/>
  <c r="F3322" i="3"/>
  <c r="F3323" i="3"/>
  <c r="F3324" i="3"/>
  <c r="F3325" i="3"/>
  <c r="F3326" i="3"/>
  <c r="F3327" i="3"/>
  <c r="F3328" i="3"/>
  <c r="F3329" i="3"/>
  <c r="F3330" i="3"/>
  <c r="F3331" i="3"/>
  <c r="F3332" i="3"/>
  <c r="F3333" i="3"/>
  <c r="F3334" i="3"/>
  <c r="F3335" i="3"/>
  <c r="F3336" i="3"/>
  <c r="F3337" i="3"/>
  <c r="F3339" i="3"/>
  <c r="F3340" i="3"/>
  <c r="F3341" i="3"/>
  <c r="F3342" i="3"/>
  <c r="F3343" i="3"/>
  <c r="F3344" i="3"/>
  <c r="F3347" i="3"/>
  <c r="F3348" i="3"/>
  <c r="F3349" i="3"/>
  <c r="F3350" i="3"/>
  <c r="F3351" i="3"/>
  <c r="F3352" i="3"/>
  <c r="F3355" i="3"/>
  <c r="F3356" i="3"/>
  <c r="F3359" i="3"/>
  <c r="F3360" i="3"/>
  <c r="F3363" i="3"/>
  <c r="F3364" i="3"/>
  <c r="F3366" i="3"/>
  <c r="F3367" i="3"/>
  <c r="F3368" i="3"/>
  <c r="F3369" i="3"/>
  <c r="F3370" i="3"/>
  <c r="F3372" i="3"/>
  <c r="F3373" i="3"/>
  <c r="F3375" i="3"/>
  <c r="F3377" i="3"/>
  <c r="F3379" i="3"/>
  <c r="F3380" i="3"/>
  <c r="F3381" i="3"/>
  <c r="F3382" i="3"/>
  <c r="F3383" i="3"/>
  <c r="F3385" i="3"/>
  <c r="F3386" i="3"/>
  <c r="F3387" i="3"/>
  <c r="F3391" i="3"/>
  <c r="F3392" i="3"/>
  <c r="F3393" i="3"/>
  <c r="F3394" i="3"/>
  <c r="F3395" i="3"/>
  <c r="F3396" i="3"/>
  <c r="F3397" i="3"/>
  <c r="F3398" i="3"/>
  <c r="F3399" i="3"/>
  <c r="F3400" i="3"/>
  <c r="F3401" i="3"/>
  <c r="F3402" i="3"/>
  <c r="F3403" i="3"/>
  <c r="F3405" i="3"/>
  <c r="F3406" i="3"/>
  <c r="F3407" i="3"/>
  <c r="F3408" i="3"/>
  <c r="F3409" i="3"/>
  <c r="F3411" i="3"/>
  <c r="F3412" i="3"/>
  <c r="F3414" i="3"/>
  <c r="F3415" i="3"/>
  <c r="F3418" i="3"/>
  <c r="F3419" i="3"/>
  <c r="F3421" i="3"/>
  <c r="F3422" i="3"/>
  <c r="F3423" i="3"/>
  <c r="F3424" i="3"/>
  <c r="F3425" i="3"/>
  <c r="F3426" i="3"/>
  <c r="F3427" i="3"/>
  <c r="F3428" i="3"/>
  <c r="F3430" i="3"/>
  <c r="F3429" i="3"/>
  <c r="F3432" i="3"/>
  <c r="F3433" i="3"/>
  <c r="F3434" i="3"/>
  <c r="F3435" i="3"/>
  <c r="F3436" i="3"/>
  <c r="F3437" i="3"/>
  <c r="F3438" i="3"/>
  <c r="F3439" i="3"/>
  <c r="F3440" i="3"/>
  <c r="F3442" i="3"/>
  <c r="F3443" i="3"/>
  <c r="F3444" i="3"/>
  <c r="F3445" i="3"/>
  <c r="F3446" i="3"/>
  <c r="F3447" i="3"/>
  <c r="F3449" i="3"/>
  <c r="F3451" i="3"/>
  <c r="F3452" i="3"/>
  <c r="F3454" i="3"/>
  <c r="F3455" i="3"/>
  <c r="F3456" i="3"/>
  <c r="F3458" i="3"/>
  <c r="F3457" i="3"/>
  <c r="F3459" i="3"/>
  <c r="F3462" i="3"/>
  <c r="F3463" i="3"/>
  <c r="F3460" i="3"/>
  <c r="F3464" i="3"/>
  <c r="F3465" i="3"/>
  <c r="F2966" i="3"/>
  <c r="F2970" i="3"/>
  <c r="F2971" i="3"/>
  <c r="F2972" i="3"/>
  <c r="F2973" i="3"/>
  <c r="F2979" i="3"/>
  <c r="F2980" i="3"/>
  <c r="F2981" i="3"/>
  <c r="F2982" i="3"/>
  <c r="F2983" i="3"/>
  <c r="F2984" i="3"/>
  <c r="F2985" i="3"/>
  <c r="F2986" i="3"/>
  <c r="F2987" i="3"/>
  <c r="F2988" i="3"/>
  <c r="F2990" i="3"/>
  <c r="F2991" i="3"/>
  <c r="F2992" i="3"/>
  <c r="F2993" i="3"/>
  <c r="F2994" i="3"/>
  <c r="F2995" i="3"/>
  <c r="F2996" i="3"/>
  <c r="F2997" i="3"/>
  <c r="F2998" i="3"/>
  <c r="F2999" i="3"/>
  <c r="F3000" i="3"/>
  <c r="F3001" i="3"/>
  <c r="F3002" i="3"/>
  <c r="F3003" i="3"/>
  <c r="F3004" i="3"/>
  <c r="F3005" i="3"/>
  <c r="F3006" i="3"/>
  <c r="F3007" i="3"/>
  <c r="F3008" i="3"/>
  <c r="F3009" i="3"/>
  <c r="F3010" i="3"/>
  <c r="F3012" i="3"/>
  <c r="F3013" i="3"/>
  <c r="F3014" i="3"/>
  <c r="F3015" i="3"/>
  <c r="F3016" i="3"/>
  <c r="F3017" i="3"/>
  <c r="F3019" i="3"/>
  <c r="F3020" i="3"/>
  <c r="F3021" i="3"/>
  <c r="F3022" i="3"/>
  <c r="F3023" i="3"/>
  <c r="F3024" i="3"/>
  <c r="F3025" i="3"/>
  <c r="F3026" i="3"/>
  <c r="F3027" i="3"/>
  <c r="F3028" i="3"/>
  <c r="F3029" i="3"/>
  <c r="F3030" i="3"/>
  <c r="F3031" i="3"/>
  <c r="F3032" i="3"/>
  <c r="F3033" i="3"/>
  <c r="F3034" i="3"/>
  <c r="F3035" i="3"/>
  <c r="F3036" i="3"/>
  <c r="F3037" i="3"/>
  <c r="F3038" i="3"/>
  <c r="F3039" i="3"/>
  <c r="F3040" i="3"/>
  <c r="F3041" i="3"/>
  <c r="F3042" i="3"/>
  <c r="F3043" i="3"/>
  <c r="F3044" i="3"/>
  <c r="F3046" i="3"/>
  <c r="F3047" i="3"/>
  <c r="F3048" i="3"/>
  <c r="F3049" i="3"/>
  <c r="F3050" i="3"/>
  <c r="F3051" i="3"/>
  <c r="F3053" i="3"/>
  <c r="F3054" i="3"/>
  <c r="F3055" i="3"/>
  <c r="F3056" i="3"/>
  <c r="F3057" i="3"/>
  <c r="F3058" i="3"/>
  <c r="F3060" i="3"/>
  <c r="F3061" i="3"/>
  <c r="F3062" i="3"/>
  <c r="F3063" i="3"/>
  <c r="F3064" i="3"/>
  <c r="F3065" i="3"/>
  <c r="F3066" i="3"/>
  <c r="F3067" i="3"/>
  <c r="F3068" i="3"/>
  <c r="F3069" i="3"/>
  <c r="F3070" i="3"/>
  <c r="F3071" i="3"/>
  <c r="F3072" i="3"/>
  <c r="F3073" i="3"/>
  <c r="F3074" i="3"/>
  <c r="F3075" i="3"/>
  <c r="F3076" i="3"/>
  <c r="F3077" i="3"/>
  <c r="F3078" i="3"/>
  <c r="F3079" i="3"/>
  <c r="F3080" i="3"/>
  <c r="F3081" i="3"/>
  <c r="F3082" i="3"/>
  <c r="F3083" i="3"/>
  <c r="F3084" i="3"/>
  <c r="F3085" i="3"/>
  <c r="F3086" i="3"/>
  <c r="F3087" i="3"/>
  <c r="F3088" i="3"/>
  <c r="F3089" i="3"/>
  <c r="F3090" i="3"/>
  <c r="F3091" i="3"/>
  <c r="F3092" i="3"/>
  <c r="F3093" i="3"/>
  <c r="F3094" i="3"/>
  <c r="F3095" i="3"/>
  <c r="F3096" i="3"/>
  <c r="F3097" i="3"/>
  <c r="F3098" i="3"/>
  <c r="F3099" i="3"/>
  <c r="F3100" i="3"/>
  <c r="F3101" i="3"/>
  <c r="F3102" i="3"/>
  <c r="F3103" i="3"/>
  <c r="F3104" i="3"/>
  <c r="F3105" i="3"/>
  <c r="F3106" i="3"/>
  <c r="F3107" i="3"/>
  <c r="F3108" i="3"/>
  <c r="F3109" i="3"/>
  <c r="F3110" i="3"/>
  <c r="F3111" i="3"/>
  <c r="F3112" i="3"/>
  <c r="F3113" i="3"/>
  <c r="F3114" i="3"/>
  <c r="F3115" i="3"/>
  <c r="F3116" i="3"/>
  <c r="F3117" i="3"/>
  <c r="F3118" i="3"/>
  <c r="F3119" i="3"/>
  <c r="F3120" i="3"/>
  <c r="F3121" i="3"/>
  <c r="F3122" i="3"/>
  <c r="F3123" i="3"/>
  <c r="F3124" i="3"/>
  <c r="F3125" i="3"/>
  <c r="F3126" i="3"/>
  <c r="F3127" i="3"/>
  <c r="F3128" i="3"/>
  <c r="F3132" i="3"/>
  <c r="F3134" i="3"/>
  <c r="F3135" i="3"/>
  <c r="F3136" i="3"/>
  <c r="F3137" i="3"/>
  <c r="F3138" i="3"/>
  <c r="F3139" i="3"/>
  <c r="F3140" i="3"/>
  <c r="F3141" i="3"/>
  <c r="F3142" i="3"/>
  <c r="F3143" i="3"/>
  <c r="F3144" i="3"/>
  <c r="F3145" i="3"/>
  <c r="F3146" i="3"/>
  <c r="F3147" i="3"/>
  <c r="F3148" i="3"/>
  <c r="F3149" i="3"/>
  <c r="F3150" i="3"/>
  <c r="F3151" i="3"/>
  <c r="F3152" i="3"/>
  <c r="F3153" i="3"/>
  <c r="F3154" i="3"/>
  <c r="F3155" i="3"/>
  <c r="F3156" i="3"/>
  <c r="F3157" i="3"/>
  <c r="F3158" i="3"/>
  <c r="F3159" i="3"/>
  <c r="F3160" i="3"/>
  <c r="F3161" i="3"/>
  <c r="F3162" i="3"/>
  <c r="F3163" i="3"/>
  <c r="F3164" i="3"/>
  <c r="F3165" i="3"/>
  <c r="F3166" i="3"/>
  <c r="F3167" i="3"/>
  <c r="F3168" i="3"/>
  <c r="F3170" i="3"/>
  <c r="F3171" i="3"/>
  <c r="F3172" i="3"/>
  <c r="F3173" i="3"/>
  <c r="F3174" i="3"/>
  <c r="F3175" i="3"/>
  <c r="F3176" i="3"/>
  <c r="F3177" i="3"/>
  <c r="F3178" i="3"/>
  <c r="F3179" i="3"/>
  <c r="F3180" i="3"/>
  <c r="F3181" i="3"/>
  <c r="F3182" i="3"/>
  <c r="F3183" i="3"/>
  <c r="F3184" i="3"/>
  <c r="F3185" i="3"/>
  <c r="F3186" i="3"/>
  <c r="F3187" i="3"/>
  <c r="F3188" i="3"/>
  <c r="F3189" i="3"/>
  <c r="F3190" i="3"/>
  <c r="F3191" i="3"/>
  <c r="F3192" i="3"/>
  <c r="F3193" i="3"/>
  <c r="F3194" i="3"/>
  <c r="F3195" i="3"/>
  <c r="F3196" i="3"/>
  <c r="F3197" i="3"/>
  <c r="F3198" i="3"/>
  <c r="F3199" i="3"/>
  <c r="F3200" i="3"/>
  <c r="F3201" i="3"/>
  <c r="F3202" i="3"/>
  <c r="F3203" i="3"/>
  <c r="F3204" i="3"/>
  <c r="F3205" i="3"/>
  <c r="F3206" i="3"/>
  <c r="F3208" i="3"/>
  <c r="F3209" i="3"/>
  <c r="F3210" i="3"/>
  <c r="F3211" i="3"/>
  <c r="F3212" i="3"/>
  <c r="F3214" i="3"/>
  <c r="F3217" i="3"/>
  <c r="F3218" i="3"/>
  <c r="F3219" i="3"/>
  <c r="F3222" i="3"/>
  <c r="F3223" i="3"/>
  <c r="F3224" i="3"/>
  <c r="F3225" i="3"/>
  <c r="F3466" i="3"/>
  <c r="F3468" i="3"/>
  <c r="F3471" i="3"/>
  <c r="F3475" i="3"/>
  <c r="F3476" i="3"/>
  <c r="F3477" i="3"/>
  <c r="F3478" i="3"/>
  <c r="F3482" i="3"/>
  <c r="F3483" i="3"/>
  <c r="F3485" i="3"/>
  <c r="F3486" i="3"/>
  <c r="F3487" i="3"/>
  <c r="F3490" i="3"/>
  <c r="F3492" i="3"/>
  <c r="F3493" i="3"/>
  <c r="F3495" i="3"/>
  <c r="F3496" i="3"/>
  <c r="F3497" i="3"/>
  <c r="F3498" i="3"/>
  <c r="F3499" i="3"/>
  <c r="F3500" i="3"/>
  <c r="F3502" i="3"/>
  <c r="F3503" i="3"/>
  <c r="F3504" i="3"/>
  <c r="F3505" i="3"/>
  <c r="F3506" i="3"/>
  <c r="F3507" i="3"/>
  <c r="F3508" i="3"/>
  <c r="F3509" i="3"/>
  <c r="F3513" i="3"/>
  <c r="F3515" i="3"/>
  <c r="F3516" i="3"/>
  <c r="F3519" i="3"/>
  <c r="F3520" i="3"/>
  <c r="F3521" i="3"/>
  <c r="F3524" i="3"/>
  <c r="F3525" i="3"/>
  <c r="F3527" i="3"/>
  <c r="F3528" i="3"/>
  <c r="F3533" i="3"/>
  <c r="F3534" i="3"/>
  <c r="F3535" i="3"/>
  <c r="F3536" i="3"/>
  <c r="F3537" i="3"/>
  <c r="F3538" i="3"/>
  <c r="F3539" i="3"/>
  <c r="F3540" i="3"/>
  <c r="F3541" i="3"/>
  <c r="F3542" i="3"/>
  <c r="F3543" i="3"/>
  <c r="F3544" i="3"/>
  <c r="F3545" i="3"/>
  <c r="F3546" i="3"/>
  <c r="F3548" i="3"/>
  <c r="F3549" i="3"/>
  <c r="F3550" i="3"/>
  <c r="F3551" i="3"/>
  <c r="F3563" i="3"/>
  <c r="F3564" i="3"/>
  <c r="F3565" i="3"/>
  <c r="F3566" i="3"/>
  <c r="F3567" i="3"/>
  <c r="F3568" i="3"/>
  <c r="F3569" i="3"/>
  <c r="F3570" i="3"/>
  <c r="F3571" i="3"/>
  <c r="F3572" i="3"/>
  <c r="F3583" i="3"/>
  <c r="F3585" i="3"/>
  <c r="F3586" i="3"/>
  <c r="F3587" i="3"/>
  <c r="F3588" i="3"/>
  <c r="F3589" i="3"/>
  <c r="F3590" i="3"/>
  <c r="F3591" i="3"/>
  <c r="F3592" i="3"/>
  <c r="F3593" i="3"/>
  <c r="F3594" i="3"/>
  <c r="F3595" i="3"/>
  <c r="F3596" i="3"/>
  <c r="F3597" i="3"/>
  <c r="F3598" i="3"/>
  <c r="F3599" i="3"/>
  <c r="F3600" i="3"/>
  <c r="F3602" i="3"/>
  <c r="F3603" i="3"/>
  <c r="F3604" i="3"/>
  <c r="F3605" i="3"/>
  <c r="F3606" i="3"/>
  <c r="F3607" i="3"/>
  <c r="F3608" i="3"/>
  <c r="F3609" i="3"/>
  <c r="F3610" i="3"/>
  <c r="F3611" i="3"/>
  <c r="F3612" i="3"/>
  <c r="F3613" i="3"/>
  <c r="F3614" i="3"/>
  <c r="F3615" i="3"/>
  <c r="F3616" i="3"/>
  <c r="F3617" i="3"/>
  <c r="F3618" i="3"/>
  <c r="F3619" i="3"/>
  <c r="F3620" i="3"/>
  <c r="F3621" i="3"/>
  <c r="F3622" i="3"/>
  <c r="F3626" i="3"/>
  <c r="F3628" i="3"/>
  <c r="F3629" i="3"/>
  <c r="F3630" i="3"/>
  <c r="F3631" i="3"/>
  <c r="F3633" i="3"/>
  <c r="F3637" i="3"/>
  <c r="F3638" i="3"/>
  <c r="F3639" i="3"/>
  <c r="F3640" i="3"/>
  <c r="F3641" i="3"/>
  <c r="F3643" i="3"/>
  <c r="F3644" i="3"/>
  <c r="F3645" i="3"/>
  <c r="F3648" i="3"/>
  <c r="F3649" i="3"/>
  <c r="F3650" i="3"/>
  <c r="F3651" i="3"/>
  <c r="F3652" i="3"/>
  <c r="F3653" i="3"/>
  <c r="F3655" i="3"/>
  <c r="F3657" i="3"/>
  <c r="F3666" i="3"/>
  <c r="F3667" i="3"/>
  <c r="F3668" i="3"/>
  <c r="F3670" i="3"/>
  <c r="F3672" i="3"/>
  <c r="F3674" i="3"/>
  <c r="F3676" i="3"/>
  <c r="F3677" i="3"/>
  <c r="F3681" i="3"/>
  <c r="F3682" i="3"/>
  <c r="F3683" i="3"/>
  <c r="F3684" i="3"/>
  <c r="F3685" i="3"/>
  <c r="F3686" i="3"/>
  <c r="F3687" i="3"/>
  <c r="F3688" i="3"/>
  <c r="F3689" i="3"/>
  <c r="F3690" i="3"/>
  <c r="F3691" i="3"/>
  <c r="F3692" i="3"/>
  <c r="F3693" i="3"/>
  <c r="F3694" i="3"/>
  <c r="F3695" i="3"/>
  <c r="F3696" i="3"/>
  <c r="F3697" i="3"/>
  <c r="F3698" i="3"/>
  <c r="F3699" i="3"/>
  <c r="F3700" i="3"/>
  <c r="F3701" i="3"/>
  <c r="F3702" i="3"/>
  <c r="F3703" i="3"/>
  <c r="F3704" i="3"/>
  <c r="F3705" i="3"/>
  <c r="F3706" i="3"/>
  <c r="F3707" i="3"/>
  <c r="F3708" i="3"/>
  <c r="F3709" i="3"/>
  <c r="F3710" i="3"/>
  <c r="F3711" i="3"/>
  <c r="F3712" i="3"/>
  <c r="F3713" i="3"/>
  <c r="F3714" i="3"/>
  <c r="F3715" i="3"/>
  <c r="F3716" i="3"/>
  <c r="F3717" i="3"/>
  <c r="F3718" i="3"/>
  <c r="F3719" i="3"/>
  <c r="F3720" i="3"/>
  <c r="F3721" i="3"/>
  <c r="F3658" i="3"/>
  <c r="F3659" i="3"/>
  <c r="F3660" i="3"/>
  <c r="F3661" i="3"/>
  <c r="F3662" i="3"/>
  <c r="F3663" i="3"/>
  <c r="F3727" i="3"/>
  <c r="F3728" i="3"/>
  <c r="F3729" i="3"/>
  <c r="F3731" i="3"/>
  <c r="F3732" i="3"/>
  <c r="F3733" i="3"/>
  <c r="F3734" i="3"/>
  <c r="F3736" i="3"/>
  <c r="F3737" i="3"/>
  <c r="F3738" i="3"/>
  <c r="F3739" i="3"/>
  <c r="F3740" i="3"/>
  <c r="F3741" i="3"/>
  <c r="F3743" i="3"/>
  <c r="F3744" i="3"/>
  <c r="F3746" i="3"/>
  <c r="F3748" i="3"/>
  <c r="F3749" i="3"/>
  <c r="F3750" i="3"/>
  <c r="F3751" i="3"/>
  <c r="F3752" i="3"/>
  <c r="F3754" i="3"/>
  <c r="F3755" i="3"/>
  <c r="F3756" i="3"/>
  <c r="F3757" i="3"/>
  <c r="F3758" i="3"/>
  <c r="F3759" i="3"/>
  <c r="F3760" i="3"/>
  <c r="F3761" i="3"/>
  <c r="F3762" i="3"/>
  <c r="F3763" i="3"/>
  <c r="F3764" i="3"/>
  <c r="F3766" i="3"/>
  <c r="F3767" i="3"/>
  <c r="F3768" i="3"/>
  <c r="F3769" i="3"/>
  <c r="F3770" i="3"/>
  <c r="F3771" i="3"/>
  <c r="F3772" i="3"/>
  <c r="F3773" i="3"/>
  <c r="F3774" i="3"/>
  <c r="F3775" i="3"/>
  <c r="F3776" i="3"/>
  <c r="F3777" i="3"/>
  <c r="F3778" i="3"/>
  <c r="F3779" i="3"/>
  <c r="F3780" i="3"/>
  <c r="F3781" i="3"/>
  <c r="F3782" i="3"/>
  <c r="F3783" i="3"/>
  <c r="F3784" i="3"/>
  <c r="F3785" i="3"/>
  <c r="F3787" i="3"/>
  <c r="F3788" i="3"/>
  <c r="F3789" i="3"/>
  <c r="F3790" i="3"/>
  <c r="F3791" i="3"/>
  <c r="F3792" i="3"/>
  <c r="F3793" i="3"/>
  <c r="F3794" i="3"/>
  <c r="F3795" i="3"/>
  <c r="F3796" i="3"/>
  <c r="F3797" i="3"/>
  <c r="F3798" i="3"/>
  <c r="F3799" i="3"/>
  <c r="F3800" i="3"/>
  <c r="F3801" i="3"/>
  <c r="F3802" i="3"/>
  <c r="F3804" i="3"/>
  <c r="F3805" i="3"/>
  <c r="F3806" i="3"/>
  <c r="F3807" i="3"/>
  <c r="F3808" i="3"/>
  <c r="F3810" i="3"/>
  <c r="F3811" i="3"/>
  <c r="F3812" i="3"/>
  <c r="F3813" i="3"/>
  <c r="F3814" i="3"/>
  <c r="F3815" i="3"/>
  <c r="F3817" i="3"/>
  <c r="F3818" i="3"/>
  <c r="F3819" i="3"/>
  <c r="F3820" i="3"/>
  <c r="F3821" i="3"/>
  <c r="F3822" i="3"/>
  <c r="F3823" i="3"/>
  <c r="F3824" i="3"/>
  <c r="F3825" i="3"/>
  <c r="F3828" i="3"/>
  <c r="F3829" i="3"/>
  <c r="F3831" i="3"/>
  <c r="F3833" i="3"/>
  <c r="F3836" i="3"/>
  <c r="F3839" i="3"/>
  <c r="F3840" i="3"/>
  <c r="F3841" i="3"/>
  <c r="F3842" i="3"/>
  <c r="F3844" i="3"/>
  <c r="F3845" i="3"/>
  <c r="F3848" i="3"/>
  <c r="F3849" i="3"/>
  <c r="F3851" i="3"/>
  <c r="F3852" i="3"/>
  <c r="F3853" i="3"/>
  <c r="F3854" i="3"/>
  <c r="F3855" i="3"/>
  <c r="F3856" i="3"/>
  <c r="F3857" i="3"/>
  <c r="F3858" i="3"/>
  <c r="F3859" i="3"/>
  <c r="F3860" i="3"/>
  <c r="F3861" i="3"/>
  <c r="F3862" i="3"/>
  <c r="F3863" i="3"/>
  <c r="F3865" i="3"/>
  <c r="F3866" i="3"/>
  <c r="F3868" i="3"/>
  <c r="F3871" i="3"/>
  <c r="F3872" i="3"/>
  <c r="F3827" i="3"/>
  <c r="F3877" i="3"/>
  <c r="F3873" i="3"/>
  <c r="F3874" i="3"/>
  <c r="F3875" i="3"/>
  <c r="F3876" i="3"/>
  <c r="F3878" i="3"/>
  <c r="F3879" i="3"/>
  <c r="F3880" i="3"/>
  <c r="F3881" i="3"/>
  <c r="F3882" i="3"/>
  <c r="F3883" i="3"/>
  <c r="F3885" i="3"/>
  <c r="F3886" i="3"/>
  <c r="F3887" i="3"/>
  <c r="F3888" i="3"/>
  <c r="F3889" i="3"/>
  <c r="F3892" i="3"/>
  <c r="F3893" i="3"/>
  <c r="F3894" i="3"/>
  <c r="F3896" i="3"/>
  <c r="F3897" i="3"/>
  <c r="F3898" i="3"/>
  <c r="F3899" i="3"/>
  <c r="F3900" i="3"/>
  <c r="F3901" i="3"/>
  <c r="F3902" i="3"/>
  <c r="F3903" i="3"/>
  <c r="F3904" i="3"/>
  <c r="F3905" i="3"/>
  <c r="F3906" i="3"/>
  <c r="F3907" i="3"/>
  <c r="F3908" i="3"/>
  <c r="F3909" i="3"/>
  <c r="F3911" i="3"/>
  <c r="F3912" i="3"/>
  <c r="F3913" i="3"/>
  <c r="F3914" i="3"/>
  <c r="F3915" i="3"/>
  <c r="F3917" i="3"/>
  <c r="F3923" i="3"/>
  <c r="F3924" i="3"/>
  <c r="F3925" i="3"/>
  <c r="F3926" i="3"/>
  <c r="F3927" i="3"/>
  <c r="F3928" i="3"/>
  <c r="F3929" i="3"/>
  <c r="F3930" i="3"/>
  <c r="F3931" i="3"/>
  <c r="F3932" i="3"/>
  <c r="F3935" i="3"/>
  <c r="F3936" i="3"/>
  <c r="F3937" i="3"/>
  <c r="F3938" i="3"/>
  <c r="F3939" i="3"/>
  <c r="F3940" i="3"/>
  <c r="F3941" i="3"/>
  <c r="F3942" i="3"/>
  <c r="F3944" i="3"/>
  <c r="F3945" i="3"/>
  <c r="F3948" i="3"/>
  <c r="F3949" i="3"/>
  <c r="F3950" i="3"/>
  <c r="F3951" i="3"/>
  <c r="F3952" i="3"/>
  <c r="F3953" i="3"/>
  <c r="F3920" i="3"/>
  <c r="F3921" i="3"/>
  <c r="F3922" i="3"/>
  <c r="F3958" i="3"/>
  <c r="F3960" i="3"/>
  <c r="F3962" i="3"/>
  <c r="F3963" i="3"/>
  <c r="F3964" i="3"/>
  <c r="F3968" i="3"/>
  <c r="F3969" i="3"/>
  <c r="F3970" i="3"/>
  <c r="F3971" i="3"/>
  <c r="F3972" i="3"/>
  <c r="F3973" i="3"/>
  <c r="F3974" i="3"/>
  <c r="F3975" i="3"/>
  <c r="F3976" i="3"/>
  <c r="F3977" i="3"/>
  <c r="F3978" i="3"/>
  <c r="F3979" i="3"/>
  <c r="F3980" i="3"/>
  <c r="F3981" i="3"/>
  <c r="F3982" i="3"/>
  <c r="F3983" i="3"/>
  <c r="F3984" i="3"/>
  <c r="F3985" i="3"/>
  <c r="F3986" i="3"/>
  <c r="F3987" i="3"/>
  <c r="F3988" i="3"/>
  <c r="F3989" i="3"/>
  <c r="F3990" i="3"/>
  <c r="F3991" i="3"/>
  <c r="F3992" i="3"/>
  <c r="F3993" i="3"/>
  <c r="F3994" i="3"/>
  <c r="F3995" i="3"/>
  <c r="F3996" i="3"/>
  <c r="F3997" i="3"/>
  <c r="F3998" i="3"/>
  <c r="F3999" i="3"/>
  <c r="F4000" i="3"/>
  <c r="F4001" i="3"/>
  <c r="F4002" i="3"/>
  <c r="F4003" i="3"/>
  <c r="F4004" i="3"/>
  <c r="F4006" i="3"/>
  <c r="F4007" i="3"/>
  <c r="F4008" i="3"/>
  <c r="F4010" i="3"/>
  <c r="F4011" i="3"/>
  <c r="F4012" i="3"/>
  <c r="F4013" i="3"/>
  <c r="F4014" i="3"/>
  <c r="F4015" i="3"/>
  <c r="F4016" i="3"/>
  <c r="F4017" i="3"/>
  <c r="F4018" i="3"/>
  <c r="F4019" i="3"/>
  <c r="F4020" i="3"/>
  <c r="F4021" i="3"/>
  <c r="F4024" i="3"/>
  <c r="F4025" i="3"/>
  <c r="F4026" i="3"/>
  <c r="F4027" i="3"/>
  <c r="F4029" i="3"/>
  <c r="F4030" i="3"/>
  <c r="F4031" i="3"/>
  <c r="F4032" i="3"/>
  <c r="F4033" i="3"/>
  <c r="F4034" i="3"/>
  <c r="F4035" i="3"/>
  <c r="F4038" i="3"/>
  <c r="F4039" i="3"/>
  <c r="F4040" i="3"/>
  <c r="F4041" i="3"/>
  <c r="F4042" i="3"/>
  <c r="F4044" i="3"/>
  <c r="F4047" i="3"/>
  <c r="F4048" i="3"/>
  <c r="F4049" i="3"/>
  <c r="F4051" i="3"/>
  <c r="F4052" i="3"/>
  <c r="F4053" i="3"/>
  <c r="F4054" i="3"/>
  <c r="F4057" i="3"/>
  <c r="F4058" i="3"/>
  <c r="F4059" i="3"/>
  <c r="F4060" i="3"/>
  <c r="F4063" i="3"/>
  <c r="F4064" i="3"/>
  <c r="F4065" i="3"/>
  <c r="F4066" i="3"/>
  <c r="F4067" i="3"/>
  <c r="F4068" i="3"/>
  <c r="F4069" i="3"/>
  <c r="F4070" i="3"/>
  <c r="F4071" i="3"/>
  <c r="F4072" i="3"/>
  <c r="F3965" i="3"/>
  <c r="F3966" i="3"/>
  <c r="F3967" i="3"/>
  <c r="F4073" i="3"/>
  <c r="F4081" i="3"/>
  <c r="F4082" i="3"/>
  <c r="F4087" i="3"/>
  <c r="F4088" i="3"/>
  <c r="F4090" i="3"/>
  <c r="F4091" i="3"/>
  <c r="F4092" i="3"/>
  <c r="F4093" i="3"/>
  <c r="F4095" i="3"/>
  <c r="F4096" i="3"/>
  <c r="F4097" i="3"/>
  <c r="F4098" i="3"/>
  <c r="F4099" i="3"/>
  <c r="F4100" i="3"/>
  <c r="F4101" i="3"/>
  <c r="F4102" i="3"/>
  <c r="F4103" i="3"/>
  <c r="F4104" i="3"/>
  <c r="F4105" i="3"/>
  <c r="F4106" i="3"/>
  <c r="F4107" i="3"/>
  <c r="F4108" i="3"/>
  <c r="F4109" i="3"/>
  <c r="F4111" i="3"/>
  <c r="F4112" i="3"/>
  <c r="F4113" i="3"/>
  <c r="F4114" i="3"/>
  <c r="F4115" i="3"/>
  <c r="F4116" i="3"/>
  <c r="F4117" i="3"/>
  <c r="F4118" i="3"/>
  <c r="F4119" i="3"/>
  <c r="F4120" i="3"/>
  <c r="F4121" i="3"/>
  <c r="F4122" i="3"/>
  <c r="F4123" i="3"/>
  <c r="F4124" i="3"/>
  <c r="F4125" i="3"/>
  <c r="F4127" i="3"/>
  <c r="F4128" i="3"/>
  <c r="F4129" i="3"/>
  <c r="F4130" i="3"/>
  <c r="F4131" i="3"/>
  <c r="F4132" i="3"/>
  <c r="F4133" i="3"/>
  <c r="F4134" i="3"/>
  <c r="F4135" i="3"/>
  <c r="F4136" i="3"/>
  <c r="F4137" i="3"/>
  <c r="F4138" i="3"/>
  <c r="F4139" i="3"/>
  <c r="F4140" i="3"/>
  <c r="F4141" i="3"/>
  <c r="F4142" i="3"/>
  <c r="F4143" i="3"/>
  <c r="F4144" i="3"/>
  <c r="F4145" i="3"/>
  <c r="F4146" i="3"/>
  <c r="F4147" i="3"/>
  <c r="F4148" i="3"/>
  <c r="F4149" i="3"/>
  <c r="F4150" i="3"/>
  <c r="F4151" i="3"/>
  <c r="F4152" i="3"/>
  <c r="F4153" i="3"/>
  <c r="F4154" i="3"/>
  <c r="F4155" i="3"/>
  <c r="F4156" i="3"/>
  <c r="F4157" i="3"/>
  <c r="F4158" i="3"/>
  <c r="F4159" i="3"/>
  <c r="F4160" i="3"/>
  <c r="F4161" i="3"/>
  <c r="F4075" i="3"/>
  <c r="F4076" i="3"/>
  <c r="F4077" i="3"/>
  <c r="F4163" i="3"/>
  <c r="F4164" i="3"/>
  <c r="F4166" i="3"/>
  <c r="F4167" i="3"/>
  <c r="F4168" i="3"/>
  <c r="F4169" i="3"/>
  <c r="F4170" i="3"/>
  <c r="F4171" i="3"/>
  <c r="F4172" i="3"/>
  <c r="F4173" i="3"/>
  <c r="F4174" i="3"/>
  <c r="F4175" i="3"/>
  <c r="F4176" i="3"/>
  <c r="F4162" i="3"/>
  <c r="F4177" i="3"/>
  <c r="F4178" i="3"/>
  <c r="F4179" i="3"/>
  <c r="F4180" i="3"/>
  <c r="F4182" i="3"/>
  <c r="F4183" i="3"/>
  <c r="F4186" i="3"/>
  <c r="F4187" i="3"/>
  <c r="F4188" i="3"/>
  <c r="F4189" i="3"/>
  <c r="F4192" i="3"/>
  <c r="F4194" i="3"/>
  <c r="F4195" i="3"/>
  <c r="F4184" i="3"/>
  <c r="F4197" i="3"/>
  <c r="F4198" i="3"/>
  <c r="F4200" i="3"/>
  <c r="F4201" i="3"/>
  <c r="F4196" i="3"/>
  <c r="F4203" i="3"/>
  <c r="F3553" i="3"/>
  <c r="F3554" i="3"/>
  <c r="F3555" i="3"/>
  <c r="F3557" i="3"/>
  <c r="F3558" i="3"/>
  <c r="F3559" i="3"/>
  <c r="F3560" i="3"/>
  <c r="F3561" i="3"/>
  <c r="F3562" i="3"/>
  <c r="A1" i="1"/>
  <c r="B6" i="6"/>
  <c r="J2" i="2"/>
  <c r="J3" i="2"/>
  <c r="J4" i="2"/>
  <c r="J5" i="2"/>
  <c r="J6" i="2"/>
  <c r="J7" i="2"/>
  <c r="J8" i="2"/>
  <c r="J9" i="2"/>
  <c r="J10" i="2"/>
  <c r="J11" i="2"/>
  <c r="J1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40" i="2"/>
  <c r="D41" i="2"/>
  <c r="D42" i="2"/>
  <c r="D43" i="2"/>
  <c r="D44" i="2"/>
  <c r="D45" i="2"/>
  <c r="D46" i="2"/>
  <c r="D47" i="2"/>
  <c r="D48" i="2"/>
  <c r="D49" i="2"/>
  <c r="D50" i="2"/>
  <c r="D51" i="2"/>
  <c r="D52" i="2"/>
  <c r="D53" i="2"/>
  <c r="D54" i="2"/>
  <c r="D55" i="2"/>
  <c r="D56" i="2"/>
  <c r="D57" i="2"/>
  <c r="D58" i="2"/>
  <c r="D59" i="2"/>
  <c r="D60" i="2"/>
  <c r="D61" i="2"/>
  <c r="D62" i="2"/>
  <c r="D63" i="2"/>
  <c r="I2" i="2"/>
  <c r="I3" i="2"/>
  <c r="I4" i="2"/>
  <c r="I5" i="2"/>
  <c r="I6" i="2"/>
  <c r="I7" i="2"/>
  <c r="I8" i="2"/>
  <c r="I9" i="2"/>
  <c r="I10" i="2"/>
  <c r="I11" i="2"/>
  <c r="I12" i="2"/>
  <c r="B4" i="6"/>
  <c r="H3" i="6"/>
  <c r="H11" i="6"/>
  <c r="G9" i="6"/>
  <c r="H6" i="6"/>
  <c r="H4" i="6"/>
  <c r="G2" i="6"/>
  <c r="G10" i="6"/>
  <c r="G4" i="6"/>
  <c r="G5" i="6"/>
  <c r="H8" i="6"/>
  <c r="G6" i="6"/>
  <c r="H5" i="6"/>
  <c r="G3" i="6"/>
  <c r="G11" i="6"/>
  <c r="H9" i="6"/>
  <c r="G7" i="6"/>
  <c r="H2" i="6"/>
  <c r="H10" i="6"/>
  <c r="G8" i="6"/>
  <c r="H7" i="6"/>
</calcChain>
</file>

<file path=xl/comments1.xml><?xml version="1.0" encoding="utf-8"?>
<comments xmlns="http://schemas.openxmlformats.org/spreadsheetml/2006/main">
  <authors>
    <author>Hornfischer, Daniel</author>
  </authors>
  <commentList>
    <comment ref="B2" authorId="0" shapeId="0">
      <text>
        <r>
          <rPr>
            <sz val="10"/>
            <color rgb="FF000000"/>
            <rFont val="Tahoma"/>
            <family val="2"/>
          </rPr>
          <t>Auswahl des Hauptprozesses aus der BPML</t>
        </r>
      </text>
    </comment>
    <comment ref="C2" authorId="0" shapeId="0">
      <text>
        <r>
          <rPr>
            <sz val="10"/>
            <color rgb="FF000000"/>
            <rFont val="Tahoma"/>
            <family val="2"/>
          </rPr>
          <t xml:space="preserve">Falls der Hauptprozess differenziert werden muss, kann der Subprozess ausgewählt werden </t>
        </r>
      </text>
    </comment>
    <comment ref="D2" authorId="0" shapeId="0">
      <text>
        <r>
          <rPr>
            <sz val="10"/>
            <color rgb="FF000000"/>
            <rFont val="Tahoma"/>
            <family val="2"/>
          </rPr>
          <t xml:space="preserve">Bezeichnung des Prozessschritts oder der Funktion, die relevant für die Transformation nach S/4 ist. Unter Umständen ist dies auch Non-SAP </t>
        </r>
      </text>
    </comment>
    <comment ref="E2" authorId="0" shapeId="0">
      <text>
        <r>
          <rPr>
            <sz val="10"/>
            <color rgb="FF000000"/>
            <rFont val="Tahoma"/>
            <family val="2"/>
          </rPr>
          <t>TP, welches sich um den BTT Eintrag kümmert. Falls das aus dem Hauptprozess automatisch zugeordnete TP nicht passt, kann das TP in der nächsten Spalte manuell geändert werden</t>
        </r>
      </text>
    </comment>
    <comment ref="G2" authorId="0" shapeId="0">
      <text>
        <r>
          <rPr>
            <sz val="10"/>
            <color rgb="FF000000"/>
            <rFont val="Tahoma"/>
            <family val="2"/>
          </rPr>
          <t>falls notwendig kann die betroffene OE hinterlegt werden zur filterbaren Kommunikation
Diese Spalte ist Wunsch einzelner TPs und ggf. nicht durchgängig gepflegt.</t>
        </r>
      </text>
    </comment>
    <comment ref="H2" authorId="0" shapeId="0">
      <text>
        <r>
          <rPr>
            <sz val="10"/>
            <color rgb="FF000000"/>
            <rFont val="Tahoma"/>
            <family val="2"/>
          </rPr>
          <t>Auswahl des zugeordneten SAP Moduls. Ggf. mit Unterstützung von Anwenderbetreuer
Bei technisch eindeutig zuordnenbaren Transaktionen ist das Modul bereits in der Tabelle "Transaktionen" zu finden</t>
        </r>
      </text>
    </comment>
    <comment ref="I2" authorId="0" shapeId="0">
      <text>
        <r>
          <rPr>
            <sz val="10"/>
            <color rgb="FF000000"/>
            <rFont val="Tahoma"/>
            <family val="2"/>
          </rPr>
          <t>Transaktionscode oder Platzhalter am Ende der Auswahlliste. Ggf. mit Unterstützung des Anwendungsbetreuers</t>
        </r>
      </text>
    </comment>
    <comment ref="K2" authorId="0" shapeId="0">
      <text>
        <r>
          <rPr>
            <sz val="10"/>
            <color rgb="FF000000"/>
            <rFont val="Tahoma"/>
            <family val="2"/>
          </rPr>
          <t>Falls notwendig zur Pflege von Abhängigkeiten oder alternativen Transaktionen, falls mehrere mit Komma trennen</t>
        </r>
      </text>
    </comment>
    <comment ref="L2" authorId="0" shapeId="0">
      <text>
        <r>
          <rPr>
            <sz val="10"/>
            <color rgb="FF000000"/>
            <rFont val="Tahoma"/>
            <family val="2"/>
          </rPr>
          <t>Bereits im Altsystem verwendete FIORI App hier benennen</t>
        </r>
      </text>
    </comment>
    <comment ref="M2" authorId="0" shapeId="0">
      <text>
        <r>
          <rPr>
            <sz val="10"/>
            <color rgb="FF000000"/>
            <rFont val="Tahoma"/>
            <family val="2"/>
          </rPr>
          <t xml:space="preserve">Zugehörige relevante Z-Entwicklung hier benennen, z. B. Programme, BAdIs,... </t>
        </r>
        <r>
          <rPr>
            <sz val="10"/>
            <color rgb="FF000000"/>
            <rFont val="Calibri"/>
            <family val="2"/>
            <scheme val="minor"/>
          </rPr>
          <t>Ggf</t>
        </r>
        <r>
          <rPr>
            <sz val="10.5"/>
            <color rgb="FF000000"/>
            <rFont val="Calibri"/>
            <family val="2"/>
            <scheme val="minor"/>
          </rPr>
          <t>. mit Unterstützung des Anwendungsbetreuers</t>
        </r>
        <r>
          <rPr>
            <sz val="10.5"/>
            <color rgb="FF000000"/>
            <rFont val="Calibri"/>
            <family val="2"/>
            <scheme val="minor"/>
          </rPr>
          <t xml:space="preserve"> </t>
        </r>
      </text>
    </comment>
    <comment ref="N2" authorId="0" shapeId="0">
      <text>
        <r>
          <rPr>
            <sz val="10"/>
            <color rgb="FF000000"/>
            <rFont val="Tahoma"/>
            <family val="2"/>
          </rPr>
          <t>Falls ein AddOn genutzt wird, zB als UI, hier benennen</t>
        </r>
      </text>
    </comment>
    <comment ref="O2" authorId="0" shapeId="0">
      <text>
        <r>
          <rPr>
            <sz val="10"/>
            <color rgb="FF000000"/>
            <rFont val="Tahoma"/>
            <family val="2"/>
          </rPr>
          <t>Pflegen, ob die Funktion digital signiert ist</t>
        </r>
      </text>
    </comment>
    <comment ref="P2" authorId="0" shapeId="0">
      <text>
        <r>
          <rPr>
            <sz val="10"/>
            <color rgb="FF000000"/>
            <rFont val="Tahoma"/>
            <family val="2"/>
          </rPr>
          <t xml:space="preserve">Relevanten Workflow benennen, soweit bekannt
</t>
        </r>
        <r>
          <rPr>
            <sz val="10"/>
            <color rgb="FF000000"/>
            <rFont val="Tahoma"/>
            <family val="2"/>
          </rPr>
          <t>Ggf. mit Unterstützung durch Anwendungsbetreuer</t>
        </r>
      </text>
    </comment>
    <comment ref="Q2" authorId="0" shapeId="0">
      <text>
        <r>
          <rPr>
            <sz val="10"/>
            <color rgb="FF000000"/>
            <rFont val="Calibri"/>
            <family val="2"/>
            <scheme val="minor"/>
          </rPr>
          <t>Relevante Business Function benennen, soweit bekannt</t>
        </r>
        <r>
          <rPr>
            <sz val="4"/>
            <color rgb="FF000000"/>
            <rFont val="Calibri"/>
            <family val="2"/>
            <scheme val="minor"/>
          </rPr>
          <t xml:space="preserve">
</t>
        </r>
        <r>
          <rPr>
            <sz val="10"/>
            <color rgb="FF000000"/>
            <rFont val="Calibri"/>
            <family val="2"/>
            <scheme val="minor"/>
          </rPr>
          <t>Ggf. mit Unterstützung durch Anwendungsbetreuer</t>
        </r>
      </text>
    </comment>
    <comment ref="R2" authorId="0" shapeId="0">
      <text>
        <r>
          <rPr>
            <sz val="10"/>
            <color rgb="FF000000"/>
            <rFont val="Tahoma"/>
            <family val="2"/>
          </rPr>
          <t>Auswahl der Schnittstelle (Mapping auf technischer Ebene findet nicht im BTT statt)
Bei Bedarf andere Systeme ergänzen unter "Schnittstellen"</t>
        </r>
      </text>
    </comment>
    <comment ref="S2" authorId="0" shapeId="0">
      <text>
        <r>
          <rPr>
            <sz val="10"/>
            <color rgb="FF000000"/>
            <rFont val="Tahoma"/>
            <family val="2"/>
          </rPr>
          <t>Falls notwendig zur Pflege von Abhängigkeiten oder alternativen/weiteren Schnittstellen, falls mehrere mit Komma trennen</t>
        </r>
      </text>
    </comment>
    <comment ref="T2" authorId="0" shapeId="0">
      <text>
        <r>
          <rPr>
            <sz val="10"/>
            <color rgb="FF000000"/>
            <rFont val="Tahoma"/>
            <family val="2"/>
          </rPr>
          <t>Auswahl ob und wenn ja welche Art von Output relevant ist</t>
        </r>
      </text>
    </comment>
    <comment ref="U2" authorId="0" shapeId="0">
      <text>
        <r>
          <rPr>
            <sz val="10"/>
            <color rgb="FF000000"/>
            <rFont val="Tahoma"/>
            <family val="2"/>
          </rPr>
          <t>Auswahl des Formulars anhand der Formularliste soweit bekannt</t>
        </r>
      </text>
    </comment>
    <comment ref="W2" authorId="0" shapeId="0">
      <text>
        <r>
          <rPr>
            <sz val="10"/>
            <color rgb="FF000000"/>
            <rFont val="Tahoma"/>
            <family val="2"/>
          </rPr>
          <t>Pflegen falls "Art des Outputs" = "weiterer"</t>
        </r>
      </text>
    </comment>
    <comment ref="X2" authorId="0" shapeId="0">
      <text>
        <r>
          <rPr>
            <sz val="10"/>
            <color rgb="FF000000"/>
            <rFont val="Tahoma"/>
            <family val="2"/>
          </rPr>
          <t>Pflegen, ob die Funktion Relevanz für das Org Management besitzt</t>
        </r>
      </text>
    </comment>
    <comment ref="Y2" authorId="0" shapeId="0">
      <text>
        <r>
          <rPr>
            <sz val="10"/>
            <color rgb="FF000000"/>
            <rFont val="Tahoma"/>
            <family val="2"/>
          </rPr>
          <t>Hier können z. B. Ideen zur Transformation bereits notiert werden</t>
        </r>
      </text>
    </comment>
    <comment ref="Z2" authorId="0" shapeId="0">
      <text>
        <r>
          <rPr>
            <sz val="10"/>
            <color rgb="FF000000"/>
            <rFont val="Tahoma"/>
            <family val="2"/>
          </rPr>
          <t>Priorisierung der Einträge durch die TPL</t>
        </r>
      </text>
    </comment>
    <comment ref="AA2" authorId="0" shapeId="0">
      <text>
        <r>
          <rPr>
            <sz val="10"/>
            <color rgb="FF000000"/>
            <rFont val="Tahoma"/>
            <family val="2"/>
          </rPr>
          <t>Falls im IST kein SAP Standard genutzt wurde, wird hier gepflegt, ob ein Wechsel im Rahmen der Transformation erfolgen soll</t>
        </r>
      </text>
    </comment>
    <comment ref="AB2" authorId="0" shapeId="0">
      <text>
        <r>
          <rPr>
            <sz val="10"/>
            <color rgb="FF000000"/>
            <rFont val="Tahoma"/>
            <family val="2"/>
          </rPr>
          <t>Falls im IST der SAP Stasndard genutzt wurde, wird hier gepflegt, ob es Änderungen mit S/4 gibt</t>
        </r>
      </text>
    </comment>
    <comment ref="AC2" authorId="0" shapeId="0">
      <text>
        <r>
          <rPr>
            <sz val="10"/>
            <color rgb="FF000000"/>
            <rFont val="Tahoma"/>
            <family val="2"/>
          </rPr>
          <t>Pflege relevanter/passender SAP Best Practices im Rahmen der UX Journey</t>
        </r>
      </text>
    </comment>
    <comment ref="AD2" authorId="0" shapeId="0">
      <text>
        <r>
          <rPr>
            <sz val="10"/>
            <color rgb="FF000000"/>
            <rFont val="Tahoma"/>
            <family val="2"/>
          </rPr>
          <t>Auswahl der Ziel Benutzeroberfläche</t>
        </r>
      </text>
    </comment>
    <comment ref="AE2" authorId="0" shapeId="0">
      <text>
        <r>
          <rPr>
            <sz val="10"/>
            <color rgb="FF000000"/>
            <rFont val="Tahoma"/>
            <family val="2"/>
          </rPr>
          <t>Falls sich eine im IST verwendete Transaktion im S/4 ändert, kann diese hier gepflegt werden</t>
        </r>
      </text>
    </comment>
    <comment ref="AF2" authorId="0" shapeId="0">
      <text>
        <r>
          <rPr>
            <sz val="10"/>
            <color rgb="FF000000"/>
            <rFont val="Tahoma"/>
            <family val="2"/>
          </rPr>
          <t>Benennung der zu verwendenden FIORI App im Ziel</t>
        </r>
      </text>
    </comment>
    <comment ref="AG2" authorId="0" shapeId="0">
      <text>
        <r>
          <rPr>
            <sz val="10"/>
            <color rgb="FF000000"/>
            <rFont val="Tahoma"/>
            <family val="2"/>
          </rPr>
          <t>Falls eine Eigenentwicklung im IST genutzt wurde, ist hier zu pflegen, ob diese überarbeitet werden muss</t>
        </r>
      </text>
    </comment>
    <comment ref="AH2" authorId="0" shapeId="0">
      <text>
        <r>
          <rPr>
            <sz val="10"/>
            <color rgb="FF000000"/>
            <rFont val="Tahoma"/>
            <family val="2"/>
          </rPr>
          <t>Pflege ob eine verwendete Schnittstelle S/4 unterstützt (falls bekannt) als Input für den Stream Technik</t>
        </r>
      </text>
    </comment>
    <comment ref="AI2" authorId="0" shapeId="0">
      <text>
        <r>
          <rPr>
            <sz val="10"/>
            <color rgb="FF000000"/>
            <rFont val="Tahoma"/>
            <family val="2"/>
          </rPr>
          <t>Ist der Eintrag relevant für das Grobkonzept? In der Regel "ja"</t>
        </r>
      </text>
    </comment>
    <comment ref="AJ2" authorId="0" shapeId="0">
      <text>
        <r>
          <rPr>
            <sz val="10"/>
            <color rgb="FF000000"/>
            <rFont val="Tahoma"/>
            <family val="2"/>
          </rPr>
          <t>Ist der Eintrag relevant für eine Feinkonzipierung? In der Regel "Ja" wenn es Veränderungen hinsichtlich Customizing oder Entwicklung gibt</t>
        </r>
      </text>
    </comment>
  </commentList>
</comments>
</file>

<file path=xl/sharedStrings.xml><?xml version="1.0" encoding="utf-8"?>
<sst xmlns="http://schemas.openxmlformats.org/spreadsheetml/2006/main" count="28154" uniqueCount="10362">
  <si>
    <t>Hauptprozess</t>
  </si>
  <si>
    <t>Subprozess</t>
  </si>
  <si>
    <t>Verantwortliches TP</t>
  </si>
  <si>
    <t>FI</t>
  </si>
  <si>
    <t>IH</t>
  </si>
  <si>
    <t>BLQ</t>
  </si>
  <si>
    <t>Transaktionen</t>
  </si>
  <si>
    <t>IH01</t>
  </si>
  <si>
    <t>FI03</t>
  </si>
  <si>
    <t>ZPM35</t>
  </si>
  <si>
    <t>Discover-Phase: Zuordnung Ist-Transaktion zu Hauptprozess und Anreichern Informationen bis 11/2023</t>
  </si>
  <si>
    <t>ARIS-ID</t>
  </si>
  <si>
    <t>Zugeordneter Hauptprozess</t>
  </si>
  <si>
    <t>TP aus Hauptprozess</t>
  </si>
  <si>
    <t>Bearbeitung und Prüfung von Eingangsrechnungen</t>
  </si>
  <si>
    <t>HANA0710</t>
  </si>
  <si>
    <t>Rechnung erfassen</t>
  </si>
  <si>
    <t>Rechnung bearbeiten</t>
  </si>
  <si>
    <t>Rechnung prüfen</t>
  </si>
  <si>
    <t>Rechnung buchen</t>
  </si>
  <si>
    <t>Kontokorrent pflegen</t>
  </si>
  <si>
    <t>HANA0720</t>
  </si>
  <si>
    <t>Mahnungen bearbeiten</t>
  </si>
  <si>
    <t>HANA0730</t>
  </si>
  <si>
    <t>Anlagenzugang</t>
  </si>
  <si>
    <t>Anlagen umsetzen</t>
  </si>
  <si>
    <t>Anlageninventur</t>
  </si>
  <si>
    <t>Anlagenabgang</t>
  </si>
  <si>
    <t>Rahmenvertrag anlegen</t>
  </si>
  <si>
    <t>Rahmenvertrag ändern</t>
  </si>
  <si>
    <t>Rahmenverträge managen</t>
  </si>
  <si>
    <t>Lieferantenbeurteilung</t>
  </si>
  <si>
    <t>Katalogmanagement</t>
  </si>
  <si>
    <t>Nachtragsmanagement</t>
  </si>
  <si>
    <t>Reporting</t>
  </si>
  <si>
    <t>Dokumentation/Archivierung</t>
  </si>
  <si>
    <t>Zahlungsverkehr</t>
  </si>
  <si>
    <t>Fördermittel</t>
  </si>
  <si>
    <t>Fremdfinanzierung</t>
  </si>
  <si>
    <t>Cashmanagement</t>
  </si>
  <si>
    <t>Konzernfinanzierung</t>
  </si>
  <si>
    <t>Geräteverwaltung</t>
  </si>
  <si>
    <t>Kalkulation</t>
  </si>
  <si>
    <t>Bedarfsanalyse, -ermittlung und Assetmanagement</t>
  </si>
  <si>
    <t>Investitionsplanung</t>
  </si>
  <si>
    <t>Wirtschaftlichkeit für Investitionen betrachten</t>
  </si>
  <si>
    <t>Investitionsplan erstellen</t>
  </si>
  <si>
    <t>Investitionsprognose erstellen</t>
  </si>
  <si>
    <t>Investitionen controllen</t>
  </si>
  <si>
    <t>Gewährleistungsabwicklung</t>
  </si>
  <si>
    <t>Ausführungsplanung</t>
  </si>
  <si>
    <t>Flächenmanagement</t>
  </si>
  <si>
    <t>Lagerdisposition</t>
  </si>
  <si>
    <t>Bestandsführung</t>
  </si>
  <si>
    <t>Bewertung Lagermaterial</t>
  </si>
  <si>
    <t>Beteiligungen</t>
  </si>
  <si>
    <t>Berichtswesen</t>
  </si>
  <si>
    <t>Steuern deklarieren</t>
  </si>
  <si>
    <t>Jahresabschluss</t>
  </si>
  <si>
    <t>Archivierung</t>
  </si>
  <si>
    <t>SAP Basis</t>
  </si>
  <si>
    <t>Stammdaten</t>
  </si>
  <si>
    <t>HL</t>
  </si>
  <si>
    <t>NL</t>
  </si>
  <si>
    <t>verwendet in BTT</t>
  </si>
  <si>
    <t>/HOAG/AAAZ</t>
  </si>
  <si>
    <t>Avise: Avisanzeige</t>
  </si>
  <si>
    <t>/HOAG/AABA</t>
  </si>
  <si>
    <t>Avise: Buchungseinstellungen</t>
  </si>
  <si>
    <t>/HOAG/AAEI</t>
  </si>
  <si>
    <t>Avise: Dateiexport IS-U</t>
  </si>
  <si>
    <t>/HOAG/AAEXPSD</t>
  </si>
  <si>
    <t>Avise: Stammdatenexport</t>
  </si>
  <si>
    <t>/HOAG/AAFE</t>
  </si>
  <si>
    <t>Avise: Flexibler Export</t>
  </si>
  <si>
    <t>/HOAG/AALD</t>
  </si>
  <si>
    <t>Avise: Avise löschen (Dialog)</t>
  </si>
  <si>
    <t>/HOAG/AAMO</t>
  </si>
  <si>
    <t>AutoBank: Avismonitor</t>
  </si>
  <si>
    <t>/HOAG/AAPB</t>
  </si>
  <si>
    <t>Avise: Parameter für autom. Import</t>
  </si>
  <si>
    <t>/HOAG/AAPP</t>
  </si>
  <si>
    <t>Avise: Nachbearbeitung</t>
  </si>
  <si>
    <t>/HOAG/AARE</t>
  </si>
  <si>
    <t>Avise: Regulierer</t>
  </si>
  <si>
    <t>/HOAG/AASC</t>
  </si>
  <si>
    <t>Avise: Systemcustomizing</t>
  </si>
  <si>
    <t>/HOAG/AASE</t>
  </si>
  <si>
    <t>Avise: Schnellerfassung</t>
  </si>
  <si>
    <t>/HOAG/ABAJ</t>
  </si>
  <si>
    <t>AutoBank: Anzeigen IS-U Dateijournal</t>
  </si>
  <si>
    <t>/HOAG/ABCU</t>
  </si>
  <si>
    <t>Einstellungen Umsetzungstabelle</t>
  </si>
  <si>
    <t>/HOAG/ABEP</t>
  </si>
  <si>
    <t>AutoBank: Exportprofile, -sequenzen</t>
  </si>
  <si>
    <t>/HOAG/ABFF</t>
  </si>
  <si>
    <t>Funktionsbausteine definieren</t>
  </si>
  <si>
    <t>/HOAG/ABIDM</t>
  </si>
  <si>
    <t>Autobank: Intraday Monitor</t>
  </si>
  <si>
    <t>/HOAG/ABOB</t>
  </si>
  <si>
    <t>AutoBank: Ordnungsbegriffe Reporting</t>
  </si>
  <si>
    <t>/HOAG/ABPS</t>
  </si>
  <si>
    <t>AutoBank: Prüfsequenzen</t>
  </si>
  <si>
    <t>/HOAG/ABSA</t>
  </si>
  <si>
    <t>Smart Maint. FF-Abgl.fld.</t>
  </si>
  <si>
    <t>/HOAG/ABUI</t>
  </si>
  <si>
    <t>Importprogramm zur Umsetzungstabelle</t>
  </si>
  <si>
    <t>/HOAG/ABUM</t>
  </si>
  <si>
    <t>Autobank: Umsetzungstabelle (Werte)</t>
  </si>
  <si>
    <t>/HOAG/ABUO</t>
  </si>
  <si>
    <t>Einstell. zur Umsetzung über OP</t>
  </si>
  <si>
    <t>/HOAG/ABUP</t>
  </si>
  <si>
    <t>Autobank: Updatestep-Protokoll</t>
  </si>
  <si>
    <t>/HOAG/ABUPD</t>
  </si>
  <si>
    <t>Datenbank-Update</t>
  </si>
  <si>
    <t>/HOAG/AB_NUTZER</t>
  </si>
  <si>
    <t>Autobank: Benutzereinstellungen</t>
  </si>
  <si>
    <t>/HOAG/AKAA</t>
  </si>
  <si>
    <t>Kontoauszüge: Ausschl. Abs.bankverb.</t>
  </si>
  <si>
    <t>/HOAG/AKAB</t>
  </si>
  <si>
    <t>Kontoauszüge: Absenderbankverbindung</t>
  </si>
  <si>
    <t>/HOAG/AKAR</t>
  </si>
  <si>
    <t>Kontoauszüge: Restantenabstimmung</t>
  </si>
  <si>
    <t>/HOAG/AKBA</t>
  </si>
  <si>
    <t>AK: Partnerbanken</t>
  </si>
  <si>
    <t>/HOAG/AKDI</t>
  </si>
  <si>
    <t>Kontoauszüge: Nachbuchen Auszug</t>
  </si>
  <si>
    <t>/HOAG/AKEI</t>
  </si>
  <si>
    <t>Kontoauszüge: Dateiexport IS-U</t>
  </si>
  <si>
    <t>/HOAG/AKEXPSD</t>
  </si>
  <si>
    <t>Kontoauszüge: Stammdatenexport</t>
  </si>
  <si>
    <t>/HOAG/AKF1</t>
  </si>
  <si>
    <t>Kontoauszüge:Feinfilter "Wertesuche"</t>
  </si>
  <si>
    <t>/HOAG/AKF2</t>
  </si>
  <si>
    <t>Kontoausz.:Feinfilter "Absenderbank"</t>
  </si>
  <si>
    <t>/HOAG/AKF3</t>
  </si>
  <si>
    <t>Kontoausz.: Feinfilter "OP-Abgleich"</t>
  </si>
  <si>
    <t>/HOAG/AKF4</t>
  </si>
  <si>
    <t>Kontoausz.:Feinfilter "Avisverknüpf"</t>
  </si>
  <si>
    <t>/HOAG/AKFB</t>
  </si>
  <si>
    <t>Kontoauszüge: Konsistenz - Report</t>
  </si>
  <si>
    <t>/HOAG/AKGF</t>
  </si>
  <si>
    <t>Kontoauszüge: Grobfilter</t>
  </si>
  <si>
    <t>/HOAG/AKGFSTAT</t>
  </si>
  <si>
    <t>Grobfilter: Status pflegen</t>
  </si>
  <si>
    <t>/HOAG/AKKPI</t>
  </si>
  <si>
    <t>KPI - Monitor</t>
  </si>
  <si>
    <t>/HOAG/AKMDM</t>
  </si>
  <si>
    <t>Kontoauszüge: Stammdatenpflege</t>
  </si>
  <si>
    <t>/HOAG/AKPA</t>
  </si>
  <si>
    <t>Kontoauszüge: Protokollauswertung</t>
  </si>
  <si>
    <t>/HOAG/AKPC</t>
  </si>
  <si>
    <t>Kontoauszüge: Performance-Cockpit</t>
  </si>
  <si>
    <t>/HOAG/AKPE</t>
  </si>
  <si>
    <t>Einstellungen der Protokollierung</t>
  </si>
  <si>
    <t>/HOAG/AKPP</t>
  </si>
  <si>
    <t>Kontoauszüge: Nachbearbeitung</t>
  </si>
  <si>
    <t>/HOAG/AKRA</t>
  </si>
  <si>
    <t>Kontoauszüge: Restantenausgleich</t>
  </si>
  <si>
    <t>/HOAG/AKRK</t>
  </si>
  <si>
    <t>Kontoauszüge: Restantenkonten</t>
  </si>
  <si>
    <t>/HOAG/AKRL</t>
  </si>
  <si>
    <t>Kontoausz.:Stammdaten für Rückläufer</t>
  </si>
  <si>
    <t>/HOAG/AKRP</t>
  </si>
  <si>
    <t>Kontoausz.:Einstellg.Restverarbeitg.</t>
  </si>
  <si>
    <t>/HOAG/AKRS</t>
  </si>
  <si>
    <t>AK: Restverarb. / Abstimmbuchungen</t>
  </si>
  <si>
    <t>/HOAG/AKR_AZPOB</t>
  </si>
  <si>
    <t>AK:Auszugs-Pos. n. Ordnungsbegriffen</t>
  </si>
  <si>
    <t>/HOAG/AKR_AZPOB_N</t>
  </si>
  <si>
    <t>/HOAG/AKR_BUCHINFO</t>
  </si>
  <si>
    <t>Buchungsinformationen</t>
  </si>
  <si>
    <t>/HOAG/AKR_BUZA</t>
  </si>
  <si>
    <t>AK: Buchungen nach Zahlungsart</t>
  </si>
  <si>
    <t>/HOAG/AKR_MRBELEG</t>
  </si>
  <si>
    <t>AK: Maintenance Report Anzeige Buch.</t>
  </si>
  <si>
    <t>/HOAG/AKR_OPNB</t>
  </si>
  <si>
    <t>AK:Report unvollst. gebuchte Umsätze</t>
  </si>
  <si>
    <t>/HOAG/AKR_RUELA</t>
  </si>
  <si>
    <t>AK: unvollst. geb. Rücklastschriften</t>
  </si>
  <si>
    <t>/HOAG/AKR_SAPUSER</t>
  </si>
  <si>
    <t>Kto: Manuelle Buchungen pro User</t>
  </si>
  <si>
    <t>/HOAG/AKR_STAT</t>
  </si>
  <si>
    <t>Kontoausz.:Statistische Auswertungen</t>
  </si>
  <si>
    <t>/HOAG/AKR_STATDKS</t>
  </si>
  <si>
    <t>Verteilung der D/K/S-Zahlungen</t>
  </si>
  <si>
    <t>/HOAG/AKR_VERARBPROT</t>
  </si>
  <si>
    <t>AK: Verarbeitungsprotokoll anzeigen</t>
  </si>
  <si>
    <t>/HOAG/AKR_ZVK</t>
  </si>
  <si>
    <t>Kontoauszüge: Rücküberweisungen</t>
  </si>
  <si>
    <t>/HOAG/AKSB</t>
  </si>
  <si>
    <t>AK: Zahlungsart für Summenbuchungen</t>
  </si>
  <si>
    <t>/HOAG/AKSC</t>
  </si>
  <si>
    <t>Kontoauszüge: Systemcustomizing</t>
  </si>
  <si>
    <t>/HOAG/AKSDGF</t>
  </si>
  <si>
    <t>AK: Stammdatenpflege - Grobfilter</t>
  </si>
  <si>
    <t>/HOAG/AKSDZA</t>
  </si>
  <si>
    <t>AK: Stammdatenpflege - Zahlungsarten</t>
  </si>
  <si>
    <t>/HOAG/AKSM</t>
  </si>
  <si>
    <t>SmartMaintenance: Regelmonitor</t>
  </si>
  <si>
    <t>/HOAG/AKSY</t>
  </si>
  <si>
    <t>Kontoauszüge: Einstellungen</t>
  </si>
  <si>
    <t>/HOAG/AKTS</t>
  </si>
  <si>
    <t>Kontoauszüge: Buchungslogik testen</t>
  </si>
  <si>
    <t>/HOAG/AKZA</t>
  </si>
  <si>
    <t>Kontoauszüge: Zahlungsarten</t>
  </si>
  <si>
    <t>/HOAG/AK_CHECK_ML</t>
  </si>
  <si>
    <t>Prüfung Geldwäsche</t>
  </si>
  <si>
    <t>/HOAG/AK_KONSISTENZ</t>
  </si>
  <si>
    <t>Kontoauszüge: Belegkonsistenzprüfung</t>
  </si>
  <si>
    <t>/HOAG/AK_STATKO</t>
  </si>
  <si>
    <t>Kontoauszüge: Statistik-Kontoauszug</t>
  </si>
  <si>
    <t>/HOAG/ARRE</t>
  </si>
  <si>
    <t>Recherche: Kontoauszüge</t>
  </si>
  <si>
    <t>/HOAG/BUG</t>
  </si>
  <si>
    <t>AutoBank: Buchungsgruppen definieren</t>
  </si>
  <si>
    <t>/HOAG/B_JL_ANALYSER</t>
  </si>
  <si>
    <t>Job-Log-Analyser</t>
  </si>
  <si>
    <t>/HOAG/B_MD11</t>
  </si>
  <si>
    <t>Prozessfunktionen</t>
  </si>
  <si>
    <t>/HOAG/B_MD1_NEU</t>
  </si>
  <si>
    <t>Destinationen</t>
  </si>
  <si>
    <t>/HOAG/B_MD2</t>
  </si>
  <si>
    <t>Status</t>
  </si>
  <si>
    <t>/HOAG/B_MD3N</t>
  </si>
  <si>
    <t>Buchungskreis-Pool</t>
  </si>
  <si>
    <t>/HOAG/B_MD4</t>
  </si>
  <si>
    <t>Bankkonten-Pool</t>
  </si>
  <si>
    <t>/HOAG/B_MD4_NEU</t>
  </si>
  <si>
    <t>Hausbanken-Pool</t>
  </si>
  <si>
    <t>/HOAG/B_MDCHK_QUALIT</t>
  </si>
  <si>
    <t>Stammdaten-Qualitiät</t>
  </si>
  <si>
    <t>/HOAG/B_MDMIGRATION</t>
  </si>
  <si>
    <t>SAP-Stammdaten-Übernahme</t>
  </si>
  <si>
    <t>/HOAG/B_MD_EINST</t>
  </si>
  <si>
    <t>Einstellungen</t>
  </si>
  <si>
    <t>/HOAG/B_MD_GRUPPEN</t>
  </si>
  <si>
    <t>Gruppendefinitionen</t>
  </si>
  <si>
    <t>/HOAG/B_MD_PROZKETTE</t>
  </si>
  <si>
    <t>Prozessketten</t>
  </si>
  <si>
    <t>/HOAG/B_MD_UPDATE_01</t>
  </si>
  <si>
    <t>Update Adress-Vektoren</t>
  </si>
  <si>
    <t>/HOAG/B_MD_USRGRP</t>
  </si>
  <si>
    <t>Stammdaten Benutzergruppe</t>
  </si>
  <si>
    <t>/HOAG/B_ROLECUST</t>
  </si>
  <si>
    <t>Customizing-Rolle</t>
  </si>
  <si>
    <t>/HOAG/B_VERSION</t>
  </si>
  <si>
    <t>Versionsinfo</t>
  </si>
  <si>
    <t>/HOAG/KFCT</t>
  </si>
  <si>
    <t>Funktionsbausteine</t>
  </si>
  <si>
    <t>/HOAG/KGVC</t>
  </si>
  <si>
    <t>STA-Konverter: GVC</t>
  </si>
  <si>
    <t>/HOAG/KSTA</t>
  </si>
  <si>
    <t>Kontoauszugs-Router</t>
  </si>
  <si>
    <t>/HOAG/M_ABANK</t>
  </si>
  <si>
    <t>Pflege Banken</t>
  </si>
  <si>
    <t>/HOAG/M_ACAUTODISPO</t>
  </si>
  <si>
    <t>Einst. f. autom. Dispo. aus Zahllauf</t>
  </si>
  <si>
    <t>/HOAG/M_ACEINST</t>
  </si>
  <si>
    <t>Einstellung</t>
  </si>
  <si>
    <t>/HOAG/M_ACEXTZADISPO</t>
  </si>
  <si>
    <t>Einst. f. Disposit. a. FileTracker</t>
  </si>
  <si>
    <t>/HOAG/M_ACLEARKOND</t>
  </si>
  <si>
    <t>Clearingkonditionen</t>
  </si>
  <si>
    <t>/HOAG/M_AFUNKTIONSBS</t>
  </si>
  <si>
    <t>/HOAG/M_AGHPARTNER</t>
  </si>
  <si>
    <t>Partner Geldhandel</t>
  </si>
  <si>
    <t>/HOAG/M_AGRUPPENTEXT</t>
  </si>
  <si>
    <t>Standardwerte Dispositionen</t>
  </si>
  <si>
    <t>/HOAG/M_AINITMON</t>
  </si>
  <si>
    <t>Initialisierung FS²</t>
  </si>
  <si>
    <t>/HOAG/M_ALIMIT</t>
  </si>
  <si>
    <t>Pflege Limit-/Linienklassen</t>
  </si>
  <si>
    <t>/HOAG/M_AS1</t>
  </si>
  <si>
    <t>Buchungskreis</t>
  </si>
  <si>
    <t>/HOAG/M_AS12</t>
  </si>
  <si>
    <t>Dispositionsstatus</t>
  </si>
  <si>
    <t>/HOAG/M_AS2</t>
  </si>
  <si>
    <t>Hausbanken</t>
  </si>
  <si>
    <t>/HOAG/M_AS3</t>
  </si>
  <si>
    <t>Bankkontenpflege</t>
  </si>
  <si>
    <t>/HOAG/M_AS3_2</t>
  </si>
  <si>
    <t>Bankkontenpflege Kontenabsti</t>
  </si>
  <si>
    <t>/HOAG/M_AS4</t>
  </si>
  <si>
    <t>Stammdaten Dritte</t>
  </si>
  <si>
    <t>/HOAG/M_CB2</t>
  </si>
  <si>
    <t>Übernahme von Dispos. aus IntraGrup.</t>
  </si>
  <si>
    <t>/HOAG/M_CCPW_SALDVOR</t>
  </si>
  <si>
    <t>Saldenvorschau</t>
  </si>
  <si>
    <t>/HOAG/M_CCPW_SAL_STG</t>
  </si>
  <si>
    <t>Salden zum Stichtag</t>
  </si>
  <si>
    <t>/HOAG/M_CCPW_UMSATZ</t>
  </si>
  <si>
    <t>CPW Umsatzvorschau</t>
  </si>
  <si>
    <t>/HOAG/M_CDISPOEXTZAH</t>
  </si>
  <si>
    <t>Übernahme von Disp. aus FileTracker</t>
  </si>
  <si>
    <t>/HOAG/M_CGESAMTSALDE</t>
  </si>
  <si>
    <t>Gesamtsalden</t>
  </si>
  <si>
    <t>/HOAG/M_CGH1</t>
  </si>
  <si>
    <t>Geldhandel</t>
  </si>
  <si>
    <t>/HOAG/M_CGHEXPORT</t>
  </si>
  <si>
    <t>Export Geldhandel</t>
  </si>
  <si>
    <t>/HOAG/M_CKA0</t>
  </si>
  <si>
    <t>Kontoauszug Anfangsbestand</t>
  </si>
  <si>
    <t>/HOAG/M_CKA1</t>
  </si>
  <si>
    <t>Kontoauszüge aus SAP übernehmen</t>
  </si>
  <si>
    <t>/HOAG/M_CKA12</t>
  </si>
  <si>
    <t>IHB Cockpit</t>
  </si>
  <si>
    <t>/HOAG/M_CKA2</t>
  </si>
  <si>
    <t>Kontoauszug anzeigen</t>
  </si>
  <si>
    <t>/HOAG/M_CKA3</t>
  </si>
  <si>
    <t>Kontoauszug nachbearbeiten</t>
  </si>
  <si>
    <t>/HOAG/M_CKD1</t>
  </si>
  <si>
    <t>Disposition erfassen</t>
  </si>
  <si>
    <t>/HOAG/M_CKD13</t>
  </si>
  <si>
    <t>Erst. Dispositionen aus Planzahlen</t>
  </si>
  <si>
    <t>/HOAG/M_CKD14</t>
  </si>
  <si>
    <t>Erweiterte Kontenabstimmung</t>
  </si>
  <si>
    <t>/HOAG/M_CKD16</t>
  </si>
  <si>
    <t>Tagesvergl. Dispos. und Umsätze</t>
  </si>
  <si>
    <t>/HOAG/M_CKD3</t>
  </si>
  <si>
    <t>Kontenabstimmung</t>
  </si>
  <si>
    <t>/HOAG/M_CKD4</t>
  </si>
  <si>
    <t>Manuelles / Strukt. Kontenclearing</t>
  </si>
  <si>
    <t>/HOAG/M_CKD5</t>
  </si>
  <si>
    <t>autom. Disp. erz. - SAP-Zahllauf</t>
  </si>
  <si>
    <t>/HOAG/M_CKD6</t>
  </si>
  <si>
    <t>Liste Clearing-Überträge</t>
  </si>
  <si>
    <t>/HOAG/M_CKD7</t>
  </si>
  <si>
    <t>Dispositionen bereinigen</t>
  </si>
  <si>
    <t>/HOAG/M_CKD8</t>
  </si>
  <si>
    <t>Dispositionen Mehrfachbearbeitung</t>
  </si>
  <si>
    <t>/HOAG/M_CR11</t>
  </si>
  <si>
    <t>CPW Liquiditätsvorschau</t>
  </si>
  <si>
    <t>/HOAG/M_CR3</t>
  </si>
  <si>
    <t>Abstimmungsergebnis</t>
  </si>
  <si>
    <t>/HOAG/M_CR5</t>
  </si>
  <si>
    <t>Dispoerfolgsbericht</t>
  </si>
  <si>
    <t>/HOAG/M_CR8</t>
  </si>
  <si>
    <t>Cashstatus</t>
  </si>
  <si>
    <t>/HOAG/M_CRGHBESTAND</t>
  </si>
  <si>
    <t>Bestand Geldhandel</t>
  </si>
  <si>
    <t>/HOAG/M_CRKTOB</t>
  </si>
  <si>
    <t>Kontenbuchung</t>
  </si>
  <si>
    <t>/HOAG/M_CRKTOD</t>
  </si>
  <si>
    <t>Kontendisposition</t>
  </si>
  <si>
    <t>/HOAG/M_CRKTOK</t>
  </si>
  <si>
    <t>Kontenkontrolle</t>
  </si>
  <si>
    <t>/HOAG/M_CRKTOS</t>
  </si>
  <si>
    <t>Kontenstatus</t>
  </si>
  <si>
    <t>/HOAG/M_CRSPK</t>
  </si>
  <si>
    <t>Saldenentwicklung pro Konto</t>
  </si>
  <si>
    <t>/HOAG/M_CUA5</t>
  </si>
  <si>
    <t>Umsatzavise anzeigen</t>
  </si>
  <si>
    <t>/HOAG/M_CWNS</t>
  </si>
  <si>
    <t>Neusaldo</t>
  </si>
  <si>
    <t>/HOAG/M_GENERATE_CUS</t>
  </si>
  <si>
    <t>Gener. Kundenerweit. Planung</t>
  </si>
  <si>
    <t>/HOAG/M_IGS4</t>
  </si>
  <si>
    <t>Intra Gruppen Disposition</t>
  </si>
  <si>
    <t>/HOAG/M_MDR1</t>
  </si>
  <si>
    <t>Marktdatenpf. Referenzzinssatzfixing</t>
  </si>
  <si>
    <t>/HOAG/M_P_PROT_AC</t>
  </si>
  <si>
    <t>Anzeige Protokoll AC</t>
  </si>
  <si>
    <t>/HOAG/NBSY</t>
  </si>
  <si>
    <t>AutoBank: Einstellungen  Zielsysteme</t>
  </si>
  <si>
    <t>/HOAG/O_AUSZUGMETA</t>
  </si>
  <si>
    <t>ASM: Metadaten zum Auszug anzeigen</t>
  </si>
  <si>
    <t>/HOAG/O_AVIS_ANZ</t>
  </si>
  <si>
    <t>Anzeige von Umsatzavisen</t>
  </si>
  <si>
    <t>/HOAG/O_BEREINIGUNG</t>
  </si>
  <si>
    <t>Bereinigung</t>
  </si>
  <si>
    <t>/HOAG/O_CBR_CUST</t>
  </si>
  <si>
    <t>CBR Einstellungen Ableitungstabelle</t>
  </si>
  <si>
    <t>/HOAG/O_CHECK_RHYTHM</t>
  </si>
  <si>
    <t>Check Rhythmus Kontoauszüge</t>
  </si>
  <si>
    <t>/HOAG/O_DATAKON</t>
  </si>
  <si>
    <t>Datenkontext</t>
  </si>
  <si>
    <t>/HOAG/O_EINSTELLUNG</t>
  </si>
  <si>
    <t>/HOAG/O_FLD_DOPPELPR</t>
  </si>
  <si>
    <t>Felder für Prüfung auf dopp. Import</t>
  </si>
  <si>
    <t>/HOAG/O_FORMATE</t>
  </si>
  <si>
    <t>ASM: Formate</t>
  </si>
  <si>
    <t>/HOAG/O_HERKUNFT</t>
  </si>
  <si>
    <t>ASM: Herkunft</t>
  </si>
  <si>
    <t>/HOAG/O_IMPORT</t>
  </si>
  <si>
    <t>Transaktion für ASM Datenimport</t>
  </si>
  <si>
    <t>/HOAG/O_INITASM</t>
  </si>
  <si>
    <t>Initialisierung ASM</t>
  </si>
  <si>
    <t>/HOAG/O_KONTOUEBER</t>
  </si>
  <si>
    <t>Kontoauszugsübersicht</t>
  </si>
  <si>
    <t>/HOAG/O_KONTOUEBER_A</t>
  </si>
  <si>
    <t>Übersicht Bewegungsdaten</t>
  </si>
  <si>
    <t>/HOAG/O_KONTO_GRUPPE</t>
  </si>
  <si>
    <t>Kontogruppen</t>
  </si>
  <si>
    <t>/HOAG/O_KTOAUSZ_ANZ</t>
  </si>
  <si>
    <t>Anzeige von Kontoauszügen</t>
  </si>
  <si>
    <t>/HOAG/O_PROT</t>
  </si>
  <si>
    <t>ASM: Protokollanzeige</t>
  </si>
  <si>
    <t>/HOAG/O_PVER</t>
  </si>
  <si>
    <t>ASM: Profilverarbeitung</t>
  </si>
  <si>
    <t>/HOAG/O_SD_KONTO</t>
  </si>
  <si>
    <t>Konto Stammdaten</t>
  </si>
  <si>
    <t>/HOAG/O_SYNCHRONISAT</t>
  </si>
  <si>
    <t>Synchronisierung der FS MasterData</t>
  </si>
  <si>
    <t>/HOAG/O_UMSATZ_RECHE</t>
  </si>
  <si>
    <t>Recherche Kontoumsätze</t>
  </si>
  <si>
    <t>/HOAG/O_VERABFUNKT</t>
  </si>
  <si>
    <t>Verarbeitungsfunktion</t>
  </si>
  <si>
    <t>/HOAG/O_VERABFUNKT_D</t>
  </si>
  <si>
    <t>/HOAG/O_VERPROFIL</t>
  </si>
  <si>
    <t>Verarbeitungsprofil</t>
  </si>
  <si>
    <t>/HOAG/O_VERSION</t>
  </si>
  <si>
    <t>ASM Versionsanzeige</t>
  </si>
  <si>
    <t>/HOAG/P_AART_EBICS</t>
  </si>
  <si>
    <t>EBICS 3.0-Parameter zu Auftragsart</t>
  </si>
  <si>
    <t>/HOAG/P_AINITZVK</t>
  </si>
  <si>
    <t>Initialisierung Payment Management</t>
  </si>
  <si>
    <t>/HOAG/P_AUFTRAGSART</t>
  </si>
  <si>
    <t>Auftragsarten</t>
  </si>
  <si>
    <t>/HOAG/P_BANKSTAT</t>
  </si>
  <si>
    <t>Zahlungsverkehr Statistik</t>
  </si>
  <si>
    <t>/HOAG/P_BANKUSER</t>
  </si>
  <si>
    <t>Bankbenutzer</t>
  </si>
  <si>
    <t>/HOAG/P_BANKUSER_ZU</t>
  </si>
  <si>
    <t>Übersicht Zuordnung Bankbenutzer</t>
  </si>
  <si>
    <t>/HOAG/P_BANKUSR2SAP</t>
  </si>
  <si>
    <t>Zuordnung SAP Benutzer Bankbenutzer</t>
  </si>
  <si>
    <t>/HOAG/P_BANKZK</t>
  </si>
  <si>
    <t>Bankzugangsdaten</t>
  </si>
  <si>
    <t>/HOAG/P_BANK_OFFTIME</t>
  </si>
  <si>
    <t>Banken Cut-Off Zeiten</t>
  </si>
  <si>
    <t>/HOAG/P_BLART</t>
  </si>
  <si>
    <t>Zuord. Med.-Belegarten/Buchungssch.</t>
  </si>
  <si>
    <t>/HOAG/P_BO_APPR_TASK</t>
  </si>
  <si>
    <t>Zuordnung BO / Freigabeaufgaben</t>
  </si>
  <si>
    <t>/HOAG/P_BUCHEN</t>
  </si>
  <si>
    <t>Buchungen erstellen</t>
  </si>
  <si>
    <t>/HOAG/P_CBR_A</t>
  </si>
  <si>
    <t>CBR Ableitung</t>
  </si>
  <si>
    <t>/HOAG/P_CBR_ADRS</t>
  </si>
  <si>
    <t>Transaktion für CBR-Adressdaten</t>
  </si>
  <si>
    <t>/HOAG/P_CBR_BEARBEIT</t>
  </si>
  <si>
    <t>Central Bank Reporting - Bearbeitung</t>
  </si>
  <si>
    <t>/HOAG/P_CBR_EXP</t>
  </si>
  <si>
    <t>CBR - Meldedateien erstellen</t>
  </si>
  <si>
    <t>/HOAG/P_CBR_MARK</t>
  </si>
  <si>
    <t>CBR Mark</t>
  </si>
  <si>
    <t>/HOAG/P_CBR_RE</t>
  </si>
  <si>
    <t>Central Bank Reporting - Recherche</t>
  </si>
  <si>
    <t>/HOAG/P_CERT_DISPLAY</t>
  </si>
  <si>
    <t>Zertifikatsverwaltung</t>
  </si>
  <si>
    <t>/HOAG/P_CHECK_JCO</t>
  </si>
  <si>
    <t>Verfügbarkeit von JCO Servern prüfen</t>
  </si>
  <si>
    <t>/HOAG/P_DATEIJOURNAL</t>
  </si>
  <si>
    <t>File Tracker</t>
  </si>
  <si>
    <t>/HOAG/P_DATEIJOURNEA</t>
  </si>
  <si>
    <t>File Tracker Nur-Anzeige Freig.</t>
  </si>
  <si>
    <t>/HOAG/P_DATEIJOURNES</t>
  </si>
  <si>
    <t>File Tracker Einzelanzeige</t>
  </si>
  <si>
    <t>/HOAG/P_DATENIMPORT</t>
  </si>
  <si>
    <t>Datenimport</t>
  </si>
  <si>
    <t>/HOAG/P_DATENSENDEN</t>
  </si>
  <si>
    <t>Daten senden</t>
  </si>
  <si>
    <t>/HOAG/P_EINSTELLUNG</t>
  </si>
  <si>
    <t>/HOAG/P_FEHLER_ES</t>
  </si>
  <si>
    <t>Payments: Fehlerdefinitionen Einzels</t>
  </si>
  <si>
    <t>/HOAG/P_FELDAKTIVG</t>
  </si>
  <si>
    <t>Zahlungsfelder aktivieren</t>
  </si>
  <si>
    <t>/HOAG/P_FREIGREGELN</t>
  </si>
  <si>
    <t>Benutzerfreigaberegeln</t>
  </si>
  <si>
    <t>/HOAG/P_IMPORT_EINZ</t>
  </si>
  <si>
    <t>Manueller Einzel-Import</t>
  </si>
  <si>
    <t>/HOAG/P_IPC_MONITOR</t>
  </si>
  <si>
    <t>Worksheet</t>
  </si>
  <si>
    <t>/HOAG/P_ITEM_PTKSTAT</t>
  </si>
  <si>
    <t>Bankprotokollstatus umsetzen</t>
  </si>
  <si>
    <t>/HOAG/P_JCOLOGDATA</t>
  </si>
  <si>
    <t>JCO Log-Dateien</t>
  </si>
  <si>
    <t>/HOAG/P_KFELDAKTIVG</t>
  </si>
  <si>
    <t>Kontierungsfelder aktivieren</t>
  </si>
  <si>
    <t>/HOAG/P_KTOAUSZ_ANZ</t>
  </si>
  <si>
    <t>/HOAG/P_MEDIUM</t>
  </si>
  <si>
    <t>Medien Zahlungsverkehr</t>
  </si>
  <si>
    <t>/HOAG/P_MEDIUM_KONV</t>
  </si>
  <si>
    <t>Zuordnung Medien - Konverter</t>
  </si>
  <si>
    <t>/HOAG/P_MEDIUM_ZUS</t>
  </si>
  <si>
    <t>Medium Zusatzdaten</t>
  </si>
  <si>
    <t>/HOAG/P_MEDIUM_ZW</t>
  </si>
  <si>
    <t>Zuordnung Medien - Zahlwege</t>
  </si>
  <si>
    <t>/HOAG/P_MED_ETEBAC</t>
  </si>
  <si>
    <t>Payments: Medienkonfiguration ETEBAC</t>
  </si>
  <si>
    <t>/HOAG/P_MONITOR</t>
  </si>
  <si>
    <t>Monitoring der Prozesse</t>
  </si>
  <si>
    <t>/HOAG/P_MZ_FELDKAT</t>
  </si>
  <si>
    <t>Feldkatalog</t>
  </si>
  <si>
    <t>/HOAG/P_MZ_PROFILE</t>
  </si>
  <si>
    <t>Profil</t>
  </si>
  <si>
    <t>/HOAG/P_PROTO</t>
  </si>
  <si>
    <t>Bankprotokolle bearbeiten</t>
  </si>
  <si>
    <t>/HOAG/P_PROZFUNKTION</t>
  </si>
  <si>
    <t>/HOAG/P_PROZKETTEN</t>
  </si>
  <si>
    <t>/HOAG/P_QUELLSYSTEME</t>
  </si>
  <si>
    <t>Quellsysteme</t>
  </si>
  <si>
    <t>/HOAG/P_REP_USRGRP</t>
  </si>
  <si>
    <t>Übersicht Zuordnung Benutzergruppe</t>
  </si>
  <si>
    <t>/HOAG/P_RESTART_PROZ</t>
  </si>
  <si>
    <t>Wieder Anstarten von Prozessketten</t>
  </si>
  <si>
    <t>/HOAG/P_SAMMELGRUPPE</t>
  </si>
  <si>
    <t>Sammelbenutzergruppen</t>
  </si>
  <si>
    <t>/HOAG/P_SAPUSER_EINS</t>
  </si>
  <si>
    <t>SAP Benutzereinstellungen</t>
  </si>
  <si>
    <t>/HOAG/P_SIPO</t>
  </si>
  <si>
    <t>Übersicht Einzelzahlungen</t>
  </si>
  <si>
    <t>/HOAG/P_STATUSGRP</t>
  </si>
  <si>
    <t>Statusgruppen</t>
  </si>
  <si>
    <t>/HOAG/P_STATUS_DJ</t>
  </si>
  <si>
    <t>Status Definitionen</t>
  </si>
  <si>
    <t>/HOAG/P_T012</t>
  </si>
  <si>
    <t>Hausbank</t>
  </si>
  <si>
    <t>/HOAG/P_T012K</t>
  </si>
  <si>
    <t>Konto</t>
  </si>
  <si>
    <t>/HOAG/P_TRFPROTOKOLL</t>
  </si>
  <si>
    <t>Transferprotokolle</t>
  </si>
  <si>
    <t>/HOAG/P_USERGROUP</t>
  </si>
  <si>
    <t>Benutzergruppen</t>
  </si>
  <si>
    <t>/HOAG/P_USR_KONTFREI</t>
  </si>
  <si>
    <t>Definition Kontenfreigabe für User</t>
  </si>
  <si>
    <t>/HOAG/P_U_CH_STATUS</t>
  </si>
  <si>
    <t>Einstellung manuelle Statusänderung</t>
  </si>
  <si>
    <t>/HOAG/P_ZIELSYSTEME</t>
  </si>
  <si>
    <t>Zielsysteme</t>
  </si>
  <si>
    <t>/HOAG/P_ZUO_MED_AA</t>
  </si>
  <si>
    <t>Zuordnung Medien - Auftragsarten</t>
  </si>
  <si>
    <t>/HOAG/P_ZUO_PROT_AA</t>
  </si>
  <si>
    <t>Zuordnung Auftragsart &lt;-&gt; Protokoll</t>
  </si>
  <si>
    <t>/HOAG/P_ZVK</t>
  </si>
  <si>
    <t>Zahlungsverkehr intern</t>
  </si>
  <si>
    <t>/HOAG/P_ZVKE</t>
  </si>
  <si>
    <t>Zahlungsverkehr extern</t>
  </si>
  <si>
    <t>/HOAG/P_ZVKEA</t>
  </si>
  <si>
    <t>Ausführen von ext. Zahlungen</t>
  </si>
  <si>
    <t>/HOAG/P_ZVKE_DISPLDE</t>
  </si>
  <si>
    <t>Zahlungsanweisungen - extern</t>
  </si>
  <si>
    <t>/HOAG/P_ZVKREGULIST</t>
  </si>
  <si>
    <t>Regulierungsliste mit Dateireferenz</t>
  </si>
  <si>
    <t>/HOAG/P_ZVK_DISPLDET</t>
  </si>
  <si>
    <t>Zahlungsverkehr Einzelanzeige-Modus</t>
  </si>
  <si>
    <t>/HOAG/P_ZVK_PROT</t>
  </si>
  <si>
    <t>Protokoll des Zahlungsverkehrs</t>
  </si>
  <si>
    <t>/HOAG/P_ZVK_PROZESSE</t>
  </si>
  <si>
    <t>Zahlungsverkehrsprozesse</t>
  </si>
  <si>
    <t>/HOAG/P_ZV_UPDSTATUS</t>
  </si>
  <si>
    <t>Zahlungsstatus aktualisieren</t>
  </si>
  <si>
    <t>/ISDE/BO_DOC</t>
  </si>
  <si>
    <t>Document</t>
  </si>
  <si>
    <t>/ISDE/BO_MITAR</t>
  </si>
  <si>
    <t>BO MITARBEITER</t>
  </si>
  <si>
    <t>/ISDE/BO_ROLLE</t>
  </si>
  <si>
    <t>Startet BO Rolle</t>
  </si>
  <si>
    <t>/ISDE/BO_UNIT</t>
  </si>
  <si>
    <t>BO UNIT</t>
  </si>
  <si>
    <t>/ISDE/BO_USER</t>
  </si>
  <si>
    <t>BO USER</t>
  </si>
  <si>
    <t>/ISDE/BPCOCKPIT</t>
  </si>
  <si>
    <t>Workbench</t>
  </si>
  <si>
    <t>/ISDE/B_COMMUNIC</t>
  </si>
  <si>
    <t>Kommunikationsdaten</t>
  </si>
  <si>
    <t>/ISDE/DM_BROWS</t>
  </si>
  <si>
    <t>DataMart Browser</t>
  </si>
  <si>
    <t>/ISDE/FOLDER</t>
  </si>
  <si>
    <t>Folder</t>
  </si>
  <si>
    <t>/ITMOD/EM_COCKPIT</t>
  </si>
  <si>
    <t>itmeasyEAM SAP+EM: Cockpit</t>
  </si>
  <si>
    <t>/ITMOD/EM_CUST</t>
  </si>
  <si>
    <t>SAP+EM: Allg. Customizing</t>
  </si>
  <si>
    <t>/IWBEP/CACHE_CLEANUP</t>
  </si>
  <si>
    <t/>
  </si>
  <si>
    <t>/IWBEP/ERROR_LOG</t>
  </si>
  <si>
    <t>SAP-Gateway-Backend-Fehlerprotokoll</t>
  </si>
  <si>
    <t>/KORA/LICENSES</t>
  </si>
  <si>
    <t>Korasoft Lizenzübersicht</t>
  </si>
  <si>
    <t>/MRSS/IMG</t>
  </si>
  <si>
    <t>Customizing von MRSS</t>
  </si>
  <si>
    <t>/MRSS/PLBOGEN</t>
  </si>
  <si>
    <t>nur für internen Gebrauch</t>
  </si>
  <si>
    <t>/MRSS/PLBOORGSRV</t>
  </si>
  <si>
    <t>Plantafel, allgemeiner Einstieg</t>
  </si>
  <si>
    <t>/PBS/AS04</t>
  </si>
  <si>
    <t>Anlagenänderungen</t>
  </si>
  <si>
    <t>/PBS/CCOPA10</t>
  </si>
  <si>
    <t>Indiz. und  Admin.CCOPA</t>
  </si>
  <si>
    <t>/PBS/CFI_FR06</t>
  </si>
  <si>
    <t>Umsatzsteuervoranmeldung</t>
  </si>
  <si>
    <t>/PBS/CMM00</t>
  </si>
  <si>
    <t>Archiv CMM Aufbau Einkaufsbelegindex</t>
  </si>
  <si>
    <t>/PBS/COOC</t>
  </si>
  <si>
    <t>Berichtsgruppe konvertieren</t>
  </si>
  <si>
    <t>/PBS/COO_6L00</t>
  </si>
  <si>
    <t>List: Orders</t>
  </si>
  <si>
    <t>/PBS/COO_6L03</t>
  </si>
  <si>
    <t>Liste: Ist/Plan/Obligo</t>
  </si>
  <si>
    <t>/PBS/COO_6M00</t>
  </si>
  <si>
    <t>Liste: Kostenarten nach Aufträgen</t>
  </si>
  <si>
    <t>/PBS/COO_6M01</t>
  </si>
  <si>
    <t>Liste: Aufträge nach Kostenarten</t>
  </si>
  <si>
    <t>/PBS/COO_6O00</t>
  </si>
  <si>
    <t>Auftrag: Ist/Plan/Abweichung</t>
  </si>
  <si>
    <t>/PBS/COO_6O04</t>
  </si>
  <si>
    <t>Auftrag: Ist/Plan/Obligo</t>
  </si>
  <si>
    <t>/PBS/COO_6O06</t>
  </si>
  <si>
    <t>Auftrag: lfd. Periode/kumuliert</t>
  </si>
  <si>
    <t>/PBS/COO_6O08</t>
  </si>
  <si>
    <t>Auftrag: Aufriß nach Partner</t>
  </si>
  <si>
    <t>/PBS/COO_KOB2</t>
  </si>
  <si>
    <t>Aufträge Einzelposten Obligo</t>
  </si>
  <si>
    <t>/PBS/F17</t>
  </si>
  <si>
    <t>ABAB/4 Report: Saldenbesätigung Deb.</t>
  </si>
  <si>
    <t>/PBS/FB03</t>
  </si>
  <si>
    <t>Beleg anzeigen</t>
  </si>
  <si>
    <t>/PBS/FBL1N</t>
  </si>
  <si>
    <t>Einzelposten Kreditoren</t>
  </si>
  <si>
    <t>/PBS/FBL3N</t>
  </si>
  <si>
    <t>Einzelposten Sachkonten</t>
  </si>
  <si>
    <t>/PBS/FBU3</t>
  </si>
  <si>
    <t>Übergreifenden Beleg anzeigen</t>
  </si>
  <si>
    <t>/PBS/FD10N</t>
  </si>
  <si>
    <t>Saldenanzeige Debitoren</t>
  </si>
  <si>
    <t>/PBS/FS10N</t>
  </si>
  <si>
    <t>Saldenanzeige</t>
  </si>
  <si>
    <t>/PBS/IE03</t>
  </si>
  <si>
    <t>Equipment anzeigen</t>
  </si>
  <si>
    <t>/PBS/IW23</t>
  </si>
  <si>
    <t>Anzeigen IH-Meldung</t>
  </si>
  <si>
    <t>/PBS/IW28</t>
  </si>
  <si>
    <t>Meldungen ändern</t>
  </si>
  <si>
    <t>/PBS/IW33</t>
  </si>
  <si>
    <t>Anzeigen IH-Auftrag</t>
  </si>
  <si>
    <t>/PBS/IW39</t>
  </si>
  <si>
    <t>IH-Aufträge anzeigen</t>
  </si>
  <si>
    <t>/PBS/IW53</t>
  </si>
  <si>
    <t>Anzeigen Servicemeldung</t>
  </si>
  <si>
    <t>/PBS/KB23N</t>
  </si>
  <si>
    <t>Direkte Leistungsver. anzeigen</t>
  </si>
  <si>
    <t>/PBS/KB33N</t>
  </si>
  <si>
    <t>Statist. Kennzahlen anzeigen</t>
  </si>
  <si>
    <t>/PBS/KE24</t>
  </si>
  <si>
    <t>Einzelpostenanzeige - Ist</t>
  </si>
  <si>
    <t>/PBS/KE25</t>
  </si>
  <si>
    <t>Einzelpostenanzeige - Plan</t>
  </si>
  <si>
    <t>/PBS/KE30</t>
  </si>
  <si>
    <t>Ergebnisbericht ausführen</t>
  </si>
  <si>
    <t>/PBS/KO03</t>
  </si>
  <si>
    <t>Innenauftrag anzeigen</t>
  </si>
  <si>
    <t>/PBS/KOB1</t>
  </si>
  <si>
    <t>Aufträge Einzelposten Ist</t>
  </si>
  <si>
    <t>/PBS/KOB8</t>
  </si>
  <si>
    <t>Aufträge Einzelposten WIP-/ErgErm</t>
  </si>
  <si>
    <t>/PBS/KOH3</t>
  </si>
  <si>
    <t>Auftragsgruppe anzeigen</t>
  </si>
  <si>
    <t>/PBS/KOK3</t>
  </si>
  <si>
    <t>Sammelanzeige Innenaufträge</t>
  </si>
  <si>
    <t>/PBS/KOK5</t>
  </si>
  <si>
    <t>Stammdatenverzeichnis Innenaufträge</t>
  </si>
  <si>
    <t>/PBS/KSB1</t>
  </si>
  <si>
    <t>Kostenstellen Einzelposten Ist</t>
  </si>
  <si>
    <t>/PBS/KSBL</t>
  </si>
  <si>
    <t>Kostenstellen: Planungsübersicht</t>
  </si>
  <si>
    <t>/PBS/MB03</t>
  </si>
  <si>
    <t>Materialbeleg anzeigen</t>
  </si>
  <si>
    <t>/PBS/MB51</t>
  </si>
  <si>
    <t>Materialbelegliste</t>
  </si>
  <si>
    <t>/PBS/MB5B</t>
  </si>
  <si>
    <t>Bestände zum Buchungsdatum</t>
  </si>
  <si>
    <t>/PBS/ME23N</t>
  </si>
  <si>
    <t>Bestellung</t>
  </si>
  <si>
    <t>/PBS/ME2C</t>
  </si>
  <si>
    <t>Bestellungen zur Warengruppe</t>
  </si>
  <si>
    <t>/PBS/ME2L</t>
  </si>
  <si>
    <t>Bestellungen zum Lieferant</t>
  </si>
  <si>
    <t>/PBS/ME2M</t>
  </si>
  <si>
    <t>Bestellungen zum Material</t>
  </si>
  <si>
    <t>/PBS/ME2N</t>
  </si>
  <si>
    <t>Bestellungen zur Bestellnummmer</t>
  </si>
  <si>
    <t>/PBS/ME33K</t>
  </si>
  <si>
    <t>Kontrakt anzeigen DB + Archiv</t>
  </si>
  <si>
    <t>/PBS/ME3L</t>
  </si>
  <si>
    <t>Rahmenverträge zum Lieferant</t>
  </si>
  <si>
    <t>/PBS/ME3N</t>
  </si>
  <si>
    <t>Rahmenverträge zur Vertragsnummer</t>
  </si>
  <si>
    <t>/PBS/ME53N</t>
  </si>
  <si>
    <t>Bestellanforderung anzeigen</t>
  </si>
  <si>
    <t>/PBS/ME5A</t>
  </si>
  <si>
    <t>Listanzeige Bestellanforderungen</t>
  </si>
  <si>
    <t>/PBS/ME80FN</t>
  </si>
  <si>
    <t>Allgemeine Auswertungen (F)</t>
  </si>
  <si>
    <t>/PBS/MIR4</t>
  </si>
  <si>
    <t>Aufruf der MIRO - Status Ändern</t>
  </si>
  <si>
    <t>/PBS/MM03</t>
  </si>
  <si>
    <t>Material &amp; anzeigen</t>
  </si>
  <si>
    <t>/PBS/MMBE</t>
  </si>
  <si>
    <t>Bestandsübersicht</t>
  </si>
  <si>
    <t>/PBS/MR03</t>
  </si>
  <si>
    <t>Anzeige Rechnungsprüfungsbeleg</t>
  </si>
  <si>
    <t>/PBS/OKOV</t>
  </si>
  <si>
    <t>Selektionsvar. Innenaufträge</t>
  </si>
  <si>
    <t>/PBS/UTIL_VERSION</t>
  </si>
  <si>
    <t>Versionsinformationsdatei erzeugen</t>
  </si>
  <si>
    <t>/PCO/ABCON</t>
  </si>
  <si>
    <t>Abrechnungscontrolling</t>
  </si>
  <si>
    <t>/PCO/ABCONL</t>
  </si>
  <si>
    <t>Abrechnungscontrolling live</t>
  </si>
  <si>
    <t>/PCO/ABCON_STAT</t>
  </si>
  <si>
    <t>P341 Abcon Statistik</t>
  </si>
  <si>
    <t>/PCO/P340SETFLAGS</t>
  </si>
  <si>
    <t>Massenvererbung Statuskennzeichen</t>
  </si>
  <si>
    <t>/SAST/ABAPAUTH</t>
  </si>
  <si>
    <t>Programme ohne Berecht.prüfung</t>
  </si>
  <si>
    <t>/SAST/ABAPKEY</t>
  </si>
  <si>
    <t>Liste der Entwicklerschlüssel</t>
  </si>
  <si>
    <t>/SAST/ABAPSCAN</t>
  </si>
  <si>
    <t>Scan auf kritische Statements</t>
  </si>
  <si>
    <t>/SAST/ACTIONID</t>
  </si>
  <si>
    <t>Pflege RisikoIDs Langtext</t>
  </si>
  <si>
    <t>/SAST/ADMGRP</t>
  </si>
  <si>
    <t>Pflege Mitigationsgruppe</t>
  </si>
  <si>
    <t>/SAST/ANALYSE_TABLES</t>
  </si>
  <si>
    <t>Auswertung Tabellenprotokolle</t>
  </si>
  <si>
    <t>/SAST/AP_ARCHIV_READ</t>
  </si>
  <si>
    <t>Archiv Auditrun</t>
  </si>
  <si>
    <t>/SAST/AUDITOR</t>
  </si>
  <si>
    <t>Pflege AuditorID</t>
  </si>
  <si>
    <t>/SAST/AUDIT_RUNS_MON</t>
  </si>
  <si>
    <t>Monitor Audit-Läufe</t>
  </si>
  <si>
    <t>/SAST/AUD_PLAN</t>
  </si>
  <si>
    <t>Pflege AuditplanID</t>
  </si>
  <si>
    <t>/SAST/AUD_START</t>
  </si>
  <si>
    <t>Einplanung eines Audit Zyklus</t>
  </si>
  <si>
    <t>/SAST/A_COLLECT_MENU</t>
  </si>
  <si>
    <t>Speichern des SAP Menüs</t>
  </si>
  <si>
    <t>/SAST/A_LIST_AUTH_VA</t>
  </si>
  <si>
    <t>Anzeige Berechtigungswerte</t>
  </si>
  <si>
    <t>/SAST/CHECK_LICENSE</t>
  </si>
  <si>
    <t>Auswertung SAST Lizenzen</t>
  </si>
  <si>
    <t>/SAST/CID_IMP_A_SAP</t>
  </si>
  <si>
    <t>Import Accounts aus SAP</t>
  </si>
  <si>
    <t>/SAST/CID_IMP_I_LDAP</t>
  </si>
  <si>
    <t>Import Identitäten aus LDAP</t>
  </si>
  <si>
    <t>/SAST/CID_LST_ACC</t>
  </si>
  <si>
    <t>Anzeige der Accounts</t>
  </si>
  <si>
    <t>/SAST/CID_LST_IDENTI</t>
  </si>
  <si>
    <t>Anzeige der Identitäten</t>
  </si>
  <si>
    <t>/SAST/CID_LST_ROLE</t>
  </si>
  <si>
    <t>Anzeige der Rollen</t>
  </si>
  <si>
    <t>/SAST/CID_LST_SYNC</t>
  </si>
  <si>
    <t>Anzeige Änderungsprotokolle</t>
  </si>
  <si>
    <t>/SAST/CID_MAINT_SRC</t>
  </si>
  <si>
    <t>Pflege Identity Datensource</t>
  </si>
  <si>
    <t>/SAST/CONTENT_VERS</t>
  </si>
  <si>
    <t>Content Informationscenter</t>
  </si>
  <si>
    <t>/SAST/CONT_ORG</t>
  </si>
  <si>
    <t>Pflege Risiko ORG-Einheiten</t>
  </si>
  <si>
    <t>/SAST/CONT_USER</t>
  </si>
  <si>
    <t>Pflege Risiko Verantwortliche</t>
  </si>
  <si>
    <t>/SAST/CR_AUTH</t>
  </si>
  <si>
    <t>Pflege BerechtigungsID (krit.)</t>
  </si>
  <si>
    <t>/SAST/DBU</t>
  </si>
  <si>
    <t>DB-Benutzer und Parameter</t>
  </si>
  <si>
    <t>/SAST/DO_START</t>
  </si>
  <si>
    <t>SAST: Downl. Observer: Control Menu</t>
  </si>
  <si>
    <t>/SAST/EMUSERID</t>
  </si>
  <si>
    <t>Pflege EmergencyIDs</t>
  </si>
  <si>
    <t>/SAST/GET_CONFIG</t>
  </si>
  <si>
    <t>Übernahme dezentraler Daten</t>
  </si>
  <si>
    <t>/SAST/GET_USER_DATA</t>
  </si>
  <si>
    <t>Mandatenübergreif.Benutzerinfo</t>
  </si>
  <si>
    <t>/SAST/GSETUP</t>
  </si>
  <si>
    <t>Globales Setup</t>
  </si>
  <si>
    <t>/SAST/LISTDB</t>
  </si>
  <si>
    <t>Übersicht protokoll.Auswertung</t>
  </si>
  <si>
    <t>/SAST/LISTDB_USERTR</t>
  </si>
  <si>
    <t>Übersicht Auswertungen AUM</t>
  </si>
  <si>
    <t>/SAST/LOCKUSER</t>
  </si>
  <si>
    <t>Sperren inaktiver Benutzer</t>
  </si>
  <si>
    <t>/SAST/LOGON</t>
  </si>
  <si>
    <t>Anmeldung mit EmergencyID</t>
  </si>
  <si>
    <t>/SAST/MAINTAIN_CHECK</t>
  </si>
  <si>
    <t>Checks Editor</t>
  </si>
  <si>
    <t>/SAST/MAINT_STANDIN</t>
  </si>
  <si>
    <t>Pflege Vertreter (Auditor)</t>
  </si>
  <si>
    <t>/SAST/MATR_CRIT_AUTH</t>
  </si>
  <si>
    <t>Kritische Berecht. SoD-Matrix</t>
  </si>
  <si>
    <t>/SAST/MATR_CRIT_PROF</t>
  </si>
  <si>
    <t>Krit. Berecht. SoD-Matr Rolle/Prof</t>
  </si>
  <si>
    <t>/SAST/MITIGATION</t>
  </si>
  <si>
    <t>Pflege Mitigation</t>
  </si>
  <si>
    <t>/SAST/NAMESPACES</t>
  </si>
  <si>
    <t>Pflege Kundennamensräume</t>
  </si>
  <si>
    <t>/SAST/NETWEAVER_RFC</t>
  </si>
  <si>
    <t>Übersicht ICF-Konfiguration</t>
  </si>
  <si>
    <t>/SAST/OSSNOTE</t>
  </si>
  <si>
    <t>Pflege OSS-Notes</t>
  </si>
  <si>
    <t>/SAST/POLICY</t>
  </si>
  <si>
    <t>Policy Editor</t>
  </si>
  <si>
    <t>/SAST/POL_DISTRIBUTE</t>
  </si>
  <si>
    <t>Verteilen der Policy</t>
  </si>
  <si>
    <t>/SAST/PROCESS</t>
  </si>
  <si>
    <t>Pflege ProzessID (Geschäftsp.)</t>
  </si>
  <si>
    <t>/SAST/PROCESSGRP</t>
  </si>
  <si>
    <t>Pflege KonfliktIDs</t>
  </si>
  <si>
    <t>/SAST/PROF_CRIT_AUTH</t>
  </si>
  <si>
    <t>Krit. Berecht. Rollen/Profile</t>
  </si>
  <si>
    <t>/SAST/RA_ANALYSE_CON</t>
  </si>
  <si>
    <t>Auswertung Systemverbindungen</t>
  </si>
  <si>
    <t>/SAST/RA_ANALYSE_RFC</t>
  </si>
  <si>
    <t>Auswertung RFC Nutzung Inbound</t>
  </si>
  <si>
    <t>/SAST/RA_LIST</t>
  </si>
  <si>
    <t>Anzeige Ergebnisse</t>
  </si>
  <si>
    <t>/SAST/RA_REMOTE_RFC</t>
  </si>
  <si>
    <t>Anzeige der Remote-RFCDES</t>
  </si>
  <si>
    <t>/SAST/RA_ST03N_PARAM</t>
  </si>
  <si>
    <t>ST03N Parameter</t>
  </si>
  <si>
    <t>/SAST/RA_START</t>
  </si>
  <si>
    <t>SAST IFM: Startmenü</t>
  </si>
  <si>
    <t>/SAST/RA_TRACE_OFF</t>
  </si>
  <si>
    <t>Berechtigungstrace deaktivieren</t>
  </si>
  <si>
    <t>/SAST/RA_TRACE_ON</t>
  </si>
  <si>
    <t>Berechtigungstrace aktivieren</t>
  </si>
  <si>
    <t>/SAST/RA_TRACE_SHOW</t>
  </si>
  <si>
    <t>ST01 Langzeittrace anzeigen</t>
  </si>
  <si>
    <t>/SAST/RA_TRACE_START</t>
  </si>
  <si>
    <t>Tracekollektor remote starten</t>
  </si>
  <si>
    <t>/SAST/RA_TRACE_STATU</t>
  </si>
  <si>
    <t>Trace Status je User anzeigen</t>
  </si>
  <si>
    <t>/SAST/ROP_START</t>
  </si>
  <si>
    <t>Startmenü</t>
  </si>
  <si>
    <t>/SAST/RT_START</t>
  </si>
  <si>
    <t>SAST SGM: Startmenü</t>
  </si>
  <si>
    <t>/SAST/SESSIONLOG</t>
  </si>
  <si>
    <t>Auswertung Session-Audit Log</t>
  </si>
  <si>
    <t>/SAST/SETUP</t>
  </si>
  <si>
    <t>Setup</t>
  </si>
  <si>
    <t>/SAST/SIMUCHECK_USER</t>
  </si>
  <si>
    <t>Simulationscheck Benutzer</t>
  </si>
  <si>
    <t>/SAST/SIM_AGGREGATOR</t>
  </si>
  <si>
    <t>Erzeugung komplexer Events</t>
  </si>
  <si>
    <t>/SAST/SIM_COLL_CENTR</t>
  </si>
  <si>
    <t>Globalen Kollektor starten</t>
  </si>
  <si>
    <t>/SAST/SIM_COLL_CONN</t>
  </si>
  <si>
    <t>SAST SR: Connector</t>
  </si>
  <si>
    <t>/SAST/SIM_COLL_STAT</t>
  </si>
  <si>
    <t>Kollektorstatus anzeigen</t>
  </si>
  <si>
    <t>/SAST/SIM_CONTENT</t>
  </si>
  <si>
    <t>Regel anzeigen</t>
  </si>
  <si>
    <t>/SAST/SIM_DELETE_LOG</t>
  </si>
  <si>
    <t>Selektives löschen von Logs</t>
  </si>
  <si>
    <t>/SAST/SIM_DIST_SETUP</t>
  </si>
  <si>
    <t>Konfiguration verteilen</t>
  </si>
  <si>
    <t>/SAST/SIM_DYN_FILTER</t>
  </si>
  <si>
    <t>SAST SR: Pflege dynamischer Filter</t>
  </si>
  <si>
    <t>/SAST/SIM_EVENTS</t>
  </si>
  <si>
    <t>EventID pflegen</t>
  </si>
  <si>
    <t>/SAST/SIM_GET_USER</t>
  </si>
  <si>
    <t>Auslesen Benutzerdaten per RFC</t>
  </si>
  <si>
    <t>/SAST/SIM_INCIDENTS</t>
  </si>
  <si>
    <t>Incident Monitor</t>
  </si>
  <si>
    <t>/SAST/SIM_MAINT_RULE</t>
  </si>
  <si>
    <t>Pflege komplexer Regeln</t>
  </si>
  <si>
    <t>/SAST/SIM_MONITOR</t>
  </si>
  <si>
    <t>Event Monitor</t>
  </si>
  <si>
    <t>/SAST/SIM_SETUP</t>
  </si>
  <si>
    <t>SSR Setup pflegen</t>
  </si>
  <si>
    <t>/SAST/SIM_SIEM_EXP</t>
  </si>
  <si>
    <t>Export von ermittelten Logs</t>
  </si>
  <si>
    <t>/SAST/SIM_SOURCES</t>
  </si>
  <si>
    <t>DatenquellenID pflegen</t>
  </si>
  <si>
    <t>/SAST/SIM_START</t>
  </si>
  <si>
    <t>SAST SSR: Startmenü</t>
  </si>
  <si>
    <t>/SAST/SIM_SUPP_INFO</t>
  </si>
  <si>
    <t>Support Info anzeigen</t>
  </si>
  <si>
    <t>/SAST/SIM_SYSGROUPS</t>
  </si>
  <si>
    <t>SystemgruppeID pflegen</t>
  </si>
  <si>
    <t>/SAST/SIM_SYSTEMS</t>
  </si>
  <si>
    <t>SystemID pflegen</t>
  </si>
  <si>
    <t>/SAST/SIM_SYS_STAT</t>
  </si>
  <si>
    <t>Systemstatus-Übersicht</t>
  </si>
  <si>
    <t>/SAST/SSR</t>
  </si>
  <si>
    <t>Genehmigung Session-Request</t>
  </si>
  <si>
    <t>/SAST/START</t>
  </si>
  <si>
    <t>SAST Control Center: Startmenü</t>
  </si>
  <si>
    <t>/SAST/START_LICENSE</t>
  </si>
  <si>
    <t>Zentrale Lizenzverwaltung</t>
  </si>
  <si>
    <t>/SAST/SUPPORTINFO</t>
  </si>
  <si>
    <t>Anzeige Support Infos</t>
  </si>
  <si>
    <t>/SAST/SUSER</t>
  </si>
  <si>
    <t>Zuordn. SAP-User - EmergencyID</t>
  </si>
  <si>
    <t>/SAST/SYSGROUP</t>
  </si>
  <si>
    <t>Pflege Systemgruppe/-verbund</t>
  </si>
  <si>
    <t>/SAST/SYSPARAMS</t>
  </si>
  <si>
    <t>Liste kritische RZ10-Parameter</t>
  </si>
  <si>
    <t>/SAST/SYSTEM</t>
  </si>
  <si>
    <t>Pflege Systeme</t>
  </si>
  <si>
    <t>/SAST/TSE</t>
  </si>
  <si>
    <t>Technical Security Analyse</t>
  </si>
  <si>
    <t>/SAST/URLM_CHECK</t>
  </si>
  <si>
    <t>SAST: URLM Rollen Audit</t>
  </si>
  <si>
    <t>/SAST/USERS_AGR_PROF</t>
  </si>
  <si>
    <t>Benutzer mit Rollenänderungen</t>
  </si>
  <si>
    <t>/SAST/USER_CRIT_AUTH</t>
  </si>
  <si>
    <t>Krit. Berecht.kombinationen</t>
  </si>
  <si>
    <t>/SAST/USER_INACTIVE</t>
  </si>
  <si>
    <t>Inaktive Benutzer</t>
  </si>
  <si>
    <t>/SAST/USER_MASTER</t>
  </si>
  <si>
    <t>Prüfung Benutzerstamm</t>
  </si>
  <si>
    <t>/SAST/USR40</t>
  </si>
  <si>
    <t>Übersicht verbotene Kennwörter USR40</t>
  </si>
  <si>
    <t>/SAST/US_USER_ACTIV</t>
  </si>
  <si>
    <t>Transaktionsübersicht Benutzer</t>
  </si>
  <si>
    <t>/SAST/WF_AIT_REQUEST</t>
  </si>
  <si>
    <t>Meine Anträge (Status IT)</t>
  </si>
  <si>
    <t>/SAST/WF_ALL_APPRVAL</t>
  </si>
  <si>
    <t>Anzeige Alle Antragsgenehmigungen</t>
  </si>
  <si>
    <t>/SAST/WF_ALL_OPENAPP</t>
  </si>
  <si>
    <t>Anzeige Alle Offenen Anträge</t>
  </si>
  <si>
    <t>/SAST/WF_ALL_REQLINK</t>
  </si>
  <si>
    <t>Anzeige Alle Antragsverknüpfungen</t>
  </si>
  <si>
    <t>/SAST/WF_ALL_REQUEST</t>
  </si>
  <si>
    <t>Anzeige Alle Anträge</t>
  </si>
  <si>
    <t>/SAST/WF_ANTRAG_ADM</t>
  </si>
  <si>
    <t>Antrag bearbeiten</t>
  </si>
  <si>
    <t>/SAST/WF_ANTRAG_DO</t>
  </si>
  <si>
    <t>Umsetzen Antrag</t>
  </si>
  <si>
    <t>/SAST/WF_ANTRAG_GEN</t>
  </si>
  <si>
    <t>Genehmigen Antrag</t>
  </si>
  <si>
    <t>/SAST/WF_ANTRAG_MOD</t>
  </si>
  <si>
    <t>Modifizieren Antrag</t>
  </si>
  <si>
    <t>/SAST/WF_ANTRAG_NEU</t>
  </si>
  <si>
    <t>Erstellen Antrag</t>
  </si>
  <si>
    <t>/SAST/WF_ANTRG_ADM_O</t>
  </si>
  <si>
    <t>Eigenen Antrag bearbeiten</t>
  </si>
  <si>
    <t>/SAST/WF_CONFIG</t>
  </si>
  <si>
    <t>SAST UAM: Startmenü (Konfig.)</t>
  </si>
  <si>
    <t>/SAST/WF_EMAIL</t>
  </si>
  <si>
    <t>Pflege E-Mail Textbausteine</t>
  </si>
  <si>
    <t>/SAST/WF_LICENSE</t>
  </si>
  <si>
    <t>Pflege Lizenzbestand</t>
  </si>
  <si>
    <t>/SAST/WF_LIST_ZBV</t>
  </si>
  <si>
    <t>Übersicht UAM Infosystem</t>
  </si>
  <si>
    <t>/SAST/WF_LIST_ZBVADM</t>
  </si>
  <si>
    <t>/SAST/WF_LOAD_CONFIG</t>
  </si>
  <si>
    <t>Up-/Download Konfiguration</t>
  </si>
  <si>
    <t>/SAST/WF_MASS_ROLES</t>
  </si>
  <si>
    <t>Massenantrag Rollen</t>
  </si>
  <si>
    <t>/SAST/WF_MASS_U01</t>
  </si>
  <si>
    <t>Massenantrag Benutzeranlage U01</t>
  </si>
  <si>
    <t>/SAST/WF_MASS_USER</t>
  </si>
  <si>
    <t>Massenantrag Benutzer</t>
  </si>
  <si>
    <t>/SAST/WF_OIT_REQUEST</t>
  </si>
  <si>
    <t>/SAST/WF_OPENAPPRVAL</t>
  </si>
  <si>
    <t>Offen durch mich zu genehmigen</t>
  </si>
  <si>
    <t>/SAST/WF_OPENREQUEST</t>
  </si>
  <si>
    <t>Offene Anträge z. Genehmigung</t>
  </si>
  <si>
    <t>/SAST/WF_ORG</t>
  </si>
  <si>
    <t>Pflege OrganisationsID</t>
  </si>
  <si>
    <t>/SAST/WF_ORG_ROLE</t>
  </si>
  <si>
    <t>Pflege Org. Zuordnung Rollen</t>
  </si>
  <si>
    <t>/SAST/WF_OWN_REQUEST</t>
  </si>
  <si>
    <t>Meine Anträge</t>
  </si>
  <si>
    <t>/SAST/WF_PCODE_A</t>
  </si>
  <si>
    <t>Pflege Prozesscode Zustimmung</t>
  </si>
  <si>
    <t>/SAST/WF_PWRESET</t>
  </si>
  <si>
    <t>Pflege PSS Syst/Mandanten</t>
  </si>
  <si>
    <t>/SAST/WF_PWRESET_CUS</t>
  </si>
  <si>
    <t>PW SelfService Customizing</t>
  </si>
  <si>
    <t>/SAST/WF_PWRSLOG</t>
  </si>
  <si>
    <t>Anzeige PW SelfService Log</t>
  </si>
  <si>
    <t>/SAST/WF_START</t>
  </si>
  <si>
    <t>SAST UAM: Startmenü</t>
  </si>
  <si>
    <t>/SAST/WF_UPDATE_ZBV</t>
  </si>
  <si>
    <t>Aktualisierung Benutzer DB</t>
  </si>
  <si>
    <t>/SAST/ZOBJECTS</t>
  </si>
  <si>
    <t>Liste Objekte Kundennamensraum</t>
  </si>
  <si>
    <t>/SEEAG/CC_COUNTER</t>
  </si>
  <si>
    <t>/SEEAG/CC_LIC</t>
  </si>
  <si>
    <t>Lizenzmanager</t>
  </si>
  <si>
    <t>/SEEAG/CC_MONITOR</t>
  </si>
  <si>
    <t>SEEBURGER Basis Monitor</t>
  </si>
  <si>
    <t>/SEEAG/CEXEC</t>
  </si>
  <si>
    <t>Seeburger WF: Aufgabe ausführen</t>
  </si>
  <si>
    <t>/SEEAG/DSB_RANGE</t>
  </si>
  <si>
    <t>/SEEAG/DSB_REORG</t>
  </si>
  <si>
    <t>Reorganisation Seeburger-Vorgänge</t>
  </si>
  <si>
    <t>/SEEAG/DSC_ICV5</t>
  </si>
  <si>
    <t>invoiceCONSOLE: Customizing</t>
  </si>
  <si>
    <t>/SEEAG/DS_AGENDA</t>
  </si>
  <si>
    <t>Agenda - Pflege Stammdaten</t>
  </si>
  <si>
    <t>/SEEAG/DS_COLL_PROC</t>
  </si>
  <si>
    <t>Sammelbearbeitung</t>
  </si>
  <si>
    <t>/SEEAG/DS_IC</t>
  </si>
  <si>
    <t>invoiceCONSOLE: technischer Monitor</t>
  </si>
  <si>
    <t>/SEEAG/DS_IMGINBOUND</t>
  </si>
  <si>
    <t>Invoice Email Inbound Customizing</t>
  </si>
  <si>
    <t>/SEEAG/DS_P2P_RSPD_U</t>
  </si>
  <si>
    <t>P2P Rulesolver</t>
  </si>
  <si>
    <t>/SEEAG/DS_PP_VAR</t>
  </si>
  <si>
    <t>Anreicherung  Interpretationsdaten</t>
  </si>
  <si>
    <t>/SEEAG/DS_TASK</t>
  </si>
  <si>
    <t>SAP Task Manager</t>
  </si>
  <si>
    <t>/SEEAG/DS_WF_IMG</t>
  </si>
  <si>
    <t>Customizing Seeburger Workflow</t>
  </si>
  <si>
    <t>/SEEAG/EI_EINV_FILL</t>
  </si>
  <si>
    <t>Report zur Massenbefüllung E-INV</t>
  </si>
  <si>
    <t>/SEEAG/EI_REORG</t>
  </si>
  <si>
    <t>Seeburger ES-Reorganisation</t>
  </si>
  <si>
    <t>/TUHAV/HAVORGA</t>
  </si>
  <si>
    <t>Hausanschlussvorgang anlegen</t>
  </si>
  <si>
    <t>/TUHAV/HAVORGC</t>
  </si>
  <si>
    <t>Hausanschlussvorgang ändern</t>
  </si>
  <si>
    <t>/TUHAV/HAVORGD</t>
  </si>
  <si>
    <t>Hausanschlussvorgang anzeigen</t>
  </si>
  <si>
    <t>0KEK</t>
  </si>
  <si>
    <t>EC-PCA: Kontenfindung</t>
  </si>
  <si>
    <t>0KEL</t>
  </si>
  <si>
    <t>COPCA: Substitutionen</t>
  </si>
  <si>
    <t>0KEM</t>
  </si>
  <si>
    <t>CO-PCA: Substitutionen pflegen</t>
  </si>
  <si>
    <t>0KEN</t>
  </si>
  <si>
    <t>Sonderbehandlung PrCtr Warenbewegung</t>
  </si>
  <si>
    <t>1KE1</t>
  </si>
  <si>
    <t>EC-PCA: Analyse der Einstellungen</t>
  </si>
  <si>
    <t>1KE4</t>
  </si>
  <si>
    <t>EC-PCA: Customizing-Monitor</t>
  </si>
  <si>
    <t>1KE4N</t>
  </si>
  <si>
    <t>Profitcenter Verwendungsnachweis</t>
  </si>
  <si>
    <t>2KEE</t>
  </si>
  <si>
    <t>Profit Center: Summensätze</t>
  </si>
  <si>
    <t>3KE2</t>
  </si>
  <si>
    <t>EC-PCA: Ist-Umlage ändern</t>
  </si>
  <si>
    <t>3KE3</t>
  </si>
  <si>
    <t>EC-PCA: Ist-Umlage anzeigen</t>
  </si>
  <si>
    <t>3KE5</t>
  </si>
  <si>
    <t>EC-PCA: Umlage im Ist ausführen</t>
  </si>
  <si>
    <t>3KEH</t>
  </si>
  <si>
    <t>EC-PCA: Zusätzl. Bil. u. GuV.Konten</t>
  </si>
  <si>
    <t>3KEI</t>
  </si>
  <si>
    <t>Ableitungen für Default Profit Ctr</t>
  </si>
  <si>
    <t>4KE1</t>
  </si>
  <si>
    <t>EC-PCA: Ist-Verteilung anlegen</t>
  </si>
  <si>
    <t>4KE2</t>
  </si>
  <si>
    <t>EC-PCA: Ist-Verteilung ändern</t>
  </si>
  <si>
    <t>4KE3</t>
  </si>
  <si>
    <t>EC-PCA: Ist-Verteilung anzeigen</t>
  </si>
  <si>
    <t>4KE5</t>
  </si>
  <si>
    <t>EC-PCA: Verteilung im Ist ausführen</t>
  </si>
  <si>
    <t>7KE2</t>
  </si>
  <si>
    <t>Planung Kosten/Erlöse anzeigen</t>
  </si>
  <si>
    <t>8KEG_03</t>
  </si>
  <si>
    <t>Konditionsliste anzeigen</t>
  </si>
  <si>
    <t>9KE0</t>
  </si>
  <si>
    <t>Profit-Center-Beleg erfassen</t>
  </si>
  <si>
    <t>9KE6</t>
  </si>
  <si>
    <t>Salden Stat. Kennzahlen anzeigen</t>
  </si>
  <si>
    <t>9KE9</t>
  </si>
  <si>
    <t>Profit-Center-Beleg anzeigen</t>
  </si>
  <si>
    <t>AAVN</t>
  </si>
  <si>
    <t>Versicherungsbasiswert Neurechnen</t>
  </si>
  <si>
    <t>AB02</t>
  </si>
  <si>
    <t>Ändern Anlagenbeleg</t>
  </si>
  <si>
    <t>AB03</t>
  </si>
  <si>
    <t>Anzeigen Anlagenbeleg</t>
  </si>
  <si>
    <t>AB08</t>
  </si>
  <si>
    <t>Anlageneinzelposten stornieren</t>
  </si>
  <si>
    <t>ABAA</t>
  </si>
  <si>
    <t>Ausserplanmässige Abschreibung</t>
  </si>
  <si>
    <t>ABAON</t>
  </si>
  <si>
    <t>Abgang d. Verkauf o. Debitor</t>
  </si>
  <si>
    <t>ABAPDOCU</t>
  </si>
  <si>
    <t>Anzeige der ABAP-Dokumentation</t>
  </si>
  <si>
    <t>ABAVN</t>
  </si>
  <si>
    <t>Abgang durch Verschrottung</t>
  </si>
  <si>
    <t>ABGF</t>
  </si>
  <si>
    <t>Gutschrift im Folgejahr der Rechnung</t>
  </si>
  <si>
    <t>ABGL</t>
  </si>
  <si>
    <t>Gutschrift im Rechnungsjahr erfassen</t>
  </si>
  <si>
    <t>ABNAN</t>
  </si>
  <si>
    <t>Nachaktivierung</t>
  </si>
  <si>
    <t>ABNE</t>
  </si>
  <si>
    <t>Nachträglicher Erlös</t>
  </si>
  <si>
    <t>ABNV</t>
  </si>
  <si>
    <t>Nummernkreispflege: FIAA-BELNR</t>
  </si>
  <si>
    <t>ABSO</t>
  </si>
  <si>
    <t>Sonstige Bewegung</t>
  </si>
  <si>
    <t>ABST2</t>
  </si>
  <si>
    <t>Abstimmungsanalyse FI-AA</t>
  </si>
  <si>
    <t>ABT1N</t>
  </si>
  <si>
    <t>Anlagen Transfer</t>
  </si>
  <si>
    <t>ABUMN</t>
  </si>
  <si>
    <t>Umbuchung buchungskreis-intern</t>
  </si>
  <si>
    <t>ABZE</t>
  </si>
  <si>
    <t>Zugang aus Eigenfertigung</t>
  </si>
  <si>
    <t>ABZON</t>
  </si>
  <si>
    <t>Zugang Gegenbuchung automatisch</t>
  </si>
  <si>
    <t>ABZP</t>
  </si>
  <si>
    <t>Zugang von verbundenem Unternehmen</t>
  </si>
  <si>
    <t>AFAB</t>
  </si>
  <si>
    <t>Abschreibung buchen</t>
  </si>
  <si>
    <t>AFAR</t>
  </si>
  <si>
    <t>Abschreibung neu rechnen</t>
  </si>
  <si>
    <t>AFBP</t>
  </si>
  <si>
    <t>AfA-Buchungsprotokoll erstellen</t>
  </si>
  <si>
    <t>AIBU</t>
  </si>
  <si>
    <t>Umbuchen Anlage im Bau</t>
  </si>
  <si>
    <t>AIST</t>
  </si>
  <si>
    <t>Anlage im Bau Abrechnung stornieren</t>
  </si>
  <si>
    <t>AJAB</t>
  </si>
  <si>
    <t>AJRW</t>
  </si>
  <si>
    <t>Jahreswechsel</t>
  </si>
  <si>
    <t>AL08</t>
  </si>
  <si>
    <t>List of all logged on users</t>
  </si>
  <si>
    <t>AL11</t>
  </si>
  <si>
    <t>Display SAP-Directories</t>
  </si>
  <si>
    <t>AO73</t>
  </si>
  <si>
    <t>Bewegungsart definieren</t>
  </si>
  <si>
    <t>AO74</t>
  </si>
  <si>
    <t>AO81</t>
  </si>
  <si>
    <t>AR01</t>
  </si>
  <si>
    <t>Aufruf Anlagen-Bestandsliste</t>
  </si>
  <si>
    <t>AR02</t>
  </si>
  <si>
    <t>Aufruf Anlagen-Gitter</t>
  </si>
  <si>
    <t>AR03</t>
  </si>
  <si>
    <t>Aufruf Abschreibungsliste</t>
  </si>
  <si>
    <t>AR31</t>
  </si>
  <si>
    <t>Bearbeiten Arbeitsvorrat</t>
  </si>
  <si>
    <t>AS01</t>
  </si>
  <si>
    <t>Anlagen-Stammsatz anlegen</t>
  </si>
  <si>
    <t>AS02</t>
  </si>
  <si>
    <t>Anlagen-Stammsatz ändern</t>
  </si>
  <si>
    <t>AS03</t>
  </si>
  <si>
    <t>Anlagen-Stammsatz anzeigen</t>
  </si>
  <si>
    <t>AS05</t>
  </si>
  <si>
    <t>Anlagen-Stammsatz sperren</t>
  </si>
  <si>
    <t>AS06</t>
  </si>
  <si>
    <t>Anlagen-Stammsatz löschen/Löschvmrk</t>
  </si>
  <si>
    <t>AS08</t>
  </si>
  <si>
    <t>Nummernkreise Anlagennnr</t>
  </si>
  <si>
    <t>AS11</t>
  </si>
  <si>
    <t>Anlagen-Unternummer anlegen</t>
  </si>
  <si>
    <t>ASKB</t>
  </si>
  <si>
    <t>Periodische Anlagenbuchungen</t>
  </si>
  <si>
    <t>AW01N</t>
  </si>
  <si>
    <t>Asset Explorer</t>
  </si>
  <si>
    <t>BAUP</t>
  </si>
  <si>
    <t>Übernahme der Bankdaten</t>
  </si>
  <si>
    <t>BCT0</t>
  </si>
  <si>
    <t>Kontakt anlegen</t>
  </si>
  <si>
    <t>BCT1</t>
  </si>
  <si>
    <t>Kontakt ändern</t>
  </si>
  <si>
    <t>BCT2</t>
  </si>
  <si>
    <t>Kontakt anzeigen</t>
  </si>
  <si>
    <t>BD16</t>
  </si>
  <si>
    <t>Kostenstelle senden</t>
  </si>
  <si>
    <t>BD52</t>
  </si>
  <si>
    <t>Änd.zeiger aktiv. pro Änd.beleg-Pos.</t>
  </si>
  <si>
    <t>BD64</t>
  </si>
  <si>
    <t>Verteilungsmodellpflege</t>
  </si>
  <si>
    <t>BD87</t>
  </si>
  <si>
    <t>Statusmonitor für ALE-Nachrichten</t>
  </si>
  <si>
    <t>BF34</t>
  </si>
  <si>
    <t>Kundenbausteine pro Event</t>
  </si>
  <si>
    <t>BF44</t>
  </si>
  <si>
    <t>Kundenbausteine pro Prozess</t>
  </si>
  <si>
    <t>BGM1</t>
  </si>
  <si>
    <t>Mustergarantie anlegen</t>
  </si>
  <si>
    <t>BGM3</t>
  </si>
  <si>
    <t>Mustergarantie anzeigen</t>
  </si>
  <si>
    <t>BP</t>
  </si>
  <si>
    <t>Geschäftspartner bearbeiten</t>
  </si>
  <si>
    <t>BPSHOW00</t>
  </si>
  <si>
    <t>Analysereport Budgetierung/Gesamtpl.</t>
  </si>
  <si>
    <t>BUA1</t>
  </si>
  <si>
    <t>Ansprechpartner anlegen</t>
  </si>
  <si>
    <t>BUA2</t>
  </si>
  <si>
    <t>Ansprechpartner ändern</t>
  </si>
  <si>
    <t>BUA3</t>
  </si>
  <si>
    <t>Ansprechpartner änzeigen</t>
  </si>
  <si>
    <t>BUP0</t>
  </si>
  <si>
    <t>BDT, mehrfacher Aufruf (Fugrp BUSS)</t>
  </si>
  <si>
    <t>BUPA_PRE_DA</t>
  </si>
  <si>
    <t>Gesch.partner zum Löschen vormerken</t>
  </si>
  <si>
    <t>CA10</t>
  </si>
  <si>
    <t>Vorlagetext Plan/Auftrag</t>
  </si>
  <si>
    <t>CA82</t>
  </si>
  <si>
    <t>VWnachweise Arbeitsplatz EQUI</t>
  </si>
  <si>
    <t>CA87</t>
  </si>
  <si>
    <t>Massenersetzen Arbeitsplatz EQUI</t>
  </si>
  <si>
    <t>CAA1</t>
  </si>
  <si>
    <t>Vertragskonto anlegen</t>
  </si>
  <si>
    <t>CAA2</t>
  </si>
  <si>
    <t>Vertragskonto ändern</t>
  </si>
  <si>
    <t>CAA3</t>
  </si>
  <si>
    <t>Vertragskonto anzeigen</t>
  </si>
  <si>
    <t>CC04</t>
  </si>
  <si>
    <t>Anzeigen Produktstruktur</t>
  </si>
  <si>
    <t>CFCSTART</t>
  </si>
  <si>
    <t>Starte Clarification Controller</t>
  </si>
  <si>
    <t>CIC0</t>
  </si>
  <si>
    <t>Customer-Interaction-Center</t>
  </si>
  <si>
    <t>CJ01</t>
  </si>
  <si>
    <t>Projektstrukturplan anlegen</t>
  </si>
  <si>
    <t>CJ02</t>
  </si>
  <si>
    <t>Projektstrukturplan ändern</t>
  </si>
  <si>
    <t>CJ03</t>
  </si>
  <si>
    <t>Projektstrukturplan anzeigen</t>
  </si>
  <si>
    <t>CJ07</t>
  </si>
  <si>
    <t>Projektdefinition ändern</t>
  </si>
  <si>
    <t>CJ08</t>
  </si>
  <si>
    <t>Projektdefinition anzeigen</t>
  </si>
  <si>
    <t>CJ11</t>
  </si>
  <si>
    <t>PSP-Element anlegen</t>
  </si>
  <si>
    <t>CJ12</t>
  </si>
  <si>
    <t>PSP-Element ändern</t>
  </si>
  <si>
    <t>CJ13</t>
  </si>
  <si>
    <t>PSP-Element anzeigen</t>
  </si>
  <si>
    <t>CJ20</t>
  </si>
  <si>
    <t>Strukturplanung</t>
  </si>
  <si>
    <t>CJ20N</t>
  </si>
  <si>
    <t>Project Builder</t>
  </si>
  <si>
    <t>CJ2A</t>
  </si>
  <si>
    <t>Strukturplanung anzeigen</t>
  </si>
  <si>
    <t>CJ2C</t>
  </si>
  <si>
    <t>Projektplantafel: anzeigen</t>
  </si>
  <si>
    <t>CJ31</t>
  </si>
  <si>
    <t>Anzeigen Originalbudget Projekt</t>
  </si>
  <si>
    <t>CJ40</t>
  </si>
  <si>
    <t>Ändern Projektplan</t>
  </si>
  <si>
    <t>CJ41</t>
  </si>
  <si>
    <t>Anzeigen Projektplan</t>
  </si>
  <si>
    <t>CJ88</t>
  </si>
  <si>
    <t>Ist-Abrechnung: Projekte / Netzpläne</t>
  </si>
  <si>
    <t>CJ8G</t>
  </si>
  <si>
    <t>Ist-Abrechnung: Projekte/Netzpläne</t>
  </si>
  <si>
    <t>CJ93</t>
  </si>
  <si>
    <t>Standard-PSP anzeigen</t>
  </si>
  <si>
    <t>CJI3</t>
  </si>
  <si>
    <t>Projekte Einzelposten Istkosten</t>
  </si>
  <si>
    <t>CJI4</t>
  </si>
  <si>
    <t>Projekte Einzelposten Plankosten</t>
  </si>
  <si>
    <t>CJI5</t>
  </si>
  <si>
    <t>Projekte Einzelposten Obligo</t>
  </si>
  <si>
    <t>CJI8</t>
  </si>
  <si>
    <t>Projekte Einzelposten Budget</t>
  </si>
  <si>
    <t>CJIC</t>
  </si>
  <si>
    <t>Projekte EP Abrechnung Pflege</t>
  </si>
  <si>
    <t>CJID</t>
  </si>
  <si>
    <t>Projekte EP Abrechnung Anzeige</t>
  </si>
  <si>
    <t>CJIF</t>
  </si>
  <si>
    <t>Projekte EP Ergebnisermittlung</t>
  </si>
  <si>
    <t>CKMPCD</t>
  </si>
  <si>
    <t>Preisänderungsbeleg anzeigen</t>
  </si>
  <si>
    <t>CL02</t>
  </si>
  <si>
    <t>Klassenverwaltung</t>
  </si>
  <si>
    <t>CL6AN</t>
  </si>
  <si>
    <t>Klassenverzeichnis (ALV)</t>
  </si>
  <si>
    <t>CM24</t>
  </si>
  <si>
    <t>Kapazitätsabgl.: PM Einzelkap. tab.</t>
  </si>
  <si>
    <t>CM25</t>
  </si>
  <si>
    <t>Kapazitätsabgl.: Variabel</t>
  </si>
  <si>
    <t>CM30</t>
  </si>
  <si>
    <t>Kapazitätsabgl.: PM Einzelkap. graf.</t>
  </si>
  <si>
    <t>CM33</t>
  </si>
  <si>
    <t>Kapazitätsabgl.: PM Arbeitspl. graf.</t>
  </si>
  <si>
    <t>CM34</t>
  </si>
  <si>
    <t>Kapazitätsabgl.: PM Arbeitspl. tab.</t>
  </si>
  <si>
    <t>CMOD</t>
  </si>
  <si>
    <t>Erweiterungen</t>
  </si>
  <si>
    <t>CN41</t>
  </si>
  <si>
    <t>Strukturübersicht</t>
  </si>
  <si>
    <t>CN43</t>
  </si>
  <si>
    <t>Übersicht: PSP-Elemente</t>
  </si>
  <si>
    <t>CN43N</t>
  </si>
  <si>
    <t>CN45</t>
  </si>
  <si>
    <t>Übersicht: Aufträge</t>
  </si>
  <si>
    <t>CN45N</t>
  </si>
  <si>
    <t>CNB2</t>
  </si>
  <si>
    <t>Bestellungen zum Projekt</t>
  </si>
  <si>
    <t>CNR3</t>
  </si>
  <si>
    <t>Arbeitsplatz anzeigen</t>
  </si>
  <si>
    <t>CO02</t>
  </si>
  <si>
    <t>Ändern Fertigungsauftrag</t>
  </si>
  <si>
    <t>CO09</t>
  </si>
  <si>
    <t>Verfügbarkeitsübersicht</t>
  </si>
  <si>
    <t>CO1P</t>
  </si>
  <si>
    <t>Vorgemerkte Rückmeldeprozesse</t>
  </si>
  <si>
    <t>COCPCPR</t>
  </si>
  <si>
    <t>Cockpit für Controlling-Integration</t>
  </si>
  <si>
    <t>COFC</t>
  </si>
  <si>
    <t>Nachbearbeitung Fehler Istkosten</t>
  </si>
  <si>
    <t>COGI</t>
  </si>
  <si>
    <t>Nachbearbeitung fehlerh. Warenbeweg.</t>
  </si>
  <si>
    <t>CP02</t>
  </si>
  <si>
    <t>Geschäftsprozeß ändern</t>
  </si>
  <si>
    <t>CPTB</t>
  </si>
  <si>
    <t>Template-Verrechnung Ist: Aufträge</t>
  </si>
  <si>
    <t>CR03</t>
  </si>
  <si>
    <t>CR05</t>
  </si>
  <si>
    <t>Arbeitsplatzliste</t>
  </si>
  <si>
    <t>CR06</t>
  </si>
  <si>
    <t>Arbeitsplatz Kostenstellenzuordn.</t>
  </si>
  <si>
    <t>CR07</t>
  </si>
  <si>
    <t>Arbeitsplatzkapazitäten</t>
  </si>
  <si>
    <t>CR08</t>
  </si>
  <si>
    <t>Arbeitsplatzhierarchie</t>
  </si>
  <si>
    <t>CR10</t>
  </si>
  <si>
    <t>Arbeitsplatz Änderungsbelege</t>
  </si>
  <si>
    <t>CR13</t>
  </si>
  <si>
    <t>Anzeigen Kapazität</t>
  </si>
  <si>
    <t>CR15</t>
  </si>
  <si>
    <t>Verwendung Kapazität</t>
  </si>
  <si>
    <t>CR23</t>
  </si>
  <si>
    <t>Anzeigen Hierarchie</t>
  </si>
  <si>
    <t>CRMSRVCOCP</t>
  </si>
  <si>
    <t>CRQ3</t>
  </si>
  <si>
    <t>CS01</t>
  </si>
  <si>
    <t>Anlegen Materialstückliste</t>
  </si>
  <si>
    <t>CS02</t>
  </si>
  <si>
    <t>Ändern Materialstückliste</t>
  </si>
  <si>
    <t>CS03</t>
  </si>
  <si>
    <t>Anzeigen Materialstückliste</t>
  </si>
  <si>
    <t>CS05</t>
  </si>
  <si>
    <t>Ändern Stücklistengruppe Material</t>
  </si>
  <si>
    <t>CS06</t>
  </si>
  <si>
    <t>Anzeigen Stücklistengruppe Material</t>
  </si>
  <si>
    <t>CS07</t>
  </si>
  <si>
    <t>Anlegen Werkszuordnung MaterialStl</t>
  </si>
  <si>
    <t>CS09</t>
  </si>
  <si>
    <t>Anzeigen Werkszuordnung MaterialStl</t>
  </si>
  <si>
    <t>CS14</t>
  </si>
  <si>
    <t>Stücklistenvergleich</t>
  </si>
  <si>
    <t>CS15</t>
  </si>
  <si>
    <t>Materialverwendung einstufig</t>
  </si>
  <si>
    <t>CS20</t>
  </si>
  <si>
    <t>Massenänderungen: Einstiegsbild</t>
  </si>
  <si>
    <t>CS80</t>
  </si>
  <si>
    <t>Änderungsbelege Materialstückliste</t>
  </si>
  <si>
    <t>CT04</t>
  </si>
  <si>
    <t>Merkmalverwaltung</t>
  </si>
  <si>
    <t>CT10</t>
  </si>
  <si>
    <t>Merkmalverzeichnis</t>
  </si>
  <si>
    <t>CU01</t>
  </si>
  <si>
    <t>Anlegen Beziehungswissen</t>
  </si>
  <si>
    <t>CU03</t>
  </si>
  <si>
    <t>Anzeigen Beziehungswissen</t>
  </si>
  <si>
    <t>CU04</t>
  </si>
  <si>
    <t>Beziehungsliste</t>
  </si>
  <si>
    <t>CV03N</t>
  </si>
  <si>
    <t>Dokument anzeigen</t>
  </si>
  <si>
    <t>CV04N</t>
  </si>
  <si>
    <t>Dokument suchen</t>
  </si>
  <si>
    <t>DA_CONTROL</t>
  </si>
  <si>
    <t>Steuerung Datenarchivierung</t>
  </si>
  <si>
    <t>DB13</t>
  </si>
  <si>
    <t>DBA-Einplanungskalender</t>
  </si>
  <si>
    <t>DB15</t>
  </si>
  <si>
    <t>Datenarchivierung: DB-Tabellen</t>
  </si>
  <si>
    <t>DBACOCKPIT</t>
  </si>
  <si>
    <t>DBA Cockpit starten</t>
  </si>
  <si>
    <t>DMEE</t>
  </si>
  <si>
    <t>DMEE: Formatbaum Pflegetool</t>
  </si>
  <si>
    <t>DP90</t>
  </si>
  <si>
    <t>SM: aufwandsbezogene Faktura</t>
  </si>
  <si>
    <t>E25T</t>
  </si>
  <si>
    <t>AbrAuftrg/nicht fakt.AbrBelege ausw.</t>
  </si>
  <si>
    <t>E40A</t>
  </si>
  <si>
    <t>Terminsätze anzeigen</t>
  </si>
  <si>
    <t>E41A</t>
  </si>
  <si>
    <t>Portion anzeigen</t>
  </si>
  <si>
    <t>E41B</t>
  </si>
  <si>
    <t>Portion anlegen</t>
  </si>
  <si>
    <t>E41C</t>
  </si>
  <si>
    <t>Portion ändern</t>
  </si>
  <si>
    <t>E41F</t>
  </si>
  <si>
    <t>Ableseeinheiten anzeigen</t>
  </si>
  <si>
    <t>E41G</t>
  </si>
  <si>
    <t>Ableseeinheit ändern</t>
  </si>
  <si>
    <t>E41H</t>
  </si>
  <si>
    <t>Ableseeinheit anlegen</t>
  </si>
  <si>
    <t>E41I</t>
  </si>
  <si>
    <t>Ableseeinheit löschen</t>
  </si>
  <si>
    <t>E43A</t>
  </si>
  <si>
    <t>Terminsätze generieren für Satzarten</t>
  </si>
  <si>
    <t>E43C</t>
  </si>
  <si>
    <t>Liste der Terminsätze</t>
  </si>
  <si>
    <t>E61D</t>
  </si>
  <si>
    <t>Löschen Abschlagsplan</t>
  </si>
  <si>
    <t>EA00</t>
  </si>
  <si>
    <t>Test-Abrechnung eines Vertrages</t>
  </si>
  <si>
    <t>EA05</t>
  </si>
  <si>
    <t>Aussteuerungen anzeigen u. freigeben</t>
  </si>
  <si>
    <t>EA10</t>
  </si>
  <si>
    <t>Fakturierung Belege</t>
  </si>
  <si>
    <t>EA12</t>
  </si>
  <si>
    <t>Abschläge anfordern</t>
  </si>
  <si>
    <t>EA13</t>
  </si>
  <si>
    <t>Storno von Druck-/Abrechnungsbeleg</t>
  </si>
  <si>
    <t>EA16</t>
  </si>
  <si>
    <t>Anlegen Manuelle Nachberechnung</t>
  </si>
  <si>
    <t>EA17</t>
  </si>
  <si>
    <t>Ändern Manuelle Nachberechnung</t>
  </si>
  <si>
    <t>EA18</t>
  </si>
  <si>
    <t>Anzeigen Manuelle Nachberechnung</t>
  </si>
  <si>
    <t>EA19</t>
  </si>
  <si>
    <t>Rechnung erstellen (Einzelerstellung</t>
  </si>
  <si>
    <t>EA20</t>
  </si>
  <si>
    <t>Stornieren Abrechnungsbeleg</t>
  </si>
  <si>
    <t>EA21</t>
  </si>
  <si>
    <t>Anpassungsstorno Abrechnungsbelege</t>
  </si>
  <si>
    <t>EA22</t>
  </si>
  <si>
    <t>Abrechnungsbeleg anzeigen</t>
  </si>
  <si>
    <t>EA24</t>
  </si>
  <si>
    <t>SpezStorno aus AbrAuftrag entfernen</t>
  </si>
  <si>
    <t>EA26</t>
  </si>
  <si>
    <t>Massenakt.: Rechnung erstellen</t>
  </si>
  <si>
    <t>EA29</t>
  </si>
  <si>
    <t>Massenakt.: Rechnungsdruck</t>
  </si>
  <si>
    <t>EA32</t>
  </si>
  <si>
    <t>Tarif anzeigen</t>
  </si>
  <si>
    <t>EA37</t>
  </si>
  <si>
    <t>Schema anzeigen</t>
  </si>
  <si>
    <t>EA38</t>
  </si>
  <si>
    <t>Massenakt.: Abrechnung</t>
  </si>
  <si>
    <t>EA40</t>
  </si>
  <si>
    <t>Anzeigen Druckbeleg</t>
  </si>
  <si>
    <t>EA43</t>
  </si>
  <si>
    <t>Terminsätze generieren einer Satzart</t>
  </si>
  <si>
    <t>EA44</t>
  </si>
  <si>
    <t>Terminsätze löschen</t>
  </si>
  <si>
    <t>EA44M</t>
  </si>
  <si>
    <t>Massenlöschen Terminsätze</t>
  </si>
  <si>
    <t>EA55</t>
  </si>
  <si>
    <t>Tariftyp Anzeigen</t>
  </si>
  <si>
    <t>EA60</t>
  </si>
  <si>
    <t>Drucken Druckbeleg</t>
  </si>
  <si>
    <t>EA61</t>
  </si>
  <si>
    <t>Abschlagsplan anlegen</t>
  </si>
  <si>
    <t>EA62</t>
  </si>
  <si>
    <t>Abschlagsplan ändern</t>
  </si>
  <si>
    <t>EA63</t>
  </si>
  <si>
    <t>Abschlagsplan anzeigen</t>
  </si>
  <si>
    <t>EA65</t>
  </si>
  <si>
    <t>Portionswechsel</t>
  </si>
  <si>
    <t>EA91</t>
  </si>
  <si>
    <t>Preis anzeigen</t>
  </si>
  <si>
    <t>EA99</t>
  </si>
  <si>
    <t>Auswertung Varianten</t>
  </si>
  <si>
    <t>EAMABI</t>
  </si>
  <si>
    <t>Massenabrechnung</t>
  </si>
  <si>
    <t>EAMS00</t>
  </si>
  <si>
    <t>Massenabrechnung von Sim.indizes</t>
  </si>
  <si>
    <t>EAMS01</t>
  </si>
  <si>
    <t>Massenakt.: Abrechnung SimIndizes</t>
  </si>
  <si>
    <t>EAMS10</t>
  </si>
  <si>
    <t>Simulationsindizes anlegen</t>
  </si>
  <si>
    <t>EAMS11</t>
  </si>
  <si>
    <t>Monitoring der Massensimulation</t>
  </si>
  <si>
    <t>EAMS12</t>
  </si>
  <si>
    <t>Statistik de Simulationsindizes</t>
  </si>
  <si>
    <t>EAMS13</t>
  </si>
  <si>
    <t>Simulationsindizes löschen</t>
  </si>
  <si>
    <t>EAMS20</t>
  </si>
  <si>
    <t>Simulationsperioden definieren</t>
  </si>
  <si>
    <t>EASIBI</t>
  </si>
  <si>
    <t>Erstellen Einzelrechnung</t>
  </si>
  <si>
    <t>EASICH</t>
  </si>
  <si>
    <t>Einzelbigcheck</t>
  </si>
  <si>
    <t>EASISI</t>
  </si>
  <si>
    <t>Erstellen Einzelsimulation</t>
  </si>
  <si>
    <t>EA_UPLOAD</t>
  </si>
  <si>
    <t>Upload der Abrechnungsstammdaten</t>
  </si>
  <si>
    <t>EC30</t>
  </si>
  <si>
    <t>Tarifdaten pflegen</t>
  </si>
  <si>
    <t>EC50E</t>
  </si>
  <si>
    <t>Einzugsbeleg anlegen</t>
  </si>
  <si>
    <t>EC51E</t>
  </si>
  <si>
    <t>Einzugsbeleg ändern</t>
  </si>
  <si>
    <t>EC52E</t>
  </si>
  <si>
    <t>Einzugsbeleg anzeigen</t>
  </si>
  <si>
    <t>EC53E</t>
  </si>
  <si>
    <t>Einzugsbeleg stornieren</t>
  </si>
  <si>
    <t>EC55E</t>
  </si>
  <si>
    <t>Auszug</t>
  </si>
  <si>
    <t>EC56E</t>
  </si>
  <si>
    <t>Auszug ändern</t>
  </si>
  <si>
    <t>EC57E</t>
  </si>
  <si>
    <t>Auszug anzeigen</t>
  </si>
  <si>
    <t>EC58E</t>
  </si>
  <si>
    <t>Auszug stornieren</t>
  </si>
  <si>
    <t>EC86</t>
  </si>
  <si>
    <t>Sperrbeleg ändern</t>
  </si>
  <si>
    <t>EC87</t>
  </si>
  <si>
    <t>Sperrbeleg anzeigen</t>
  </si>
  <si>
    <t>ECENV_CO</t>
  </si>
  <si>
    <t>Datenumfeld zum Anschlußobjekt</t>
  </si>
  <si>
    <t>ECENV_DV</t>
  </si>
  <si>
    <t>Datenumfeld zum Geräte</t>
  </si>
  <si>
    <t>ECVBP02</t>
  </si>
  <si>
    <t>Kundendatenübersicht</t>
  </si>
  <si>
    <t>ECVCO00</t>
  </si>
  <si>
    <t>Anschlussobjektübersicht</t>
  </si>
  <si>
    <t>EE72</t>
  </si>
  <si>
    <t>Versorgungsind.: Arbeitsauftrag änd.</t>
  </si>
  <si>
    <t>EE73</t>
  </si>
  <si>
    <t>Versorgungsind.: Arbeitsauftrag anz.</t>
  </si>
  <si>
    <t>EFRM</t>
  </si>
  <si>
    <t>Druck-Workbench: Anwendungsformular</t>
  </si>
  <si>
    <t>EG01</t>
  </si>
  <si>
    <t>Gerätetyp anlegen</t>
  </si>
  <si>
    <t>EG02</t>
  </si>
  <si>
    <t>Gerätetyp ändern</t>
  </si>
  <si>
    <t>EG03</t>
  </si>
  <si>
    <t>Gerätetyp anzeigen</t>
  </si>
  <si>
    <t>EG04</t>
  </si>
  <si>
    <t>Zählwerksgruppe anlegen</t>
  </si>
  <si>
    <t>EG06</t>
  </si>
  <si>
    <t>Zählwerksgruppe anzeigen</t>
  </si>
  <si>
    <t>EG27</t>
  </si>
  <si>
    <t>Gerätegruppe anlegen</t>
  </si>
  <si>
    <t>EG28</t>
  </si>
  <si>
    <t>Gerätegruppe ändern</t>
  </si>
  <si>
    <t>EG29</t>
  </si>
  <si>
    <t>Gerätegruppe anzeigen</t>
  </si>
  <si>
    <t>EG30</t>
  </si>
  <si>
    <t>Wechsel gesamt</t>
  </si>
  <si>
    <t>EG31</t>
  </si>
  <si>
    <t>Einbau gesamt</t>
  </si>
  <si>
    <t>EG32</t>
  </si>
  <si>
    <t>Ausbau gesamt</t>
  </si>
  <si>
    <t>EG33</t>
  </si>
  <si>
    <t>Einbau technisch</t>
  </si>
  <si>
    <t>EG34</t>
  </si>
  <si>
    <t>Einbau abrechnungstechnisch</t>
  </si>
  <si>
    <t>EG35</t>
  </si>
  <si>
    <t>Ausbau abrechnungstechnisch</t>
  </si>
  <si>
    <t>EG36</t>
  </si>
  <si>
    <t>Ausbau technisch</t>
  </si>
  <si>
    <t>EG42</t>
  </si>
  <si>
    <t>Umbau Gerät</t>
  </si>
  <si>
    <t>EG43</t>
  </si>
  <si>
    <t>Anzeigen Geräteinfosatz</t>
  </si>
  <si>
    <t>EG50</t>
  </si>
  <si>
    <t>Storno Einbau/Ausbau/Wechsel</t>
  </si>
  <si>
    <t>EG51</t>
  </si>
  <si>
    <t>Storno Einbau</t>
  </si>
  <si>
    <t>EG52</t>
  </si>
  <si>
    <t>Storno Wechsel technisch</t>
  </si>
  <si>
    <t>EG53</t>
  </si>
  <si>
    <t>Storno Ausbau technisch</t>
  </si>
  <si>
    <t>EG70</t>
  </si>
  <si>
    <t>Pflegen Tarifdaten</t>
  </si>
  <si>
    <t>EG71</t>
  </si>
  <si>
    <t>Anzeigen Tarifdaten</t>
  </si>
  <si>
    <t>EG72</t>
  </si>
  <si>
    <t>Pflegen Gerätezuordnung</t>
  </si>
  <si>
    <t>EG73</t>
  </si>
  <si>
    <t>Anzeigen Gerätezuordnung</t>
  </si>
  <si>
    <t>EG75</t>
  </si>
  <si>
    <t>Zählwerksbeziehungen anlegen</t>
  </si>
  <si>
    <t>EG76</t>
  </si>
  <si>
    <t>Zählwerksbeziehungen ändern</t>
  </si>
  <si>
    <t>EG77</t>
  </si>
  <si>
    <t>Zählwerksbeziehungen anzeigen</t>
  </si>
  <si>
    <t>EG88</t>
  </si>
  <si>
    <t>Turnuswechselliste anlegen</t>
  </si>
  <si>
    <t>EG89</t>
  </si>
  <si>
    <t>Turnuswechselliste Anzeigen</t>
  </si>
  <si>
    <t>EG90</t>
  </si>
  <si>
    <t>Wechselaufträge/-meldungen anlegen</t>
  </si>
  <si>
    <t>EG97</t>
  </si>
  <si>
    <t>Beglaubigung durchführen</t>
  </si>
  <si>
    <t>EI72</t>
  </si>
  <si>
    <t>CO-PA Fortschreibung statistisch</t>
  </si>
  <si>
    <t>EL01</t>
  </si>
  <si>
    <t>Auftragserstellung ausführen</t>
  </si>
  <si>
    <t>EL06</t>
  </si>
  <si>
    <t>Massenauftragserstellung ausführen</t>
  </si>
  <si>
    <t>EL27</t>
  </si>
  <si>
    <t>Korrektur unplausibler Ergebnisse</t>
  </si>
  <si>
    <t>EL28</t>
  </si>
  <si>
    <t>Einzelerfassung</t>
  </si>
  <si>
    <t>EL29</t>
  </si>
  <si>
    <t>Korrektur plausibler Ergebnisse</t>
  </si>
  <si>
    <t>EL30</t>
  </si>
  <si>
    <t>Ableseergebnisse schätzen</t>
  </si>
  <si>
    <t>EL31</t>
  </si>
  <si>
    <t>Manuel. Überwachung</t>
  </si>
  <si>
    <t>EL32</t>
  </si>
  <si>
    <t>Autom. Überwachung</t>
  </si>
  <si>
    <t>EL35</t>
  </si>
  <si>
    <t>Ableseauftrag ausgeben</t>
  </si>
  <si>
    <t>EL37</t>
  </si>
  <si>
    <t>Ableseauftragerstellung stornieren</t>
  </si>
  <si>
    <t>EL42</t>
  </si>
  <si>
    <t>EL43</t>
  </si>
  <si>
    <t>Übersicht Geräte</t>
  </si>
  <si>
    <t>EL60</t>
  </si>
  <si>
    <t>Aktivierung EB für Einzelanlage</t>
  </si>
  <si>
    <t>ELEU</t>
  </si>
  <si>
    <t>Anzeigen IDoc</t>
  </si>
  <si>
    <t>ELMU</t>
  </si>
  <si>
    <t>Upload ausführen</t>
  </si>
  <si>
    <t>EM10</t>
  </si>
  <si>
    <t>Warenbewegung mittels Serialnummern</t>
  </si>
  <si>
    <t>ES21</t>
  </si>
  <si>
    <t>Vertrag ändern</t>
  </si>
  <si>
    <t>ES22</t>
  </si>
  <si>
    <t>Vertrag anzeigen</t>
  </si>
  <si>
    <t>ES27</t>
  </si>
  <si>
    <t>Vertragsübergreifende Pflege</t>
  </si>
  <si>
    <t>ES30</t>
  </si>
  <si>
    <t>Anlage anlegen</t>
  </si>
  <si>
    <t>ES31</t>
  </si>
  <si>
    <t>Anlage ändern</t>
  </si>
  <si>
    <t>ES32</t>
  </si>
  <si>
    <t>Anlage anzeigen</t>
  </si>
  <si>
    <t>ES55</t>
  </si>
  <si>
    <t>Anschlussobjekt anlegen</t>
  </si>
  <si>
    <t>ES56</t>
  </si>
  <si>
    <t>Anschlussobjekt ändern</t>
  </si>
  <si>
    <t>ES57</t>
  </si>
  <si>
    <t>Anschlussobjekt anzeigen</t>
  </si>
  <si>
    <t>ES60</t>
  </si>
  <si>
    <t>Verbrauchsstelle anlegen</t>
  </si>
  <si>
    <t>ES61</t>
  </si>
  <si>
    <t>Verbrauchsstelle ändern</t>
  </si>
  <si>
    <t>ES62</t>
  </si>
  <si>
    <t>Verbrauchsstelle anzeigen</t>
  </si>
  <si>
    <t>ES64</t>
  </si>
  <si>
    <t>Ändern Anschlussobjekt VBS/GPL</t>
  </si>
  <si>
    <t>ES65</t>
  </si>
  <si>
    <t>Geräteplatz anlegen</t>
  </si>
  <si>
    <t>ES66</t>
  </si>
  <si>
    <t>Geräteplatz ändern</t>
  </si>
  <si>
    <t>ES67</t>
  </si>
  <si>
    <t>Geräteplatz anzeigen</t>
  </si>
  <si>
    <t>EWCT</t>
  </si>
  <si>
    <t>Währungstestumrechner</t>
  </si>
  <si>
    <t>EWZ5</t>
  </si>
  <si>
    <t>Benutzer sperren</t>
  </si>
  <si>
    <t>F-01</t>
  </si>
  <si>
    <t>Musterbeleg erfassen</t>
  </si>
  <si>
    <t>F-02</t>
  </si>
  <si>
    <t>Sachkontenbuchung erfassen</t>
  </si>
  <si>
    <t>F-03</t>
  </si>
  <si>
    <t>Ausgleichen Sachkonto</t>
  </si>
  <si>
    <t>F-06</t>
  </si>
  <si>
    <t>Zahlungseingang buchen</t>
  </si>
  <si>
    <t>F-07</t>
  </si>
  <si>
    <t>Zahlungsausgang buchen</t>
  </si>
  <si>
    <t>F-19</t>
  </si>
  <si>
    <t>Statistische Buchung zurücknehmen</t>
  </si>
  <si>
    <t>F-21</t>
  </si>
  <si>
    <t>Umbuchung erfassen</t>
  </si>
  <si>
    <t>F-22</t>
  </si>
  <si>
    <t>Debitoren Rechnung erfassen</t>
  </si>
  <si>
    <t>F-27</t>
  </si>
  <si>
    <t>Debitoren Gutschrift erfassen</t>
  </si>
  <si>
    <t>F-28</t>
  </si>
  <si>
    <t>F-29</t>
  </si>
  <si>
    <t>Debitorenanzahlung buchen</t>
  </si>
  <si>
    <t>F-31</t>
  </si>
  <si>
    <t>F-32</t>
  </si>
  <si>
    <t>Ausgleichen Debitor</t>
  </si>
  <si>
    <t>F-37</t>
  </si>
  <si>
    <t>Anzahlungsanforderung Debitor</t>
  </si>
  <si>
    <t>F-38</t>
  </si>
  <si>
    <t>Statistische Buchung erfassen</t>
  </si>
  <si>
    <t>F-39</t>
  </si>
  <si>
    <t>Debitorenanzahlung auflösen</t>
  </si>
  <si>
    <t>F-41</t>
  </si>
  <si>
    <t>Kreditoren Gutschr. erfassen</t>
  </si>
  <si>
    <t>F-42</t>
  </si>
  <si>
    <t>F-43</t>
  </si>
  <si>
    <t>Kreditoren Rechnung erfassen</t>
  </si>
  <si>
    <t>F-44</t>
  </si>
  <si>
    <t>Ausgleichen Kreditor</t>
  </si>
  <si>
    <t>F-47</t>
  </si>
  <si>
    <t>Anzahlungsanforderung</t>
  </si>
  <si>
    <t>F-51</t>
  </si>
  <si>
    <t>Umbuchen und Ausgleichen</t>
  </si>
  <si>
    <t>F-53</t>
  </si>
  <si>
    <t>F-55</t>
  </si>
  <si>
    <t>F-56</t>
  </si>
  <si>
    <t>F-58</t>
  </si>
  <si>
    <t>Zahlung mit Druck</t>
  </si>
  <si>
    <t>F-64</t>
  </si>
  <si>
    <t>Rechnung Debitor vorerfassen</t>
  </si>
  <si>
    <t>F-90</t>
  </si>
  <si>
    <t>Anlagenzugang d. Kauf m. Kreditor</t>
  </si>
  <si>
    <t>F-92</t>
  </si>
  <si>
    <t>Anlagenabgang d. Verkauf m. Debitor</t>
  </si>
  <si>
    <t>F.01</t>
  </si>
  <si>
    <t>ABAP/4 Report: Bilanz</t>
  </si>
  <si>
    <t>F.03</t>
  </si>
  <si>
    <t>Abstimmung</t>
  </si>
  <si>
    <t>F.07</t>
  </si>
  <si>
    <t>Hauptbuch: Saldovortrag</t>
  </si>
  <si>
    <t>F.08</t>
  </si>
  <si>
    <t>Hauptbuch: Saldenliste</t>
  </si>
  <si>
    <t>F.14</t>
  </si>
  <si>
    <t>ABAP/4 Report: Dauerbuchungen ausf.</t>
  </si>
  <si>
    <t>F.15</t>
  </si>
  <si>
    <t>ABAP/4 Report: Dauerbuchungen listen</t>
  </si>
  <si>
    <t>F.16</t>
  </si>
  <si>
    <t>ABAP/4 Report: Saldovortrag Hauptb.</t>
  </si>
  <si>
    <t>F.1A</t>
  </si>
  <si>
    <t>Statistik Debitoren-/Kreditoren</t>
  </si>
  <si>
    <t>F.23</t>
  </si>
  <si>
    <t>Debitoren: Saldenliste</t>
  </si>
  <si>
    <t>F.27</t>
  </si>
  <si>
    <t>Periodische Kontoauszüge</t>
  </si>
  <si>
    <t>F.41</t>
  </si>
  <si>
    <t>Kreditoren: Offene Posten</t>
  </si>
  <si>
    <t>F.42</t>
  </si>
  <si>
    <t>Kreditoren: Saldenliste</t>
  </si>
  <si>
    <t>F.50</t>
  </si>
  <si>
    <t>Hauptbuch: Nachbelastung GuV</t>
  </si>
  <si>
    <t>F.56</t>
  </si>
  <si>
    <t>Dauerbelege löschen</t>
  </si>
  <si>
    <t>F.62</t>
  </si>
  <si>
    <t>Korrespondenz: Interne Belege druck.</t>
  </si>
  <si>
    <t>F.80</t>
  </si>
  <si>
    <t>Massenstornierung von Belegen</t>
  </si>
  <si>
    <t>F.81</t>
  </si>
  <si>
    <t>Umkehrbuchung für Abgrenzungsbelege</t>
  </si>
  <si>
    <t>F101</t>
  </si>
  <si>
    <t>ABAP/4 Reporting: Bilanzkorrektur</t>
  </si>
  <si>
    <t>F110</t>
  </si>
  <si>
    <t>Parameter für maschinelle Zahlung</t>
  </si>
  <si>
    <t>F110S</t>
  </si>
  <si>
    <t>Automat. Einplanen d. Zahlprogrammes</t>
  </si>
  <si>
    <t>F111</t>
  </si>
  <si>
    <t>Parameter für Zahlung von Z.-Anford.</t>
  </si>
  <si>
    <t>F150</t>
  </si>
  <si>
    <t>Mahnlauf</t>
  </si>
  <si>
    <t>F48A</t>
  </si>
  <si>
    <t>Belegarchivierung</t>
  </si>
  <si>
    <t>F53A</t>
  </si>
  <si>
    <t>Archivierung von Sachkonten</t>
  </si>
  <si>
    <t>F64A</t>
  </si>
  <si>
    <t>Verkehrszahlenarchivierung</t>
  </si>
  <si>
    <t>FAGLB03</t>
  </si>
  <si>
    <t>FAGLF101</t>
  </si>
  <si>
    <t>Rasterung/Umgliederung</t>
  </si>
  <si>
    <t>FAGLGVTR</t>
  </si>
  <si>
    <t>FAGLL03</t>
  </si>
  <si>
    <t>Einzelposten Sachkonten (neu)</t>
  </si>
  <si>
    <t>FB00</t>
  </si>
  <si>
    <t>Bearbeitungsoptionen Buchhaltung</t>
  </si>
  <si>
    <t>FB01</t>
  </si>
  <si>
    <t>Beleg buchen</t>
  </si>
  <si>
    <t>FB02</t>
  </si>
  <si>
    <t>Beleg ändern</t>
  </si>
  <si>
    <t>FB03</t>
  </si>
  <si>
    <t>FB03L</t>
  </si>
  <si>
    <t>Beleganzeige Hauptbuchsicht</t>
  </si>
  <si>
    <t>FB04</t>
  </si>
  <si>
    <t>Belegänderungen</t>
  </si>
  <si>
    <t>FB05</t>
  </si>
  <si>
    <t>Buchen mit Ausgleichen</t>
  </si>
  <si>
    <t>FB07</t>
  </si>
  <si>
    <t>Kontrollsummen</t>
  </si>
  <si>
    <t>FB08</t>
  </si>
  <si>
    <t>Beleg stornieren</t>
  </si>
  <si>
    <t>FB09</t>
  </si>
  <si>
    <t>Belegpositionen ändern</t>
  </si>
  <si>
    <t>FB09D</t>
  </si>
  <si>
    <t>Belegpositionen anzeigen</t>
  </si>
  <si>
    <t>FB11</t>
  </si>
  <si>
    <t>Gemerkten Beleg buchen</t>
  </si>
  <si>
    <t>FB12</t>
  </si>
  <si>
    <t>Anforderung von Korrespondenz</t>
  </si>
  <si>
    <t>FB41</t>
  </si>
  <si>
    <t>Buchen Steuer-Zahllast</t>
  </si>
  <si>
    <t>FB50</t>
  </si>
  <si>
    <t>Sachkontenbuchung Einbildtransaktion</t>
  </si>
  <si>
    <t>FB60</t>
  </si>
  <si>
    <t>Erfassung eingehender Rechnungen</t>
  </si>
  <si>
    <t>FB65</t>
  </si>
  <si>
    <t>Erfassung eingehender Gutschriften</t>
  </si>
  <si>
    <t>FB70</t>
  </si>
  <si>
    <t>Erfassung ausgehender Rechnungen</t>
  </si>
  <si>
    <t>FB75</t>
  </si>
  <si>
    <t>Erfassung ausgehender Gutschriften</t>
  </si>
  <si>
    <t>FB99</t>
  </si>
  <si>
    <t>Archivierbarkeitsprüfung von Belegen</t>
  </si>
  <si>
    <t>FBB1</t>
  </si>
  <si>
    <t>Fremdwährungsbewertung buchen</t>
  </si>
  <si>
    <t>FBCJ</t>
  </si>
  <si>
    <t>Kassenbuch</t>
  </si>
  <si>
    <t>FBD1</t>
  </si>
  <si>
    <t>Dauerbuchung erfassen</t>
  </si>
  <si>
    <t>FBD2</t>
  </si>
  <si>
    <t>Dauerbuchung ändern</t>
  </si>
  <si>
    <t>FBD3</t>
  </si>
  <si>
    <t>Dauerbuchung anzeigen</t>
  </si>
  <si>
    <t>FBD4</t>
  </si>
  <si>
    <t>Dauerbelegänderungen anzeigen</t>
  </si>
  <si>
    <t>FBD5</t>
  </si>
  <si>
    <t>Dauerbuchung realisieren</t>
  </si>
  <si>
    <t>FBL1</t>
  </si>
  <si>
    <t>Kreditoren Einzelposten anzeigen</t>
  </si>
  <si>
    <t>FBL1N</t>
  </si>
  <si>
    <t>FBL3</t>
  </si>
  <si>
    <t>Sachkonten Einzelposten anzeigen</t>
  </si>
  <si>
    <t>FBL3N</t>
  </si>
  <si>
    <t>FBL5</t>
  </si>
  <si>
    <t>Debitoren Einzelposten anzeigen</t>
  </si>
  <si>
    <t>FBL5N</t>
  </si>
  <si>
    <t>Einzelposten Debitoren</t>
  </si>
  <si>
    <t>FBM3</t>
  </si>
  <si>
    <t>Musterbeleg anzeigen</t>
  </si>
  <si>
    <t>FBMA</t>
  </si>
  <si>
    <t>Mahnverfahren anzeigen</t>
  </si>
  <si>
    <t>FBMP</t>
  </si>
  <si>
    <t>Mahnverfahren pflegen</t>
  </si>
  <si>
    <t>FBN1</t>
  </si>
  <si>
    <t>Nummernkreise Buchhaltungsbeleg</t>
  </si>
  <si>
    <t>FBR2</t>
  </si>
  <si>
    <t>FBRA</t>
  </si>
  <si>
    <t>Rücknahme Ausgleich</t>
  </si>
  <si>
    <t>FBS1</t>
  </si>
  <si>
    <t>Abgrenzungsbeleg erfassen</t>
  </si>
  <si>
    <t>FBU2</t>
  </si>
  <si>
    <t>Übergreifenden Beleg ändern</t>
  </si>
  <si>
    <t>FBU3</t>
  </si>
  <si>
    <t>FBU8</t>
  </si>
  <si>
    <t>Übergreifenden Beleg stornieren</t>
  </si>
  <si>
    <t>FBV0</t>
  </si>
  <si>
    <t>Vorerfaßten Beleg buchen</t>
  </si>
  <si>
    <t>FBV1</t>
  </si>
  <si>
    <t>Beleg vorerfassen</t>
  </si>
  <si>
    <t>FBV2</t>
  </si>
  <si>
    <t>Vorerfaßten Beleg ändern</t>
  </si>
  <si>
    <t>FBV3</t>
  </si>
  <si>
    <t>Vorerfaßten Beleg anzeigen</t>
  </si>
  <si>
    <t>FBVB</t>
  </si>
  <si>
    <t>Vorerfassten Beleg buchen</t>
  </si>
  <si>
    <t>FBZ0</t>
  </si>
  <si>
    <t>Zahlungsvorschl. anzeigen/bearbeiten</t>
  </si>
  <si>
    <t>FBZ8</t>
  </si>
  <si>
    <t>Zahlungslauf anzeigen</t>
  </si>
  <si>
    <t>FBZP</t>
  </si>
  <si>
    <t>Konfiguration Zahlprogramm pflegen</t>
  </si>
  <si>
    <t>FD01</t>
  </si>
  <si>
    <t>Anlegen Debitor (Buchhaltung)</t>
  </si>
  <si>
    <t>FD02</t>
  </si>
  <si>
    <t>Ändern Debitor (Buchhaltung)</t>
  </si>
  <si>
    <t>FD03</t>
  </si>
  <si>
    <t>Anzeigen Debitor (Buchhaltung)</t>
  </si>
  <si>
    <t>FD04</t>
  </si>
  <si>
    <t>Debitoränderungen (Buchhaltung)</t>
  </si>
  <si>
    <t>FD05</t>
  </si>
  <si>
    <t>Sperren Debitor (Buchhaltung)</t>
  </si>
  <si>
    <t>FD06</t>
  </si>
  <si>
    <t>Löschvormerk. Debitor (Buchhaltung)</t>
  </si>
  <si>
    <t>FD10N</t>
  </si>
  <si>
    <t>FDTA</t>
  </si>
  <si>
    <t>Verwaltung der TemSe/REGUT-Daten</t>
  </si>
  <si>
    <t>FEBAN</t>
  </si>
  <si>
    <t>Nachbearbeitung Kontoauszüge</t>
  </si>
  <si>
    <t>FEBAN_BROWSER</t>
  </si>
  <si>
    <t>Zeigt den Verwendungszweck an</t>
  </si>
  <si>
    <t>FEBP</t>
  </si>
  <si>
    <t>Buchen Elektron. Kontoauszug</t>
  </si>
  <si>
    <t>FEBSTS</t>
  </si>
  <si>
    <t>Simulation Suchmustersuche</t>
  </si>
  <si>
    <t>FF_5</t>
  </si>
  <si>
    <t>Einlesen Elektronischer Kontoauszug</t>
  </si>
  <si>
    <t>FF_6</t>
  </si>
  <si>
    <t>Anzeigen Elektronischer Kontoauszug</t>
  </si>
  <si>
    <t>FGI0</t>
  </si>
  <si>
    <t>Bericht ausführen</t>
  </si>
  <si>
    <t>FI01</t>
  </si>
  <si>
    <t>Anlegen Bank</t>
  </si>
  <si>
    <t>FI02</t>
  </si>
  <si>
    <t>Ändern Bank</t>
  </si>
  <si>
    <t>Anzeigen Bank</t>
  </si>
  <si>
    <t>FI04</t>
  </si>
  <si>
    <t>Bankänderungen anzeigen</t>
  </si>
  <si>
    <t>FI06</t>
  </si>
  <si>
    <t>Bank Löschv. setzen</t>
  </si>
  <si>
    <t>FI12</t>
  </si>
  <si>
    <t>Ändern Hausbanken/Bankkonten</t>
  </si>
  <si>
    <t>FIBAN</t>
  </si>
  <si>
    <t>IBAN pflegen</t>
  </si>
  <si>
    <t>FIBF</t>
  </si>
  <si>
    <t>Pflegetransaktion BTE</t>
  </si>
  <si>
    <t>FILE</t>
  </si>
  <si>
    <t>Dateinamen/pfade mandantenunabhängig</t>
  </si>
  <si>
    <t>FINT</t>
  </si>
  <si>
    <t>Postenverzinsung</t>
  </si>
  <si>
    <t>FK01</t>
  </si>
  <si>
    <t>Anlegen Kreditor (Buchhaltung)</t>
  </si>
  <si>
    <t>FK02</t>
  </si>
  <si>
    <t>Ändern Kreditor (Buchhaltung)</t>
  </si>
  <si>
    <t>FK03</t>
  </si>
  <si>
    <t>Anzeigen Kreditor (Buchhaltung)</t>
  </si>
  <si>
    <t>FK04</t>
  </si>
  <si>
    <t>Kreditoränderungen (Buchhaltung)</t>
  </si>
  <si>
    <t>FK05</t>
  </si>
  <si>
    <t>Sperren Kreditor (Buchhaltung)</t>
  </si>
  <si>
    <t>FK06</t>
  </si>
  <si>
    <t>Löschvormerk. Kreditor (Buchhaltung)</t>
  </si>
  <si>
    <t>FK10N</t>
  </si>
  <si>
    <t>Saldenanzeige Kreditoren</t>
  </si>
  <si>
    <t>FKLOCK01</t>
  </si>
  <si>
    <t>Bedingte Sperren prüfen</t>
  </si>
  <si>
    <t>FKLOCK2</t>
  </si>
  <si>
    <t>Betriebswirtschaftl. Sperren setzen</t>
  </si>
  <si>
    <t>FMZ3</t>
  </si>
  <si>
    <t>Anzeigen Mittelbindung</t>
  </si>
  <si>
    <t>FNR7</t>
  </si>
  <si>
    <t>Summen- u. Saldenliste</t>
  </si>
  <si>
    <t>FOTV</t>
  </si>
  <si>
    <t>Verwaltungsreport Datenübermittlung</t>
  </si>
  <si>
    <t>FP03</t>
  </si>
  <si>
    <t>Abgabe an externes Inkassobüro</t>
  </si>
  <si>
    <t>FP03D</t>
  </si>
  <si>
    <t>Forderungen an Inkassobüro abgeben</t>
  </si>
  <si>
    <t>FP03E</t>
  </si>
  <si>
    <t>Freigabe  von Posten zum Inkasso</t>
  </si>
  <si>
    <t>FP04</t>
  </si>
  <si>
    <t>Ausbuchen</t>
  </si>
  <si>
    <t>FP04H</t>
  </si>
  <si>
    <t>Anzeigen der Ausbuchungshistorie</t>
  </si>
  <si>
    <t>FP04M</t>
  </si>
  <si>
    <t>Massenlauf: Ausbuchen</t>
  </si>
  <si>
    <t>FP05</t>
  </si>
  <si>
    <t>Zahlungsstapel bearbeiten</t>
  </si>
  <si>
    <t>FP05CLE</t>
  </si>
  <si>
    <t>FP05CLE_CALL</t>
  </si>
  <si>
    <t>Klärungsbearbeitung über CALL TRANS</t>
  </si>
  <si>
    <t>FP05FIK</t>
  </si>
  <si>
    <t>Abstimmschl. für Zahlstapel ändern</t>
  </si>
  <si>
    <t>FP06</t>
  </si>
  <si>
    <t>Kontenpflege</t>
  </si>
  <si>
    <t>FP07</t>
  </si>
  <si>
    <t>Ausgleich zurücknehmen</t>
  </si>
  <si>
    <t>FP08</t>
  </si>
  <si>
    <t>FP08M</t>
  </si>
  <si>
    <t>Massenstorno</t>
  </si>
  <si>
    <t>FP09</t>
  </si>
  <si>
    <t>Rückläufer</t>
  </si>
  <si>
    <t>FP09FIK</t>
  </si>
  <si>
    <t>Abstimmschl. für Rückl.stapel ändern</t>
  </si>
  <si>
    <t>FP18</t>
  </si>
  <si>
    <t>Rückzahlungsanforderung stornieren</t>
  </si>
  <si>
    <t>FP25</t>
  </si>
  <si>
    <t>Scheckstapel bearbeiten</t>
  </si>
  <si>
    <t>FP30</t>
  </si>
  <si>
    <t>Zahlung suchen</t>
  </si>
  <si>
    <t>FP30C</t>
  </si>
  <si>
    <t>Klärungsfälle suchen</t>
  </si>
  <si>
    <t>FP30H</t>
  </si>
  <si>
    <t>Freie Zahlungssuche</t>
  </si>
  <si>
    <t>FP31</t>
  </si>
  <si>
    <t>Zahlung suchen (aus Zahllauf)</t>
  </si>
  <si>
    <t>FP40</t>
  </si>
  <si>
    <t>Transferieren</t>
  </si>
  <si>
    <t>FPB3</t>
  </si>
  <si>
    <t>Zahlungsstapelübernahme</t>
  </si>
  <si>
    <t>FPB4</t>
  </si>
  <si>
    <t>Zahlungsstapelübernahme-Fehlerbearb.</t>
  </si>
  <si>
    <t>FPB5</t>
  </si>
  <si>
    <t>Rückläuferstapelübernahme</t>
  </si>
  <si>
    <t>FPB7</t>
  </si>
  <si>
    <t>Übernahme aus elektron. Kontoauszug</t>
  </si>
  <si>
    <t>FPCD</t>
  </si>
  <si>
    <t>Zahlung buchen</t>
  </si>
  <si>
    <t>FPCOPARA</t>
  </si>
  <si>
    <t>Korrespondenzdruck</t>
  </si>
  <si>
    <t>FPCPL</t>
  </si>
  <si>
    <t>Klärungsbearbeitung: Zahlungsstapel</t>
  </si>
  <si>
    <t>FPCR1</t>
  </si>
  <si>
    <t>Bonität anzeigen</t>
  </si>
  <si>
    <t>FPCRL</t>
  </si>
  <si>
    <t>Klärungsbearbeitung: Rückläufer</t>
  </si>
  <si>
    <t>FPE1</t>
  </si>
  <si>
    <t>FPE2</t>
  </si>
  <si>
    <t>Ändern Beleg</t>
  </si>
  <si>
    <t>FPE2M</t>
  </si>
  <si>
    <t>Massenänderung Belege</t>
  </si>
  <si>
    <t>FPE3</t>
  </si>
  <si>
    <t>Anzeigen Beleg</t>
  </si>
  <si>
    <t>FPE4</t>
  </si>
  <si>
    <t>Anzeige Belegänderungen</t>
  </si>
  <si>
    <t>FPF1</t>
  </si>
  <si>
    <t>Abstimmschlüssel anlegen</t>
  </si>
  <si>
    <t>FPF2</t>
  </si>
  <si>
    <t>Abstimmschlüssel ändern</t>
  </si>
  <si>
    <t>FPF3</t>
  </si>
  <si>
    <t>Abstimmschlüssel anzeigen</t>
  </si>
  <si>
    <t>FPG1</t>
  </si>
  <si>
    <t>Buchungssummen ins Hauptbuch übern.</t>
  </si>
  <si>
    <t>FPG3</t>
  </si>
  <si>
    <t>Übernahme ins CO-PA</t>
  </si>
  <si>
    <t>FPG4</t>
  </si>
  <si>
    <t>Autom. Schließen von Abstimmschl.</t>
  </si>
  <si>
    <t>FPG5</t>
  </si>
  <si>
    <t>FI-CA Belege zu FI-GL Belege</t>
  </si>
  <si>
    <t>FPG7</t>
  </si>
  <si>
    <t>CO-PA-Belege prüfen</t>
  </si>
  <si>
    <t>FPI1</t>
  </si>
  <si>
    <t>FI-CA: Einzelbearbeitung Verzinsung</t>
  </si>
  <si>
    <t>FPI4</t>
  </si>
  <si>
    <t>FI-CA: Zinsberechnung anzeigen</t>
  </si>
  <si>
    <t>FPINTM1</t>
  </si>
  <si>
    <t>Zinslauf</t>
  </si>
  <si>
    <t>FPL9</t>
  </si>
  <si>
    <t>Kontenstand anzeigen</t>
  </si>
  <si>
    <t>FPL9S</t>
  </si>
  <si>
    <t>Kontenstand: interner Aufruf</t>
  </si>
  <si>
    <t>FPLKA</t>
  </si>
  <si>
    <t>Auswerten BWL-Sperren</t>
  </si>
  <si>
    <t>FPLKDEL</t>
  </si>
  <si>
    <t>Gesetzte Massensperren löschen</t>
  </si>
  <si>
    <t>FPM3</t>
  </si>
  <si>
    <t>Anzeigen der Mahnhistorie</t>
  </si>
  <si>
    <t>FPM4</t>
  </si>
  <si>
    <t>Anzeigen der Rückläuferhistorie</t>
  </si>
  <si>
    <t>FPO1</t>
  </si>
  <si>
    <t>FI-CA stichtagsbez. OP-Liste</t>
  </si>
  <si>
    <t>FPO2</t>
  </si>
  <si>
    <t>Abstimmung der OP's zum Hauptbuch</t>
  </si>
  <si>
    <t>FPO4</t>
  </si>
  <si>
    <t>Posten-Auswertung</t>
  </si>
  <si>
    <t>FPP1</t>
  </si>
  <si>
    <t>Vertragspartner anlegen</t>
  </si>
  <si>
    <t>FPP2</t>
  </si>
  <si>
    <t>Vertragspartner ändern</t>
  </si>
  <si>
    <t>FPP3</t>
  </si>
  <si>
    <t>Vertragspartner anzeigen</t>
  </si>
  <si>
    <t>FPR1</t>
  </si>
  <si>
    <t>Ratenplan anlegen</t>
  </si>
  <si>
    <t>FPR2</t>
  </si>
  <si>
    <t>Ratenplan ändern</t>
  </si>
  <si>
    <t>FPR3</t>
  </si>
  <si>
    <t>Ratenplan anzeigen</t>
  </si>
  <si>
    <t>FPRA</t>
  </si>
  <si>
    <t>Berichtigte Forderungen anzeigen</t>
  </si>
  <si>
    <t>FPRH</t>
  </si>
  <si>
    <t>Anzeigen von Ratenplahistorien</t>
  </si>
  <si>
    <t>FPRS</t>
  </si>
  <si>
    <t>Offene Rückzahlungsanforderungen</t>
  </si>
  <si>
    <t>FPRU</t>
  </si>
  <si>
    <t>Übersicht Rückzahlungsanforderungen</t>
  </si>
  <si>
    <t>FPRV</t>
  </si>
  <si>
    <t>Umbuchung berichtigte Forderungen</t>
  </si>
  <si>
    <t>FPR_PLCL</t>
  </si>
  <si>
    <t>Einzelnachweis Klärungskonto</t>
  </si>
  <si>
    <t>FPSEC1</t>
  </si>
  <si>
    <t>Sicherheitsleistung anlegen</t>
  </si>
  <si>
    <t>FPSEC2</t>
  </si>
  <si>
    <t>Sicherheitsleistung ändern</t>
  </si>
  <si>
    <t>FPSEC3</t>
  </si>
  <si>
    <t>Sicherheitsleistung anzeigen</t>
  </si>
  <si>
    <t>FPSELP</t>
  </si>
  <si>
    <t>Selektionen  zu Auswertungen</t>
  </si>
  <si>
    <t>FPSELP1</t>
  </si>
  <si>
    <t>Layouts zu Auswertungen</t>
  </si>
  <si>
    <t>FPSELPLOCK</t>
  </si>
  <si>
    <t>Sperren gemäß Vorabselektion</t>
  </si>
  <si>
    <t>FPSEPA</t>
  </si>
  <si>
    <t>Anlegen von SEPA-Mandaten</t>
  </si>
  <si>
    <t>FPSEPA1</t>
  </si>
  <si>
    <t>Ändern von SEPA-Mandaten</t>
  </si>
  <si>
    <t>FPSP</t>
  </si>
  <si>
    <t>GP Selektion</t>
  </si>
  <si>
    <t>FPT3</t>
  </si>
  <si>
    <t>Überleitung abw. Periode</t>
  </si>
  <si>
    <t>FPT5</t>
  </si>
  <si>
    <t>Belege zum Abstimmschlüssel anzeigen</t>
  </si>
  <si>
    <t>FPT7</t>
  </si>
  <si>
    <t>Nachweis Buchungssummen</t>
  </si>
  <si>
    <t>FPVA</t>
  </si>
  <si>
    <t>Mahnvorschlag</t>
  </si>
  <si>
    <t>FPVB</t>
  </si>
  <si>
    <t>Mahnaktivitätenlauf</t>
  </si>
  <si>
    <t>FPY1</t>
  </si>
  <si>
    <t>Zahlungslauf / Lastschriftlauf</t>
  </si>
  <si>
    <t>FPZW</t>
  </si>
  <si>
    <t>Forderungsberichtigung</t>
  </si>
  <si>
    <t>FQC1200</t>
  </si>
  <si>
    <t>C FKK Kontenfindung */1200</t>
  </si>
  <si>
    <t>FQI2</t>
  </si>
  <si>
    <t>Zinsschlüssel Anzeige</t>
  </si>
  <si>
    <t>FQKS</t>
  </si>
  <si>
    <t>Kontenstand: Sortiervarianten</t>
  </si>
  <si>
    <t>FQKX</t>
  </si>
  <si>
    <t>TFK021L(Kontenstand: Listtypen)</t>
  </si>
  <si>
    <t>FS00</t>
  </si>
  <si>
    <t>Sachkontenstammdatenpflege</t>
  </si>
  <si>
    <t>FS04</t>
  </si>
  <si>
    <t>Änderungen Sachkonto-Zentral</t>
  </si>
  <si>
    <t>FS10</t>
  </si>
  <si>
    <t>Kontenstand Sachkonten</t>
  </si>
  <si>
    <t>FS10N</t>
  </si>
  <si>
    <t>FSE3</t>
  </si>
  <si>
    <t>Bilanz/GuV-Struktur anzeigen</t>
  </si>
  <si>
    <t>FSEPA_M1</t>
  </si>
  <si>
    <t>SEPA: Mandat anlegen</t>
  </si>
  <si>
    <t>FSEPA_M3</t>
  </si>
  <si>
    <t>SEPA: Mandat anzeigen</t>
  </si>
  <si>
    <t>FSEPA_M3_LUW</t>
  </si>
  <si>
    <t>SEPA: Mandat anzeigen (in neuer LUW)</t>
  </si>
  <si>
    <t>FSEPA_M4</t>
  </si>
  <si>
    <t>SEPA: Mandate auflisten</t>
  </si>
  <si>
    <t>FSM3</t>
  </si>
  <si>
    <t>Anzeigen Musterkonto</t>
  </si>
  <si>
    <t>FSP0</t>
  </si>
  <si>
    <t>Sachkontenstamm im Kontenplan</t>
  </si>
  <si>
    <t>FSP4</t>
  </si>
  <si>
    <t>Änderungen Sachkonto-Kontenplan</t>
  </si>
  <si>
    <t>FSS0</t>
  </si>
  <si>
    <t>Sachkontenstamm im Buchungskreis</t>
  </si>
  <si>
    <t>FSS4</t>
  </si>
  <si>
    <t>Änderungen Sachkonto-Buchungskreise</t>
  </si>
  <si>
    <t>FTW1A</t>
  </si>
  <si>
    <t>Extraktdaten</t>
  </si>
  <si>
    <t>FTWC</t>
  </si>
  <si>
    <t>Extrakte mischen</t>
  </si>
  <si>
    <t>FTWCF</t>
  </si>
  <si>
    <t>FTWE</t>
  </si>
  <si>
    <t>Kontrollsummen prüfen (FI-Belege)</t>
  </si>
  <si>
    <t>FTWE1</t>
  </si>
  <si>
    <t>Alle FI-Kontrollsummen prüfen</t>
  </si>
  <si>
    <t>FTWF</t>
  </si>
  <si>
    <t>Datenextrakt-Browser</t>
  </si>
  <si>
    <t>FTWH</t>
  </si>
  <si>
    <t>Daten-View-Abfragen</t>
  </si>
  <si>
    <t>FTWK</t>
  </si>
  <si>
    <t>Extrakte löschen</t>
  </si>
  <si>
    <t>FTWL</t>
  </si>
  <si>
    <t>Extraktprotokoll anzeigen</t>
  </si>
  <si>
    <t>FTWM</t>
  </si>
  <si>
    <t>Datenextrakt neu erstellen</t>
  </si>
  <si>
    <t>FTWN</t>
  </si>
  <si>
    <t>View-Abfrageprotokoll anzeigen</t>
  </si>
  <si>
    <t>FTWP</t>
  </si>
  <si>
    <t>Einstellungen für Datenextraktion</t>
  </si>
  <si>
    <t>FTWQ</t>
  </si>
  <si>
    <t>Datensegmente für Datendatei konfig.</t>
  </si>
  <si>
    <t>FTWR</t>
  </si>
  <si>
    <t>Dateigröße Arbeitsblatt</t>
  </si>
  <si>
    <t>FTWSCC</t>
  </si>
  <si>
    <t>DART: Einstell. für Buchungskreise</t>
  </si>
  <si>
    <t>FTWW</t>
  </si>
  <si>
    <t>Segmentinformationen auflisten</t>
  </si>
  <si>
    <t>FTWY</t>
  </si>
  <si>
    <t>Datendatei-View pflegen</t>
  </si>
  <si>
    <t>FTWYR</t>
  </si>
  <si>
    <t>DART: Segmentbeziehungen pflegen</t>
  </si>
  <si>
    <t>FTXP</t>
  </si>
  <si>
    <t>Steuerkennzeichen pflegen</t>
  </si>
  <si>
    <t>FV50</t>
  </si>
  <si>
    <t>Vorerfassung von Sachkontenpositione</t>
  </si>
  <si>
    <t>FV53</t>
  </si>
  <si>
    <t>Vorerfaßten Sachkontobeleg anzeigen</t>
  </si>
  <si>
    <t>FV60</t>
  </si>
  <si>
    <t>Vorerfassung eingehender Rechnungen</t>
  </si>
  <si>
    <t>FV63</t>
  </si>
  <si>
    <t>Vorerfassten Kreditorbeleg anzeigen</t>
  </si>
  <si>
    <t>FV70</t>
  </si>
  <si>
    <t>Vorerfassung ausgehender Rechnungen</t>
  </si>
  <si>
    <t>GCAC</t>
  </si>
  <si>
    <t>Ledgervergleich</t>
  </si>
  <si>
    <t>GCBX</t>
  </si>
  <si>
    <t>FI-SL: Zulässige Belegarten</t>
  </si>
  <si>
    <t>GD13</t>
  </si>
  <si>
    <t>Summensatzanzeige</t>
  </si>
  <si>
    <t>GD23</t>
  </si>
  <si>
    <t>FI-SL: Lokale Ist-Beleganzeige</t>
  </si>
  <si>
    <t>GGB0</t>
  </si>
  <si>
    <t>Validierungsbearbeitung</t>
  </si>
  <si>
    <t>GR33</t>
  </si>
  <si>
    <t>Anzeigen Bericht</t>
  </si>
  <si>
    <t>GR5G</t>
  </si>
  <si>
    <t>Berichtsgruppen generieren</t>
  </si>
  <si>
    <t>GR5L</t>
  </si>
  <si>
    <t>Verzeichnis: Berichtsgruppen</t>
  </si>
  <si>
    <t>GRE0</t>
  </si>
  <si>
    <t>Report Writer: Extrakte verwalten</t>
  </si>
  <si>
    <t>GRR3</t>
  </si>
  <si>
    <t>RW: Formular anzeigen</t>
  </si>
  <si>
    <t>GS01</t>
  </si>
  <si>
    <t>Anlegen Set</t>
  </si>
  <si>
    <t>GS02</t>
  </si>
  <si>
    <t>Ändern Set</t>
  </si>
  <si>
    <t>GS03</t>
  </si>
  <si>
    <t>Anzeigen Set</t>
  </si>
  <si>
    <t>GVTR</t>
  </si>
  <si>
    <t>FI-SL: Saldovortrag</t>
  </si>
  <si>
    <t>IA01</t>
  </si>
  <si>
    <t>Arbeitsplan Equipment anlegen</t>
  </si>
  <si>
    <t>IA02</t>
  </si>
  <si>
    <t>Arbeitsplan Equipment ändern</t>
  </si>
  <si>
    <t>IA03</t>
  </si>
  <si>
    <t>Arbeitsplan Equipment anzeigen</t>
  </si>
  <si>
    <t>IA04</t>
  </si>
  <si>
    <t>PM/SM-Arbeitsplan (A,E,T) anzeigen</t>
  </si>
  <si>
    <t>IA05</t>
  </si>
  <si>
    <t>Anleitung anlegen</t>
  </si>
  <si>
    <t>IA06</t>
  </si>
  <si>
    <t>Anleitung ändern</t>
  </si>
  <si>
    <t>IA07</t>
  </si>
  <si>
    <t>Anleitung anzeigen</t>
  </si>
  <si>
    <t>IA08</t>
  </si>
  <si>
    <t>Arbeitspläne ändern</t>
  </si>
  <si>
    <t>IA09</t>
  </si>
  <si>
    <t>Arbeitspläne anzeigen</t>
  </si>
  <si>
    <t>IA10</t>
  </si>
  <si>
    <t>Arbeitspläne anzeigen (mehrstufig)</t>
  </si>
  <si>
    <t>IA11</t>
  </si>
  <si>
    <t>Arbeitsplan techn. Platz anlegen</t>
  </si>
  <si>
    <t>IA12</t>
  </si>
  <si>
    <t>Arbeitsplan techn.Platz ändern</t>
  </si>
  <si>
    <t>IA13</t>
  </si>
  <si>
    <t>Arbeitsplan techn.Platz anzeigen</t>
  </si>
  <si>
    <t>IA15</t>
  </si>
  <si>
    <t>Änderungsbelege Arbeitspläne</t>
  </si>
  <si>
    <t>IA21</t>
  </si>
  <si>
    <t>Auswertung ÄnderBelege Arbeitspläne</t>
  </si>
  <si>
    <t>IB01</t>
  </si>
  <si>
    <t>Anlegen Equipmentstückliste</t>
  </si>
  <si>
    <t>IB02</t>
  </si>
  <si>
    <t>Ändern Equipmentstückliste</t>
  </si>
  <si>
    <t>IB03</t>
  </si>
  <si>
    <t>Anzeigen Equipmenstückliste</t>
  </si>
  <si>
    <t>IB11</t>
  </si>
  <si>
    <t>Anlegen TechnPlatzStückliste</t>
  </si>
  <si>
    <t>IB12</t>
  </si>
  <si>
    <t>Ändern TechnPlatzStückliste</t>
  </si>
  <si>
    <t>IB13</t>
  </si>
  <si>
    <t>Anzeigen TechnPlatzStückliste</t>
  </si>
  <si>
    <t>IB19</t>
  </si>
  <si>
    <t>Anzeigen Werkszuordnung TechnPlStl</t>
  </si>
  <si>
    <t>IB51</t>
  </si>
  <si>
    <t>Anlegen Installation</t>
  </si>
  <si>
    <t>IB53</t>
  </si>
  <si>
    <t>Anzeigen Installation</t>
  </si>
  <si>
    <t>IBIP</t>
  </si>
  <si>
    <t>Batch Input Utility : PM</t>
  </si>
  <si>
    <t>IE01</t>
  </si>
  <si>
    <t>Equipment anlegen</t>
  </si>
  <si>
    <t>IE01_ISU_C</t>
  </si>
  <si>
    <t>IE02</t>
  </si>
  <si>
    <t>Equipment ändern</t>
  </si>
  <si>
    <t>IE03</t>
  </si>
  <si>
    <t>IE05</t>
  </si>
  <si>
    <t>IE07</t>
  </si>
  <si>
    <t>Equipmentliste (mehrstufig)</t>
  </si>
  <si>
    <t>IE10</t>
  </si>
  <si>
    <t>Sammelerfassung Equipments</t>
  </si>
  <si>
    <t>IE31</t>
  </si>
  <si>
    <t>Fahrzeug anlegen</t>
  </si>
  <si>
    <t>IE36</t>
  </si>
  <si>
    <t>Fahrzeuge anzeigen</t>
  </si>
  <si>
    <t>IE37</t>
  </si>
  <si>
    <t>Fahrzeuge ändern</t>
  </si>
  <si>
    <t>Techn.Platz Strukturdarstellung</t>
  </si>
  <si>
    <t>IH02</t>
  </si>
  <si>
    <t>Referenzplatz Strukturdarstellung</t>
  </si>
  <si>
    <t>IH03</t>
  </si>
  <si>
    <t>Equipment Strukturdarstellung</t>
  </si>
  <si>
    <t>IH04</t>
  </si>
  <si>
    <t>IH05</t>
  </si>
  <si>
    <t>Material Strukturdarstellung</t>
  </si>
  <si>
    <t>IH06</t>
  </si>
  <si>
    <t>Techn.Platz anzeigen</t>
  </si>
  <si>
    <t>IH07</t>
  </si>
  <si>
    <t>Referenzplatz anzeigen</t>
  </si>
  <si>
    <t>IH08</t>
  </si>
  <si>
    <t>IH09</t>
  </si>
  <si>
    <t>Material anzeigen</t>
  </si>
  <si>
    <t>IH12</t>
  </si>
  <si>
    <t>Tech. Platz Strukturdarstellung</t>
  </si>
  <si>
    <t>IK01</t>
  </si>
  <si>
    <t>Meßpunkt anlegen</t>
  </si>
  <si>
    <t>IK02</t>
  </si>
  <si>
    <t>Meßpunkt ändern</t>
  </si>
  <si>
    <t>IK03</t>
  </si>
  <si>
    <t>Meßpunkt anzeigen</t>
  </si>
  <si>
    <t>IK04</t>
  </si>
  <si>
    <t>Meßpunkte zum Objekt anlegen</t>
  </si>
  <si>
    <t>IK05</t>
  </si>
  <si>
    <t>Meßpunkte zum Objekt ändern</t>
  </si>
  <si>
    <t>IK06</t>
  </si>
  <si>
    <t>Meßpunkte zum Objekt anzeigen</t>
  </si>
  <si>
    <t>IK07</t>
  </si>
  <si>
    <t>Meßpunkte anzeigen</t>
  </si>
  <si>
    <t>IK08</t>
  </si>
  <si>
    <t>Meßpunkte ändern</t>
  </si>
  <si>
    <t>IK11</t>
  </si>
  <si>
    <t>Meßbeleg anlegen</t>
  </si>
  <si>
    <t>IK12</t>
  </si>
  <si>
    <t>Meßbeleg ändern</t>
  </si>
  <si>
    <t>IK13</t>
  </si>
  <si>
    <t>Meßbeleg anzeigen</t>
  </si>
  <si>
    <t>IK14</t>
  </si>
  <si>
    <t>Sammelerfassung Meßbelege</t>
  </si>
  <si>
    <t>IK16</t>
  </si>
  <si>
    <t>IK17</t>
  </si>
  <si>
    <t>Meßbelege anzeigen</t>
  </si>
  <si>
    <t>IK18</t>
  </si>
  <si>
    <t>Meßbelege ändern</t>
  </si>
  <si>
    <t>IK21</t>
  </si>
  <si>
    <t>IK22</t>
  </si>
  <si>
    <t>IK41</t>
  </si>
  <si>
    <t>Meßbelege aus Archiv anzeigen</t>
  </si>
  <si>
    <t>IL01</t>
  </si>
  <si>
    <t>Techn.Platz anlegen</t>
  </si>
  <si>
    <t>IL02</t>
  </si>
  <si>
    <t>Techn.Platz ändern</t>
  </si>
  <si>
    <t>IL03</t>
  </si>
  <si>
    <t>IL04</t>
  </si>
  <si>
    <t>Techn.Platz anlegen: Listerfassung</t>
  </si>
  <si>
    <t>IL05</t>
  </si>
  <si>
    <t>IL06</t>
  </si>
  <si>
    <t>Datenweitergabe von Techn.Platz</t>
  </si>
  <si>
    <t>IL07</t>
  </si>
  <si>
    <t>Techn. Platzliste (mehrstufig)</t>
  </si>
  <si>
    <t>IL08</t>
  </si>
  <si>
    <t>Techn. Platz anlegen</t>
  </si>
  <si>
    <t>IL10</t>
  </si>
  <si>
    <t>Wiederverwendbarkeit histor. Kennz.</t>
  </si>
  <si>
    <t>IL11</t>
  </si>
  <si>
    <t>Referenzplatz anlegen</t>
  </si>
  <si>
    <t>IL12</t>
  </si>
  <si>
    <t>Referenzplatz ändern</t>
  </si>
  <si>
    <t>IL13</t>
  </si>
  <si>
    <t>IL18</t>
  </si>
  <si>
    <t>Datenweitergabe von Equipment</t>
  </si>
  <si>
    <t>IM01</t>
  </si>
  <si>
    <t>Hinzufügen InvProgramm</t>
  </si>
  <si>
    <t>IM02</t>
  </si>
  <si>
    <t>Ändern InvProgramm</t>
  </si>
  <si>
    <t>IM03</t>
  </si>
  <si>
    <t>Anzeigen InvProgramm</t>
  </si>
  <si>
    <t>IM05</t>
  </si>
  <si>
    <t>Umhängen von Maßnahmen/Anforderungen</t>
  </si>
  <si>
    <t>IM11</t>
  </si>
  <si>
    <t>Hinzufügen InvProgrammposition</t>
  </si>
  <si>
    <t>IM12</t>
  </si>
  <si>
    <t>Ändern InvProgrammposition</t>
  </si>
  <si>
    <t>IM13</t>
  </si>
  <si>
    <t>Anzeigen InvProgrammposition</t>
  </si>
  <si>
    <t>IM22</t>
  </si>
  <si>
    <t>Ändern InvProgrammstruktur</t>
  </si>
  <si>
    <t>IM23</t>
  </si>
  <si>
    <t>Anzeigen InvProgrammstruktur</t>
  </si>
  <si>
    <t>IM27</t>
  </si>
  <si>
    <t>IM: Eröffnung neues Gen.Jhr.</t>
  </si>
  <si>
    <t>IM27_CLOSE</t>
  </si>
  <si>
    <t>IM: Abschluß altes Gen.Jhr.</t>
  </si>
  <si>
    <t>IM27_REPEAT</t>
  </si>
  <si>
    <t>IM: Eröffnung neues Gen.Jhr. - Wdh.</t>
  </si>
  <si>
    <t>IM32</t>
  </si>
  <si>
    <t>Ändern Budget InvProgrammposition</t>
  </si>
  <si>
    <t>IM33</t>
  </si>
  <si>
    <t>Anzeigen Budget InvProgrammposition</t>
  </si>
  <si>
    <t>IM35</t>
  </si>
  <si>
    <t>Ändern Plan InvProgrammposition</t>
  </si>
  <si>
    <t>IM36</t>
  </si>
  <si>
    <t>Anzeigen Plan InvProgrammposition</t>
  </si>
  <si>
    <t>IMA11</t>
  </si>
  <si>
    <t>Einzelbearbeitung</t>
  </si>
  <si>
    <t>IMA3N</t>
  </si>
  <si>
    <t>Maßnahmenanforderung anzeigen</t>
  </si>
  <si>
    <t>IMR4</t>
  </si>
  <si>
    <t>MaßnAnfordrg. o.Auftlg.  o.Varianten</t>
  </si>
  <si>
    <t>IN04</t>
  </si>
  <si>
    <t>Objektverb. Techn. Plätze anlegen</t>
  </si>
  <si>
    <t>IN06</t>
  </si>
  <si>
    <t>Objektverb. Techn. Plätze anzeigen</t>
  </si>
  <si>
    <t>IN07</t>
  </si>
  <si>
    <t>Objektverb. Equipments anlegen</t>
  </si>
  <si>
    <t>IN09</t>
  </si>
  <si>
    <t>Objektverb. Equipments anzeigen</t>
  </si>
  <si>
    <t>IN15</t>
  </si>
  <si>
    <t>Objektnetz Techn. Plätze ändern</t>
  </si>
  <si>
    <t>IN16</t>
  </si>
  <si>
    <t>Objektnetz Techn. Plätze anzeigen</t>
  </si>
  <si>
    <t>IN19</t>
  </si>
  <si>
    <t>Objektnetz Equipments anzeigen</t>
  </si>
  <si>
    <t>IP01</t>
  </si>
  <si>
    <t>Hinzufügen Wartungsplan</t>
  </si>
  <si>
    <t>IP02</t>
  </si>
  <si>
    <t>Ändern Wartungsplan</t>
  </si>
  <si>
    <t>IP03</t>
  </si>
  <si>
    <t>Anzeigen Wartungsplan</t>
  </si>
  <si>
    <t>IP04</t>
  </si>
  <si>
    <t>Hinzufügen Wartungsposition</t>
  </si>
  <si>
    <t>IP05</t>
  </si>
  <si>
    <t>Ändern Wartungsposition</t>
  </si>
  <si>
    <t>IP06</t>
  </si>
  <si>
    <t>Anzeigen Wartungsposition</t>
  </si>
  <si>
    <t>IP10</t>
  </si>
  <si>
    <t>Terminieren Wartungsplan</t>
  </si>
  <si>
    <t>IP11</t>
  </si>
  <si>
    <t>Wartungsstrategien pflegen</t>
  </si>
  <si>
    <t>IP11Z</t>
  </si>
  <si>
    <t>Zyklusset pflegen</t>
  </si>
  <si>
    <t>IP12</t>
  </si>
  <si>
    <t>Wartungsstrategien anzeigen</t>
  </si>
  <si>
    <t>IP13</t>
  </si>
  <si>
    <t>Paketfolge</t>
  </si>
  <si>
    <t>IP14</t>
  </si>
  <si>
    <t>Verwendungsnachweis Strategie</t>
  </si>
  <si>
    <t>IP15</t>
  </si>
  <si>
    <t>Wartungsplan ändern</t>
  </si>
  <si>
    <t>IP16</t>
  </si>
  <si>
    <t>Wartungsplan anzeigen</t>
  </si>
  <si>
    <t>IP17</t>
  </si>
  <si>
    <t>Wartungsposition ändern</t>
  </si>
  <si>
    <t>IP18</t>
  </si>
  <si>
    <t>Wartungsposition anzeigen</t>
  </si>
  <si>
    <t>IP19</t>
  </si>
  <si>
    <t>Wartungsterminübersicht</t>
  </si>
  <si>
    <t>IP24</t>
  </si>
  <si>
    <t>Wartungsterminübersicht Listform</t>
  </si>
  <si>
    <t>IP25</t>
  </si>
  <si>
    <t>Setzen Löschvormerkung Wartungspläne</t>
  </si>
  <si>
    <t>IP30</t>
  </si>
  <si>
    <t>Terminüberwachung Wartungsterminplan</t>
  </si>
  <si>
    <t>IP31</t>
  </si>
  <si>
    <t>Kostenanzeige Wartungsplan</t>
  </si>
  <si>
    <t>IP41</t>
  </si>
  <si>
    <t>Hinzufügen Einfachplan</t>
  </si>
  <si>
    <t>IP42</t>
  </si>
  <si>
    <t>Hinzufügen strategiegesteuerter Plan</t>
  </si>
  <si>
    <t>IP43</t>
  </si>
  <si>
    <t>Hinzufügen Mehrfachzählerplan</t>
  </si>
  <si>
    <t>IP50</t>
  </si>
  <si>
    <t>Anlegen Bezug Wartungsvertragsposit.</t>
  </si>
  <si>
    <t>IP62</t>
  </si>
  <si>
    <t>Materialverwendung in Arbeitsplänen</t>
  </si>
  <si>
    <t>IPM3</t>
  </si>
  <si>
    <t>Genehmigung anzeigen</t>
  </si>
  <si>
    <t>IQ01</t>
  </si>
  <si>
    <t>MatSerialNr anlegen</t>
  </si>
  <si>
    <t>IQ02</t>
  </si>
  <si>
    <t>MatSerialNr ändern</t>
  </si>
  <si>
    <t>IQ03</t>
  </si>
  <si>
    <t>MatSerialNr anzeigen</t>
  </si>
  <si>
    <t>IQ04</t>
  </si>
  <si>
    <t>IQ08</t>
  </si>
  <si>
    <t>IQ09</t>
  </si>
  <si>
    <t>IQS3</t>
  </si>
  <si>
    <t>Anzeigen Meldung - Erweiterte Sich</t>
  </si>
  <si>
    <t>IR01</t>
  </si>
  <si>
    <t>Arbeitsplatz anlegen</t>
  </si>
  <si>
    <t>IR02</t>
  </si>
  <si>
    <t>Arbeitsplatz ändern</t>
  </si>
  <si>
    <t>IR03</t>
  </si>
  <si>
    <t>IW12</t>
  </si>
  <si>
    <t>Liste Belegfluss</t>
  </si>
  <si>
    <t>IW13</t>
  </si>
  <si>
    <t>Materialverwendungsnachweis</t>
  </si>
  <si>
    <t>IW21</t>
  </si>
  <si>
    <t>Anlegen IH-Meldung - Allgemein</t>
  </si>
  <si>
    <t>IW22</t>
  </si>
  <si>
    <t>Ändern IH-Meldung</t>
  </si>
  <si>
    <t>IW23</t>
  </si>
  <si>
    <t>IW24</t>
  </si>
  <si>
    <t>Anlegen IH-Störmeldung</t>
  </si>
  <si>
    <t>IW25</t>
  </si>
  <si>
    <t>Anlegen IH-Tätigkeitsmeldung</t>
  </si>
  <si>
    <t>IW26</t>
  </si>
  <si>
    <t>Anlegen IH-Anforderung</t>
  </si>
  <si>
    <t>IW27</t>
  </si>
  <si>
    <t>Setzen Löschvormerkung bei IH-Meldg</t>
  </si>
  <si>
    <t>IW28</t>
  </si>
  <si>
    <t>IW29</t>
  </si>
  <si>
    <t>Meldungen anzeigen</t>
  </si>
  <si>
    <t>IW30</t>
  </si>
  <si>
    <t>Meldungsliste (mehrstufig)</t>
  </si>
  <si>
    <t>IW31</t>
  </si>
  <si>
    <t>Auftrag anlegen</t>
  </si>
  <si>
    <t>IW32</t>
  </si>
  <si>
    <t>AUFTRAG ÄNDERN</t>
  </si>
  <si>
    <t>IW33</t>
  </si>
  <si>
    <t>IW34</t>
  </si>
  <si>
    <t>IH-Auftrag zur IH-Meldung</t>
  </si>
  <si>
    <t>IW36</t>
  </si>
  <si>
    <t>IH-Unterauftrag anlegen</t>
  </si>
  <si>
    <t>IW37</t>
  </si>
  <si>
    <t>Vorgänge ändern</t>
  </si>
  <si>
    <t>IW37N</t>
  </si>
  <si>
    <t>Aufträge und Vorgänge ändern</t>
  </si>
  <si>
    <t>IW38</t>
  </si>
  <si>
    <t>IH-Aufträge ändern</t>
  </si>
  <si>
    <t>IW39</t>
  </si>
  <si>
    <t>IW3D</t>
  </si>
  <si>
    <t>Auftrag drucken</t>
  </si>
  <si>
    <t>IW3K</t>
  </si>
  <si>
    <t>Auftrag Komponentenliste ändern</t>
  </si>
  <si>
    <t>IW3L</t>
  </si>
  <si>
    <t>Auftrag Komponentenliste anzeigen</t>
  </si>
  <si>
    <t>IW3M</t>
  </si>
  <si>
    <t>Liste Warenbewegungen zum Auftrag</t>
  </si>
  <si>
    <t>IW40</t>
  </si>
  <si>
    <t>Aufträge mehrstufig anzeigen</t>
  </si>
  <si>
    <t>IW41</t>
  </si>
  <si>
    <t>Erfassen Rückmeldung IH-Aufträge</t>
  </si>
  <si>
    <t>IW42</t>
  </si>
  <si>
    <t>Gesamtrückmeldung</t>
  </si>
  <si>
    <t>IW43</t>
  </si>
  <si>
    <t>Anzeigen Rückmeldung IH-Aufträge</t>
  </si>
  <si>
    <t>IW44</t>
  </si>
  <si>
    <t>Sammelrückmeldung IH-Aufträge</t>
  </si>
  <si>
    <t>IW45</t>
  </si>
  <si>
    <t>Stornieren Rückmeldung IH-Aufträge</t>
  </si>
  <si>
    <t>IW47</t>
  </si>
  <si>
    <t>Rückmeldeliste</t>
  </si>
  <si>
    <t>IW48</t>
  </si>
  <si>
    <t>Rückmelden über Vorgangsliste</t>
  </si>
  <si>
    <t>IW49</t>
  </si>
  <si>
    <t>Vorgänge anzeigen</t>
  </si>
  <si>
    <t>IW49N</t>
  </si>
  <si>
    <t>Aufträge und Vorgänge anzeigen</t>
  </si>
  <si>
    <t>IW51</t>
  </si>
  <si>
    <t>Anlegen Servicemeldung - Allgemein</t>
  </si>
  <si>
    <t>IW52</t>
  </si>
  <si>
    <t>Ändern Servicemeldung</t>
  </si>
  <si>
    <t>IW53</t>
  </si>
  <si>
    <t>IW58</t>
  </si>
  <si>
    <t>Servicemeldungen ändern</t>
  </si>
  <si>
    <t>IW59</t>
  </si>
  <si>
    <t>Servicemeldungen anzeigen</t>
  </si>
  <si>
    <t>IW63</t>
  </si>
  <si>
    <t>Anzeigen historischer IH-Auftrag</t>
  </si>
  <si>
    <t>IW64</t>
  </si>
  <si>
    <t>Aktionen ändern</t>
  </si>
  <si>
    <t>IW65</t>
  </si>
  <si>
    <t>Aktionen anzeigen</t>
  </si>
  <si>
    <t>IW66</t>
  </si>
  <si>
    <t>Maßnahmen ändern</t>
  </si>
  <si>
    <t>IW67</t>
  </si>
  <si>
    <t>Maßnahmen anzeigen</t>
  </si>
  <si>
    <t>IW68</t>
  </si>
  <si>
    <t>Meldungspositionen ändern</t>
  </si>
  <si>
    <t>IW69</t>
  </si>
  <si>
    <t>Meldungspositionen anzeigen</t>
  </si>
  <si>
    <t>IW72</t>
  </si>
  <si>
    <t>Serviceauftrag ändern</t>
  </si>
  <si>
    <t>IW73</t>
  </si>
  <si>
    <t>Serviceauftrag anzeigen</t>
  </si>
  <si>
    <t>IW81</t>
  </si>
  <si>
    <t>Anlegen Aufarbeitungsauftrag</t>
  </si>
  <si>
    <t>IW8W</t>
  </si>
  <si>
    <t>Wareneingang zum Aufarb.-Auftrag</t>
  </si>
  <si>
    <t>KA01</t>
  </si>
  <si>
    <t>Kostenart anlegen</t>
  </si>
  <si>
    <t>KA02</t>
  </si>
  <si>
    <t>Kostenart ändern</t>
  </si>
  <si>
    <t>KA03</t>
  </si>
  <si>
    <t>Kostenart anzeigen</t>
  </si>
  <si>
    <t>KA04</t>
  </si>
  <si>
    <t>Kostenart löschen</t>
  </si>
  <si>
    <t>KA05</t>
  </si>
  <si>
    <t>Kostenart: Änderungen anzeigen</t>
  </si>
  <si>
    <t>KA06</t>
  </si>
  <si>
    <t>Kostenart sekundär: anlegen</t>
  </si>
  <si>
    <t>KA12</t>
  </si>
  <si>
    <t>CO-Summensätze</t>
  </si>
  <si>
    <t>KA23</t>
  </si>
  <si>
    <t>Kostenarten: Stammdatenbericht</t>
  </si>
  <si>
    <t>KAB9</t>
  </si>
  <si>
    <t>Planungsbericht Aufträge</t>
  </si>
  <si>
    <t>KABL</t>
  </si>
  <si>
    <t>Auftrag: Planungsübersicht</t>
  </si>
  <si>
    <t>KAH1</t>
  </si>
  <si>
    <t>Kostenartengruppe anlegen</t>
  </si>
  <si>
    <t>KAH2</t>
  </si>
  <si>
    <t>Kostenartengruppe ändern</t>
  </si>
  <si>
    <t>KAH3</t>
  </si>
  <si>
    <t>Kostenartengruppe anzeigen</t>
  </si>
  <si>
    <t>KAK3</t>
  </si>
  <si>
    <t>Statistische Kennzahlen anzeigen</t>
  </si>
  <si>
    <t>KAL7</t>
  </si>
  <si>
    <t>Übersicht Kostenflüsse</t>
  </si>
  <si>
    <t>KALC</t>
  </si>
  <si>
    <t>Meldung der Kostenflüsse</t>
  </si>
  <si>
    <t>KALE1</t>
  </si>
  <si>
    <t>RCL: Parametertransaktion für GD13</t>
  </si>
  <si>
    <t>KALR</t>
  </si>
  <si>
    <t>Abstimmledger: CO-Einzelposten</t>
  </si>
  <si>
    <t>KANK</t>
  </si>
  <si>
    <t>KB11N</t>
  </si>
  <si>
    <t>Manuelle Umbuchung Kosten erfassen</t>
  </si>
  <si>
    <t>KB13N</t>
  </si>
  <si>
    <t>Manuelle Umbuchung Kosten anzeigen</t>
  </si>
  <si>
    <t>KB14N</t>
  </si>
  <si>
    <t>Manuelle Umbuchung Kosten stornieren</t>
  </si>
  <si>
    <t>KB15N</t>
  </si>
  <si>
    <t>Manuelle Verrechnung erfassen</t>
  </si>
  <si>
    <t>KB16N</t>
  </si>
  <si>
    <t>Manuelle Verrechnung anzeigen</t>
  </si>
  <si>
    <t>KB17N</t>
  </si>
  <si>
    <t>Manuelle Verrechnung stornieren</t>
  </si>
  <si>
    <t>KB21N</t>
  </si>
  <si>
    <t>Direkte Leistungsver. erfassen</t>
  </si>
  <si>
    <t>KB23N</t>
  </si>
  <si>
    <t>KB24N</t>
  </si>
  <si>
    <t>Direkte Leistungsver. stornieren</t>
  </si>
  <si>
    <t>KB31N</t>
  </si>
  <si>
    <t>Statistische Kennzahlen erfassen</t>
  </si>
  <si>
    <t>KB33N</t>
  </si>
  <si>
    <t>KB34N</t>
  </si>
  <si>
    <t>Statistische Kennzahlen stornieren</t>
  </si>
  <si>
    <t>KB41N</t>
  </si>
  <si>
    <t>Manuelle Umbuchung Erlöse erfassen</t>
  </si>
  <si>
    <t>KB43N</t>
  </si>
  <si>
    <t>Manuelle Umbuchung Erlöse anzeigen</t>
  </si>
  <si>
    <t>KB44N</t>
  </si>
  <si>
    <t>Manuelle Umbuchung Erlöse stornieren</t>
  </si>
  <si>
    <t>KB61</t>
  </si>
  <si>
    <t>Umbuchung CO-Einzelposten erfassen</t>
  </si>
  <si>
    <t>KB63</t>
  </si>
  <si>
    <t>Umbuchung CO-Einzelposten anzeigen</t>
  </si>
  <si>
    <t>KB65</t>
  </si>
  <si>
    <t>Umbuchung ILV erfassen</t>
  </si>
  <si>
    <t>KB66</t>
  </si>
  <si>
    <t>Umbuchung ILV anzeigen</t>
  </si>
  <si>
    <t>KBH2</t>
  </si>
  <si>
    <t>Stat. Kennzahlengruppe ändern</t>
  </si>
  <si>
    <t>KBH3</t>
  </si>
  <si>
    <t>Stat. Kennzahlengruppe anzeigen</t>
  </si>
  <si>
    <t>KBK7</t>
  </si>
  <si>
    <t>CO-CCA: Manueller Ist-Tarif anz.</t>
  </si>
  <si>
    <t>KCH2</t>
  </si>
  <si>
    <t>Profit Center Gruppe ändern</t>
  </si>
  <si>
    <t>KCH3</t>
  </si>
  <si>
    <t>Profit Center Gruppe anzeigen</t>
  </si>
  <si>
    <t>KCH5N</t>
  </si>
  <si>
    <t>EC-PCA: Standardhierarchie ändern</t>
  </si>
  <si>
    <t>KCH6N</t>
  </si>
  <si>
    <t>EC-PCA: Standardhierarchie anzeigen</t>
  </si>
  <si>
    <t>KCRMCO_CRM_DET</t>
  </si>
  <si>
    <t>Analysieren Servicevertrag</t>
  </si>
  <si>
    <t>KCRMCO_CRM_SEL</t>
  </si>
  <si>
    <t>Servicevorganganalyse</t>
  </si>
  <si>
    <t>KCRMCO_CSCEN</t>
  </si>
  <si>
    <t>Erweiterte Servicevorgangsanalyse</t>
  </si>
  <si>
    <t>KDH2</t>
  </si>
  <si>
    <t>Ändern: Kontengruppe</t>
  </si>
  <si>
    <t>KDH3</t>
  </si>
  <si>
    <t>Anzeigen: Kontengruppe</t>
  </si>
  <si>
    <t>KE21N</t>
  </si>
  <si>
    <t>CO-PA-Einzelpostenerfassung</t>
  </si>
  <si>
    <t>KE24</t>
  </si>
  <si>
    <t>KE25</t>
  </si>
  <si>
    <t>KE28L</t>
  </si>
  <si>
    <t>Verwaltung: Protokolle</t>
  </si>
  <si>
    <t>KE2D</t>
  </si>
  <si>
    <t>Anzeige Fehlerdatei</t>
  </si>
  <si>
    <t>KE30</t>
  </si>
  <si>
    <t>KE31</t>
  </si>
  <si>
    <t>Ergebnisbericht anlegen</t>
  </si>
  <si>
    <t>KE33</t>
  </si>
  <si>
    <t>Bericht anzeigen</t>
  </si>
  <si>
    <t>KE34</t>
  </si>
  <si>
    <t>Formular anlegen</t>
  </si>
  <si>
    <t>KE35</t>
  </si>
  <si>
    <t>Formular ändern</t>
  </si>
  <si>
    <t>KE36</t>
  </si>
  <si>
    <t>Formular anzeigen</t>
  </si>
  <si>
    <t>KE43</t>
  </si>
  <si>
    <t>Anzeigen Kondition</t>
  </si>
  <si>
    <t>KE4I</t>
  </si>
  <si>
    <t>Viewpflege VV2_T258I_V</t>
  </si>
  <si>
    <t>KE4O</t>
  </si>
  <si>
    <t>Anzeigen Konditionsliste</t>
  </si>
  <si>
    <t>KE51</t>
  </si>
  <si>
    <t>Profit Center anlegen</t>
  </si>
  <si>
    <t>KE52</t>
  </si>
  <si>
    <t>Profit Center ändern</t>
  </si>
  <si>
    <t>KE53</t>
  </si>
  <si>
    <t>Profit Center anzeigen</t>
  </si>
  <si>
    <t>KE56</t>
  </si>
  <si>
    <t>EC-PCA: Massenpflege Bukrs-Zuordnung</t>
  </si>
  <si>
    <t>KE57</t>
  </si>
  <si>
    <t>KE5C</t>
  </si>
  <si>
    <t>EC-PCA: Stammdaten Konto (CO/FI)</t>
  </si>
  <si>
    <t>KE5T</t>
  </si>
  <si>
    <t>Abstimmung Sachkonten FI - EC-PCA</t>
  </si>
  <si>
    <t>KE5X</t>
  </si>
  <si>
    <t>Profit Center: Stammdatenverzeichnis</t>
  </si>
  <si>
    <t>KE5Y</t>
  </si>
  <si>
    <t>Profit Center: Plan-Einzelposten</t>
  </si>
  <si>
    <t>KE5Z</t>
  </si>
  <si>
    <t>Profit Center: Ist-Einzelposten</t>
  </si>
  <si>
    <t>KE61</t>
  </si>
  <si>
    <t>CO-PCA: Kostengrp von CCSS zur GLTPC</t>
  </si>
  <si>
    <t>KE80</t>
  </si>
  <si>
    <t>EC-PCA: Recherchebericht ausführen</t>
  </si>
  <si>
    <t>KE95</t>
  </si>
  <si>
    <t>KEA0</t>
  </si>
  <si>
    <t>CO-PA: Ergebnisbereich bearbeiten</t>
  </si>
  <si>
    <t>KEA5</t>
  </si>
  <si>
    <t>Merkmale bearbeiten</t>
  </si>
  <si>
    <t>KEA6</t>
  </si>
  <si>
    <t>Wertfelder bearbeiten</t>
  </si>
  <si>
    <t>KEBD</t>
  </si>
  <si>
    <t>Setzen Ergebnisbereich</t>
  </si>
  <si>
    <t>KECM</t>
  </si>
  <si>
    <t>CO-PA: Customizing Monitor</t>
  </si>
  <si>
    <t>KEDD</t>
  </si>
  <si>
    <t>COPA Merkmalsableitung Übersicht ALV</t>
  </si>
  <si>
    <t>KEDE</t>
  </si>
  <si>
    <t>Ableitungsregeln Einträge pflegen</t>
  </si>
  <si>
    <t>KEDR</t>
  </si>
  <si>
    <t>Ableitungsstrategie pflegen</t>
  </si>
  <si>
    <t>KEDU</t>
  </si>
  <si>
    <t>CO-PA: Aufbau Verdichtungsebenen</t>
  </si>
  <si>
    <t>KEDV</t>
  </si>
  <si>
    <t>CO-PA: Pflege Verdichtungsebenen</t>
  </si>
  <si>
    <t>KEDVP</t>
  </si>
  <si>
    <t>Vorschlag für Verdichtungsebenen</t>
  </si>
  <si>
    <t>KEG5</t>
  </si>
  <si>
    <t>Ind. Ist-Leist.verrechn. ausführen</t>
  </si>
  <si>
    <t>KEND</t>
  </si>
  <si>
    <t>Zuordnungsänderungen</t>
  </si>
  <si>
    <t>KEPC</t>
  </si>
  <si>
    <t>Flexibler Zugriff auf Kalkulation</t>
  </si>
  <si>
    <t>KEPM</t>
  </si>
  <si>
    <t>CO-PA Planung</t>
  </si>
  <si>
    <t>KES1</t>
  </si>
  <si>
    <t>CO-PA Pflege Merkmalswerte</t>
  </si>
  <si>
    <t>KES3</t>
  </si>
  <si>
    <t>Cust. Stammdatenhierarchie Pflegen</t>
  </si>
  <si>
    <t>KGI2</t>
  </si>
  <si>
    <t>Zuschläge IST:  Innenauftr. Einzelv.</t>
  </si>
  <si>
    <t>KJH3</t>
  </si>
  <si>
    <t>PSP-Elementgruppen anzeigen</t>
  </si>
  <si>
    <t>KK01</t>
  </si>
  <si>
    <t>Statistische Kennzahlen anlegen</t>
  </si>
  <si>
    <t>KK02</t>
  </si>
  <si>
    <t>Statistische Kennzahlen ändern</t>
  </si>
  <si>
    <t>KK03</t>
  </si>
  <si>
    <t>KK04</t>
  </si>
  <si>
    <t>Stat. Kennzahlen: Stammdatenbericht</t>
  </si>
  <si>
    <t>KKA0</t>
  </si>
  <si>
    <t>Sperrperiode pflegen</t>
  </si>
  <si>
    <t>KKA1</t>
  </si>
  <si>
    <t>Ergebnis- und WIP-Ermittlung Auftrag</t>
  </si>
  <si>
    <t>KKBC_KUN</t>
  </si>
  <si>
    <t>Analysieren Kundenauftrag</t>
  </si>
  <si>
    <t>KKBC_ORD</t>
  </si>
  <si>
    <t>Analysieren Auftrag</t>
  </si>
  <si>
    <t>KKBC_ORD_INT</t>
  </si>
  <si>
    <t>Analysieren Innenauftrag</t>
  </si>
  <si>
    <t>KKBF</t>
  </si>
  <si>
    <t>Auftragsselektion (Klassifizierung)</t>
  </si>
  <si>
    <t>KKF1</t>
  </si>
  <si>
    <t>Anlegen CO-Fertigungsauftrag</t>
  </si>
  <si>
    <t>KKF2</t>
  </si>
  <si>
    <t>Aendern CO-Fertigungsauftrag</t>
  </si>
  <si>
    <t>KKF3</t>
  </si>
  <si>
    <t>Anzeigen CO-Fertigungsauftrag</t>
  </si>
  <si>
    <t>KKG0</t>
  </si>
  <si>
    <t>Sperrperiode anzeigen</t>
  </si>
  <si>
    <t>KKPCN</t>
  </si>
  <si>
    <t>Anzeigen Kalk. ohne Mengengerüst</t>
  </si>
  <si>
    <t>KL01</t>
  </si>
  <si>
    <t>Leistungsart anlegen</t>
  </si>
  <si>
    <t>KL02</t>
  </si>
  <si>
    <t>Leistungsart ändern</t>
  </si>
  <si>
    <t>KL03</t>
  </si>
  <si>
    <t>Leistungsart anzeigen</t>
  </si>
  <si>
    <t>KL04</t>
  </si>
  <si>
    <t>Leistungsart löschen</t>
  </si>
  <si>
    <t>KL05</t>
  </si>
  <si>
    <t>Leistungsart: Änderungen anzeigen</t>
  </si>
  <si>
    <t>KL13</t>
  </si>
  <si>
    <t>Leistungsarten:Stammdatenbericht</t>
  </si>
  <si>
    <t>KLH1</t>
  </si>
  <si>
    <t>Leistungsartengruppe anlegen</t>
  </si>
  <si>
    <t>KLH2</t>
  </si>
  <si>
    <t>Leistungsartengruppe ändern</t>
  </si>
  <si>
    <t>KLH3</t>
  </si>
  <si>
    <t>Leistungsartengruppe anzeigen</t>
  </si>
  <si>
    <t>KO01</t>
  </si>
  <si>
    <t>Innenauftrag anlegen</t>
  </si>
  <si>
    <t>KO02</t>
  </si>
  <si>
    <t>Innenauftrag ändern</t>
  </si>
  <si>
    <t>KO03</t>
  </si>
  <si>
    <t>KO04</t>
  </si>
  <si>
    <t>Order Manager</t>
  </si>
  <si>
    <t>KO08</t>
  </si>
  <si>
    <t>Datenübernahme Auftragstammdaten</t>
  </si>
  <si>
    <t>KO12</t>
  </si>
  <si>
    <t>Auftragsplan (Gesamt,Jahr) ändern</t>
  </si>
  <si>
    <t>KO13</t>
  </si>
  <si>
    <t>Auftragsplan (Gesamt,Jahr) anzeigen</t>
  </si>
  <si>
    <t>KO22</t>
  </si>
  <si>
    <t>Auftragsbudget ändern</t>
  </si>
  <si>
    <t>KO23</t>
  </si>
  <si>
    <t>Auftragsbudget anzeigen</t>
  </si>
  <si>
    <t>KO24</t>
  </si>
  <si>
    <t>Auftragsnachtrag ändern</t>
  </si>
  <si>
    <t>KO2B</t>
  </si>
  <si>
    <t>Budgetbeleg anzeigen</t>
  </si>
  <si>
    <t>KO88</t>
  </si>
  <si>
    <t>Ist-Abrechnung: Auftrag</t>
  </si>
  <si>
    <t>KO8G</t>
  </si>
  <si>
    <t>Ist-Abrechnung: Innen-/InstAufträge</t>
  </si>
  <si>
    <t>KO9G</t>
  </si>
  <si>
    <t>Plan-Abrechnung: Innenaufträge</t>
  </si>
  <si>
    <t>KOA1</t>
  </si>
  <si>
    <t>Innenauftrag senden</t>
  </si>
  <si>
    <t>KOAL</t>
  </si>
  <si>
    <t>Auftragsarten: Abrechnungsprofil</t>
  </si>
  <si>
    <t>KOB1</t>
  </si>
  <si>
    <t>KOB1N</t>
  </si>
  <si>
    <t>Aufträge Einzelposten Ist neu</t>
  </si>
  <si>
    <t>KOB2</t>
  </si>
  <si>
    <t>KOB4</t>
  </si>
  <si>
    <t>Aufträge Einzelposten Budget</t>
  </si>
  <si>
    <t>KOB5</t>
  </si>
  <si>
    <t>Aufträge EP Abrechnung Pflege</t>
  </si>
  <si>
    <t>KOBP</t>
  </si>
  <si>
    <t>Aufträge Einzelposten Plan</t>
  </si>
  <si>
    <t>KOC4</t>
  </si>
  <si>
    <t>Kostenanalyse</t>
  </si>
  <si>
    <t>KOCF</t>
  </si>
  <si>
    <t>Obligovortrag: Aufträge</t>
  </si>
  <si>
    <t>KOCO</t>
  </si>
  <si>
    <t>Budgetübertrag für Aufträge</t>
  </si>
  <si>
    <t>KOH1</t>
  </si>
  <si>
    <t>Auftragsgruppe anlegen</t>
  </si>
  <si>
    <t>KOH2</t>
  </si>
  <si>
    <t>Auftragsgruppe ändern</t>
  </si>
  <si>
    <t>KOH3</t>
  </si>
  <si>
    <t>KOK2</t>
  </si>
  <si>
    <t>Sammelbearbeitung Innenaufträge</t>
  </si>
  <si>
    <t>KOK3</t>
  </si>
  <si>
    <t>KOK4</t>
  </si>
  <si>
    <t>Sammelbearbeitung Innenauftr. masch.</t>
  </si>
  <si>
    <t>KOK5</t>
  </si>
  <si>
    <t>KOM3</t>
  </si>
  <si>
    <t>CO-Musterauftrag anzeigen</t>
  </si>
  <si>
    <t>KONK</t>
  </si>
  <si>
    <t>Nummernkreise Auftrag pflegen</t>
  </si>
  <si>
    <t>KOSRLIST</t>
  </si>
  <si>
    <t>Sammelanzeige Abrechnungsvorschrift</t>
  </si>
  <si>
    <t>KOSRLIST_OR</t>
  </si>
  <si>
    <t>Sammelanzeige AbrVor. Innenaufträge</t>
  </si>
  <si>
    <t>KOT2</t>
  </si>
  <si>
    <t>Auftragsarten pflegen - alle Typen</t>
  </si>
  <si>
    <t>KOT2_OPA</t>
  </si>
  <si>
    <t>Auftragsarten für Innenaufträge</t>
  </si>
  <si>
    <t>KOT2_OPA_STSMA</t>
  </si>
  <si>
    <t>KOT3</t>
  </si>
  <si>
    <t>Auftragsarten anzeigen</t>
  </si>
  <si>
    <t>KOT3_OPA</t>
  </si>
  <si>
    <t>KOV2</t>
  </si>
  <si>
    <t>Vorgangsgruppen für Aufträge pflegen</t>
  </si>
  <si>
    <t>KP04</t>
  </si>
  <si>
    <t>Planerprofil setzen</t>
  </si>
  <si>
    <t>KP07</t>
  </si>
  <si>
    <t>Planung Kostenart./Lst.aufn.anzeigen</t>
  </si>
  <si>
    <t>KP26</t>
  </si>
  <si>
    <t>Leistungsarten Plandaten ändern</t>
  </si>
  <si>
    <t>KP27</t>
  </si>
  <si>
    <t>Leistungsarten Plandaten anzeigen</t>
  </si>
  <si>
    <t>KPB6</t>
  </si>
  <si>
    <t>Leist.arten Plandaten ändern</t>
  </si>
  <si>
    <t>KPF6</t>
  </si>
  <si>
    <t>Planung Kostenart./Leistaufn. ändern</t>
  </si>
  <si>
    <t>KPF7</t>
  </si>
  <si>
    <t>Planung Kostenart./LstAufn. anzeigen</t>
  </si>
  <si>
    <t>KS01</t>
  </si>
  <si>
    <t>Kostenstelle anlegen</t>
  </si>
  <si>
    <t>KS02</t>
  </si>
  <si>
    <t>Kostenstelle ändern</t>
  </si>
  <si>
    <t>KS03</t>
  </si>
  <si>
    <t>Kostenstelle anzeigen</t>
  </si>
  <si>
    <t>KS04</t>
  </si>
  <si>
    <t>Kostenstelle löschen</t>
  </si>
  <si>
    <t>KS05</t>
  </si>
  <si>
    <t>Kostenstelle: Änderungen anzeigen</t>
  </si>
  <si>
    <t>KS13</t>
  </si>
  <si>
    <t>Kostenstellen: Stammdatenbericht</t>
  </si>
  <si>
    <t>KSA8</t>
  </si>
  <si>
    <t>Kostenstellen-Abgrenzung Plan</t>
  </si>
  <si>
    <t>KSB1</t>
  </si>
  <si>
    <t>KSB1N</t>
  </si>
  <si>
    <t>Kostenstellen Einzelposten Ist neu</t>
  </si>
  <si>
    <t>KSB2</t>
  </si>
  <si>
    <t>Kostenstellen Einzelposten Obligo</t>
  </si>
  <si>
    <t>KSB5</t>
  </si>
  <si>
    <t>Kostenrechnungsbelege Ist</t>
  </si>
  <si>
    <t>KSB5N</t>
  </si>
  <si>
    <t>Kostenrechnungsbelege: Ist</t>
  </si>
  <si>
    <t>KSB9</t>
  </si>
  <si>
    <t>Planungsbericht Kostenstellen</t>
  </si>
  <si>
    <t>KSBL</t>
  </si>
  <si>
    <t>KSBP</t>
  </si>
  <si>
    <t>Kostenstellen Einzelposten Plan</t>
  </si>
  <si>
    <t>KSBT</t>
  </si>
  <si>
    <t>Kostenstellen: Leistungsartentarife</t>
  </si>
  <si>
    <t>KSES</t>
  </si>
  <si>
    <t>CO: Verrechnungsschema für Umlage</t>
  </si>
  <si>
    <t>KSH1</t>
  </si>
  <si>
    <t>Kostenstellengruppe anlegen</t>
  </si>
  <si>
    <t>KSH2</t>
  </si>
  <si>
    <t>Kostenstellengruppe ändern</t>
  </si>
  <si>
    <t>KSH3</t>
  </si>
  <si>
    <t>Kostenstellengruppe anzeigen</t>
  </si>
  <si>
    <t>KSR2_ORC</t>
  </si>
  <si>
    <t>Strategiefolgen für Innenaufträge</t>
  </si>
  <si>
    <t>KSR3_ORC</t>
  </si>
  <si>
    <t>Strategiefolge - AufArt Innenauftrag</t>
  </si>
  <si>
    <t>KSU1</t>
  </si>
  <si>
    <t>Ist-Umlage anlegen</t>
  </si>
  <si>
    <t>KSU2</t>
  </si>
  <si>
    <t>Ist-Umlage ändern</t>
  </si>
  <si>
    <t>KSU3</t>
  </si>
  <si>
    <t>Ist-Umlage anzeigen</t>
  </si>
  <si>
    <t>KSU5</t>
  </si>
  <si>
    <t>Ist-Umlage ausführen</t>
  </si>
  <si>
    <t>KSU6</t>
  </si>
  <si>
    <t>Ist-Umlage Übersicht</t>
  </si>
  <si>
    <t>KSV1</t>
  </si>
  <si>
    <t>Ist-Verteilung anlegen</t>
  </si>
  <si>
    <t>KSV2</t>
  </si>
  <si>
    <t>Ist-Verteilung ändern</t>
  </si>
  <si>
    <t>KSV3</t>
  </si>
  <si>
    <t>Ist-Verteilung anzeigen</t>
  </si>
  <si>
    <t>KSV5</t>
  </si>
  <si>
    <t>Ist-Verteilung ausführen</t>
  </si>
  <si>
    <t>KSV6</t>
  </si>
  <si>
    <t>Ist-Verteilung Übersicht</t>
  </si>
  <si>
    <t>KZA1</t>
  </si>
  <si>
    <t>GMK-Zuschläge auswählen</t>
  </si>
  <si>
    <t>KZE2</t>
  </si>
  <si>
    <t>Entlastung pflegen</t>
  </si>
  <si>
    <t>KZS2</t>
  </si>
  <si>
    <t>Kalkulationsschema pflegen</t>
  </si>
  <si>
    <t>LDAP</t>
  </si>
  <si>
    <t>LDAP Customizing &amp; Test</t>
  </si>
  <si>
    <t>LDAPMAP</t>
  </si>
  <si>
    <t>LDAP-Attributzuordnung verwalten</t>
  </si>
  <si>
    <t>MASS</t>
  </si>
  <si>
    <t>Massenänderung</t>
  </si>
  <si>
    <t>MASSD</t>
  </si>
  <si>
    <t>Massenpflege</t>
  </si>
  <si>
    <t>MB02</t>
  </si>
  <si>
    <t>Materialbeleg ändern</t>
  </si>
  <si>
    <t>MB03</t>
  </si>
  <si>
    <t>MB1A</t>
  </si>
  <si>
    <t>Warenentnahme</t>
  </si>
  <si>
    <t>MB1B</t>
  </si>
  <si>
    <t>Umbuchung</t>
  </si>
  <si>
    <t>MB1C</t>
  </si>
  <si>
    <t>Wareneingang Sonstige</t>
  </si>
  <si>
    <t>MB21</t>
  </si>
  <si>
    <t>Reservierung anlegen</t>
  </si>
  <si>
    <t>MB22</t>
  </si>
  <si>
    <t>Reservierung ändern</t>
  </si>
  <si>
    <t>MB23</t>
  </si>
  <si>
    <t>Reservierung anzeigen</t>
  </si>
  <si>
    <t>MB24</t>
  </si>
  <si>
    <t>Reservierungsliste</t>
  </si>
  <si>
    <t>MB25</t>
  </si>
  <si>
    <t>MB31</t>
  </si>
  <si>
    <t>Wareneingang zum Fertigungsauftrag</t>
  </si>
  <si>
    <t>MB51</t>
  </si>
  <si>
    <t>MB52</t>
  </si>
  <si>
    <t>Lagerbestandsliste</t>
  </si>
  <si>
    <t>MB53</t>
  </si>
  <si>
    <t>Werksverfügbarkeit anzeigen</t>
  </si>
  <si>
    <t>MB5B</t>
  </si>
  <si>
    <t>MB5L</t>
  </si>
  <si>
    <t>Bestandswertliste: Saldendarstellung</t>
  </si>
  <si>
    <t>MB5T</t>
  </si>
  <si>
    <t>Transitbestand Bk</t>
  </si>
  <si>
    <t>MB90</t>
  </si>
  <si>
    <t>Nachrichtenbearb. für Materialbelege</t>
  </si>
  <si>
    <t>MBAL</t>
  </si>
  <si>
    <t>Materialbelege Archiv lesen</t>
  </si>
  <si>
    <t>MBBS</t>
  </si>
  <si>
    <t>Bewerteten Sonderbestand anzeigen</t>
  </si>
  <si>
    <t>MBGR</t>
  </si>
  <si>
    <t>MatBeleg zum Grund der Bewegung anz.</t>
  </si>
  <si>
    <t>MBRL</t>
  </si>
  <si>
    <t>Rücklieferung zum Materialbeleg</t>
  </si>
  <si>
    <t>MBSL</t>
  </si>
  <si>
    <t>Materialbeleg kopieren</t>
  </si>
  <si>
    <t>MBSM</t>
  </si>
  <si>
    <t>Stornierte Materialbelege anzeigen</t>
  </si>
  <si>
    <t>MBST</t>
  </si>
  <si>
    <t>Materialbeleg stornieren</t>
  </si>
  <si>
    <t>MBVR</t>
  </si>
  <si>
    <t>Verwaltungsprogramm: Reservierungen</t>
  </si>
  <si>
    <t>MC.8</t>
  </si>
  <si>
    <t>BCO: Lagerortanalyse-Selekt Reichwei</t>
  </si>
  <si>
    <t>MC.9</t>
  </si>
  <si>
    <t>BCO: Materialanalyse-Selekt Bestand</t>
  </si>
  <si>
    <t>MC.A</t>
  </si>
  <si>
    <t>BCO: Materialanalyse-Selekt Zu/Abg.</t>
  </si>
  <si>
    <t>MC.B</t>
  </si>
  <si>
    <t>BCO: Materialanalyse-Selekt Umschlag</t>
  </si>
  <si>
    <t>MC.C</t>
  </si>
  <si>
    <t>BCO: Materialanalyse-Selekt Reichwei</t>
  </si>
  <si>
    <t>MC02</t>
  </si>
  <si>
    <t>Kennzahlsuche über Textelemente</t>
  </si>
  <si>
    <t>MC03</t>
  </si>
  <si>
    <t>Kennzahlsuche über Klassifizierung</t>
  </si>
  <si>
    <t>MC06</t>
  </si>
  <si>
    <t>Info-Set anzeigen</t>
  </si>
  <si>
    <t>MC09</t>
  </si>
  <si>
    <t>Kennzahl anzeigen</t>
  </si>
  <si>
    <t>MC46</t>
  </si>
  <si>
    <t>BCO: Analyse Lagerhüter</t>
  </si>
  <si>
    <t>MC47</t>
  </si>
  <si>
    <t>BCO: Analyse Bedarfswerte</t>
  </si>
  <si>
    <t>MC48</t>
  </si>
  <si>
    <t>BCO: Analyse Bestandswerte aktuell</t>
  </si>
  <si>
    <t>MC=K</t>
  </si>
  <si>
    <t>Anlegen Job für Exception PMIS</t>
  </si>
  <si>
    <t>MCBC</t>
  </si>
  <si>
    <t>BCO: Lagerortanalyse-Selektion</t>
  </si>
  <si>
    <t>MCE1</t>
  </si>
  <si>
    <t>EKS: EkGrpAnalyse-Selektion</t>
  </si>
  <si>
    <t>MCE3</t>
  </si>
  <si>
    <t>EKS: Lieferantenanalyse-Selektion</t>
  </si>
  <si>
    <t>MCE7</t>
  </si>
  <si>
    <t>EKS: Materialanalyse-Selektion</t>
  </si>
  <si>
    <t>MCE8</t>
  </si>
  <si>
    <t>EKS: Leistungsanalyse-Selektion</t>
  </si>
  <si>
    <t>MCEC</t>
  </si>
  <si>
    <t>EKS: Langfristpl. Materialanalyse</t>
  </si>
  <si>
    <t>MCI2</t>
  </si>
  <si>
    <t>PMIS: Herstelleranalyse</t>
  </si>
  <si>
    <t>MCI3</t>
  </si>
  <si>
    <t>PMIS: Standortanalyse</t>
  </si>
  <si>
    <t>MCI4</t>
  </si>
  <si>
    <t>PMIS: Planergruppeanalyse</t>
  </si>
  <si>
    <t>MCI5</t>
  </si>
  <si>
    <t>PMIS:Schadensanalyse</t>
  </si>
  <si>
    <t>MCI7</t>
  </si>
  <si>
    <t>PMIS: Ausfallanalyse</t>
  </si>
  <si>
    <t>MCI8</t>
  </si>
  <si>
    <t>PMIS: Kostenauswertung</t>
  </si>
  <si>
    <t>MCJ3</t>
  </si>
  <si>
    <t>PMIS: Auswertung anzeigen</t>
  </si>
  <si>
    <t>MCJ7</t>
  </si>
  <si>
    <t>PMIS: Auswertestruktur anzeigen</t>
  </si>
  <si>
    <t>MCJB</t>
  </si>
  <si>
    <t>MTTR/MTBR Equipment</t>
  </si>
  <si>
    <t>MCJC</t>
  </si>
  <si>
    <t>MTTR/MTBR Tech. Plätze</t>
  </si>
  <si>
    <t>MD01</t>
  </si>
  <si>
    <t>MRP-Planungslauf</t>
  </si>
  <si>
    <t>MD03</t>
  </si>
  <si>
    <t>MRP-Einzelplanung -einstufig-</t>
  </si>
  <si>
    <t>MD04</t>
  </si>
  <si>
    <t>Anzeigen Bestands-/Bedarfssituation</t>
  </si>
  <si>
    <t>MD05</t>
  </si>
  <si>
    <t>Einzelanzeige Dispositionsliste</t>
  </si>
  <si>
    <t>MD06</t>
  </si>
  <si>
    <t>Sammelanzeige Dispositionsliste</t>
  </si>
  <si>
    <t>MD07</t>
  </si>
  <si>
    <t>Aktuelle Materialübersicht</t>
  </si>
  <si>
    <t>MD09</t>
  </si>
  <si>
    <t>Bedarfsverursachernachweis</t>
  </si>
  <si>
    <t>MD11</t>
  </si>
  <si>
    <t>Hinzufuegen Planauftrag</t>
  </si>
  <si>
    <t>MD12</t>
  </si>
  <si>
    <t>Veraendern  Planauftrag</t>
  </si>
  <si>
    <t>MD13</t>
  </si>
  <si>
    <t>Anzeigen    Planauftrag</t>
  </si>
  <si>
    <t>MD14</t>
  </si>
  <si>
    <t>Einzelumsetzung Planauftrag</t>
  </si>
  <si>
    <t>MD15</t>
  </si>
  <si>
    <t>Sammelumsetzung Planauftrag</t>
  </si>
  <si>
    <t>MD16</t>
  </si>
  <si>
    <t>Sammelanzeige der Planaufträge</t>
  </si>
  <si>
    <t>MD73</t>
  </si>
  <si>
    <t>Anzeigen Gesamtprimärbedarf</t>
  </si>
  <si>
    <t>MDBT</t>
  </si>
  <si>
    <t>MRP-Planung BATCH</t>
  </si>
  <si>
    <t>MDC7</t>
  </si>
  <si>
    <t>Start der MD07 über Report</t>
  </si>
  <si>
    <t>MDLD</t>
  </si>
  <si>
    <t>Dispositionslistendruck</t>
  </si>
  <si>
    <t>MDM4</t>
  </si>
  <si>
    <t>Mail an Disponent</t>
  </si>
  <si>
    <t>ME01</t>
  </si>
  <si>
    <t>Orderbuch pflegen</t>
  </si>
  <si>
    <t>ME03</t>
  </si>
  <si>
    <t>Orderbuch anzeigen</t>
  </si>
  <si>
    <t>ME04</t>
  </si>
  <si>
    <t>Änderungen zum Orderbuch</t>
  </si>
  <si>
    <t>ME05</t>
  </si>
  <si>
    <t>Orderbuch generieren</t>
  </si>
  <si>
    <t>ME06</t>
  </si>
  <si>
    <t>Orderbuch analysieren</t>
  </si>
  <si>
    <t>ME0M</t>
  </si>
  <si>
    <t>Orderbuch zum Material</t>
  </si>
  <si>
    <t>ME11</t>
  </si>
  <si>
    <t>Infosatz hinzufügen</t>
  </si>
  <si>
    <t>ME12</t>
  </si>
  <si>
    <t>Infosatz ändern</t>
  </si>
  <si>
    <t>ME13</t>
  </si>
  <si>
    <t>Infosatz anzeigen</t>
  </si>
  <si>
    <t>ME1L</t>
  </si>
  <si>
    <t>Infosätze zum Lieferanten</t>
  </si>
  <si>
    <t>ME1M</t>
  </si>
  <si>
    <t>Infosätze zum Material</t>
  </si>
  <si>
    <t>ME1P</t>
  </si>
  <si>
    <t>Bestellpreisentwicklung</t>
  </si>
  <si>
    <t>ME1X</t>
  </si>
  <si>
    <t>EinkaufsverhandlBlatt zum Lieferant</t>
  </si>
  <si>
    <t>ME21</t>
  </si>
  <si>
    <t>Bestellung hinzufügen</t>
  </si>
  <si>
    <t>ME21N</t>
  </si>
  <si>
    <t>Bestellung anlegen</t>
  </si>
  <si>
    <t>ME22</t>
  </si>
  <si>
    <t>Bestellung ändern</t>
  </si>
  <si>
    <t>ME22N</t>
  </si>
  <si>
    <t>ME23</t>
  </si>
  <si>
    <t>Bestellung anzeigen</t>
  </si>
  <si>
    <t>ME23N</t>
  </si>
  <si>
    <t>ME24</t>
  </si>
  <si>
    <t>Anhang zur Bestellung pflegen</t>
  </si>
  <si>
    <t>ME25</t>
  </si>
  <si>
    <t>Best. mit Bezugsquellenfind. anlegen</t>
  </si>
  <si>
    <t>ME28</t>
  </si>
  <si>
    <t>Bestellung freigeben</t>
  </si>
  <si>
    <t>ME2A</t>
  </si>
  <si>
    <t>Bestätigungen überwachen</t>
  </si>
  <si>
    <t>ME2B</t>
  </si>
  <si>
    <t>Bestellungen zur Bedarfsnummer</t>
  </si>
  <si>
    <t>ME2C</t>
  </si>
  <si>
    <t>ME2J</t>
  </si>
  <si>
    <t>ME2K</t>
  </si>
  <si>
    <t>Bestellungen zur Kontierung</t>
  </si>
  <si>
    <t>ME2L</t>
  </si>
  <si>
    <t>ME2M</t>
  </si>
  <si>
    <t>ME2N</t>
  </si>
  <si>
    <t>ME2V</t>
  </si>
  <si>
    <t>WE-Vorschau</t>
  </si>
  <si>
    <t>ME31K</t>
  </si>
  <si>
    <t>Kontrakt hinzufügen</t>
  </si>
  <si>
    <t>ME32</t>
  </si>
  <si>
    <t>ME32K</t>
  </si>
  <si>
    <t>Kontrakt ändern</t>
  </si>
  <si>
    <t>ME33</t>
  </si>
  <si>
    <t>Rahmenvertrag anzeigen</t>
  </si>
  <si>
    <t>ME33K</t>
  </si>
  <si>
    <t>Kontrakt anzeigen</t>
  </si>
  <si>
    <t>ME33L</t>
  </si>
  <si>
    <t>Lieferplan anzeigen</t>
  </si>
  <si>
    <t>ME34K</t>
  </si>
  <si>
    <t>Anhang zum Kontrakt pflegen</t>
  </si>
  <si>
    <t>ME3B</t>
  </si>
  <si>
    <t>Rahmenverträge zur Bedarfsnummer</t>
  </si>
  <si>
    <t>ME3C</t>
  </si>
  <si>
    <t>Rahmenverträge zur Warengruppe</t>
  </si>
  <si>
    <t>ME3J</t>
  </si>
  <si>
    <t>Rahmenverträge zum Projekt</t>
  </si>
  <si>
    <t>ME3K</t>
  </si>
  <si>
    <t>Rahmenverträge zur Kontierung</t>
  </si>
  <si>
    <t>ME3L</t>
  </si>
  <si>
    <t>ME3M</t>
  </si>
  <si>
    <t>Rahmenverträge zum Material</t>
  </si>
  <si>
    <t>ME3N</t>
  </si>
  <si>
    <t>ME41</t>
  </si>
  <si>
    <t>Anfrage anlegen</t>
  </si>
  <si>
    <t>ME42</t>
  </si>
  <si>
    <t>Anfrage ändern</t>
  </si>
  <si>
    <t>ME43</t>
  </si>
  <si>
    <t>Anfrage anzeigen</t>
  </si>
  <si>
    <t>ME47</t>
  </si>
  <si>
    <t>Angebot erfassen</t>
  </si>
  <si>
    <t>ME48</t>
  </si>
  <si>
    <t>Angebot anzeigen</t>
  </si>
  <si>
    <t>ME49</t>
  </si>
  <si>
    <t>Angebotspreisspiegel</t>
  </si>
  <si>
    <t>ME4C</t>
  </si>
  <si>
    <t>Anfragen zur Warengruppe</t>
  </si>
  <si>
    <t>ME4L</t>
  </si>
  <si>
    <t>Anfragen zum Lieferanten</t>
  </si>
  <si>
    <t>ME4M</t>
  </si>
  <si>
    <t>Anfragen zum Material</t>
  </si>
  <si>
    <t>ME4N</t>
  </si>
  <si>
    <t>Anfragen zur Anfragenummer</t>
  </si>
  <si>
    <t>ME51</t>
  </si>
  <si>
    <t>Bestellanforderung hinzufügen</t>
  </si>
  <si>
    <t>ME51N</t>
  </si>
  <si>
    <t>Bestellanforderung anlegen</t>
  </si>
  <si>
    <t>ME52</t>
  </si>
  <si>
    <t>Bestellanforderung ändern</t>
  </si>
  <si>
    <t>ME52N</t>
  </si>
  <si>
    <t>ME53</t>
  </si>
  <si>
    <t>ME53N</t>
  </si>
  <si>
    <t>ME54</t>
  </si>
  <si>
    <t>Bestellanforderung freigeben</t>
  </si>
  <si>
    <t>ME54N</t>
  </si>
  <si>
    <t>ME55</t>
  </si>
  <si>
    <t>Sammelfreigabe Bestellanforderungen</t>
  </si>
  <si>
    <t>ME56</t>
  </si>
  <si>
    <t>Bezugsquelle zu Bestellanf. zuordnen</t>
  </si>
  <si>
    <t>ME57</t>
  </si>
  <si>
    <t>Bestellanf. zuordnen und bearbeiten</t>
  </si>
  <si>
    <t>ME58</t>
  </si>
  <si>
    <t>Zugeordnete Bestellanf. bestellen</t>
  </si>
  <si>
    <t>ME59</t>
  </si>
  <si>
    <t>Automatische Bestellerzeugung</t>
  </si>
  <si>
    <t>ME59N</t>
  </si>
  <si>
    <t>ME5A</t>
  </si>
  <si>
    <t>ME5J</t>
  </si>
  <si>
    <t>Bestellanforderungen zum Projekt</t>
  </si>
  <si>
    <t>ME5K</t>
  </si>
  <si>
    <t>Bestellanforderungen zur Kontierung</t>
  </si>
  <si>
    <t>ME5W</t>
  </si>
  <si>
    <t>Wiedervorlage Bestellanforderungen</t>
  </si>
  <si>
    <t>ME63</t>
  </si>
  <si>
    <t>Beurteilung automat. Teilkriterien</t>
  </si>
  <si>
    <t>ME80</t>
  </si>
  <si>
    <t>Einkaufsreporting</t>
  </si>
  <si>
    <t>ME80FN</t>
  </si>
  <si>
    <t>ME80RN</t>
  </si>
  <si>
    <t>Allgemeine Auswertungen (L,K)</t>
  </si>
  <si>
    <t>ME81N</t>
  </si>
  <si>
    <t>Bestellwertanalyse</t>
  </si>
  <si>
    <t>ME82</t>
  </si>
  <si>
    <t>Archivierte Einkaufsbelege</t>
  </si>
  <si>
    <t>ME91F</t>
  </si>
  <si>
    <t>Bestellungen mahnen und erinnern</t>
  </si>
  <si>
    <t>ME92F</t>
  </si>
  <si>
    <t>Auftragsbestätigung überwachen</t>
  </si>
  <si>
    <t>ME9A</t>
  </si>
  <si>
    <t>Nachrichtenausgabe Anfragen</t>
  </si>
  <si>
    <t>ME9F</t>
  </si>
  <si>
    <t>Nachrichtenausgabe Bestellungen</t>
  </si>
  <si>
    <t>MEAN</t>
  </si>
  <si>
    <t>Anlieferungsanschriften</t>
  </si>
  <si>
    <t>MELB</t>
  </si>
  <si>
    <t>Einkaufsvorgänge zur Bedarfsnummer</t>
  </si>
  <si>
    <t>MEMASSCONTRACT</t>
  </si>
  <si>
    <t>Massenänderung der Kontrakte</t>
  </si>
  <si>
    <t>MEQ3</t>
  </si>
  <si>
    <t>Quotierung anzeigen</t>
  </si>
  <si>
    <t>MI01</t>
  </si>
  <si>
    <t>Inventurbeleg anlegen</t>
  </si>
  <si>
    <t>MI02</t>
  </si>
  <si>
    <t>Inventurbeleg ändern</t>
  </si>
  <si>
    <t>MI03</t>
  </si>
  <si>
    <t>Inventurbeleg anzeigen</t>
  </si>
  <si>
    <t>MI04</t>
  </si>
  <si>
    <t>Inventurzählung erfassen mit Beleg</t>
  </si>
  <si>
    <t>MI05</t>
  </si>
  <si>
    <t>Inventurzählung ändern</t>
  </si>
  <si>
    <t>MI06</t>
  </si>
  <si>
    <t>Inventurzählung anzeigen</t>
  </si>
  <si>
    <t>MI07</t>
  </si>
  <si>
    <t>Differenzenliste bearbeiten</t>
  </si>
  <si>
    <t>MI11</t>
  </si>
  <si>
    <t>Inventurbeleg nachzählen</t>
  </si>
  <si>
    <t>MI12</t>
  </si>
  <si>
    <t>Änderungen anzeigen</t>
  </si>
  <si>
    <t>MI20</t>
  </si>
  <si>
    <t>Differenzenliste drucken</t>
  </si>
  <si>
    <t>MI21</t>
  </si>
  <si>
    <t>Inventurbeleg drucken</t>
  </si>
  <si>
    <t>MI22</t>
  </si>
  <si>
    <t>Inventurbelege zum Material anzeigen</t>
  </si>
  <si>
    <t>MI23</t>
  </si>
  <si>
    <t>Inventurdaten zum Material anzeigen</t>
  </si>
  <si>
    <t>MI24</t>
  </si>
  <si>
    <t>Inventurliste</t>
  </si>
  <si>
    <t>MI31</t>
  </si>
  <si>
    <t>Batch-Input: InvBeleg anlegen</t>
  </si>
  <si>
    <t>MI32</t>
  </si>
  <si>
    <t>Batch-Input: Material sperren</t>
  </si>
  <si>
    <t>MI33</t>
  </si>
  <si>
    <t>Batch-Input: Buchbestand fixieren</t>
  </si>
  <si>
    <t>MI39</t>
  </si>
  <si>
    <t>Batch-Input: Beleg und Zählung</t>
  </si>
  <si>
    <t>MIAL</t>
  </si>
  <si>
    <t>Inventurbelege Archiv lesen</t>
  </si>
  <si>
    <t>MIDO</t>
  </si>
  <si>
    <t>Inventurübersicht</t>
  </si>
  <si>
    <t>MIGO</t>
  </si>
  <si>
    <t>Warenbewegung</t>
  </si>
  <si>
    <t>MIGO_GI</t>
  </si>
  <si>
    <t>MIGO_GR</t>
  </si>
  <si>
    <t>MIR4</t>
  </si>
  <si>
    <t>MIR5</t>
  </si>
  <si>
    <t>Liste Rechnungsbelege anzeigen</t>
  </si>
  <si>
    <t>MIR6</t>
  </si>
  <si>
    <t>Übersicht Rechnungen</t>
  </si>
  <si>
    <t>MIR7</t>
  </si>
  <si>
    <t>Eingangsrechnung vorerfassen</t>
  </si>
  <si>
    <t>MIRO</t>
  </si>
  <si>
    <t>Eingangsrechnung erfassen</t>
  </si>
  <si>
    <t>MK01</t>
  </si>
  <si>
    <t>Anlegen Kreditor (Einkauf)</t>
  </si>
  <si>
    <t>MK02</t>
  </si>
  <si>
    <t>Ändern Kreditor (Einkauf)</t>
  </si>
  <si>
    <t>MK03</t>
  </si>
  <si>
    <t>Anzeigen Kreditor (Einkauf)</t>
  </si>
  <si>
    <t>MK04</t>
  </si>
  <si>
    <t>Änderungen Kreditor (Einkauf)</t>
  </si>
  <si>
    <t>MK19</t>
  </si>
  <si>
    <t>Anzeigen Kreditor (Einkauf) Zukunft</t>
  </si>
  <si>
    <t>MKVZ</t>
  </si>
  <si>
    <t>Lieferantenverzeichnis Einkauf</t>
  </si>
  <si>
    <t>MM01</t>
  </si>
  <si>
    <t>Material &amp; anlegen</t>
  </si>
  <si>
    <t>MM02</t>
  </si>
  <si>
    <t>Material &amp; ändern</t>
  </si>
  <si>
    <t>MM03</t>
  </si>
  <si>
    <t>MM04</t>
  </si>
  <si>
    <t>Änderungsbelege Material anzeigen</t>
  </si>
  <si>
    <t>MM06</t>
  </si>
  <si>
    <t>Material zum Löschen vormerken</t>
  </si>
  <si>
    <t>MM14</t>
  </si>
  <si>
    <t>Anzeigen der geplanten Änderungen</t>
  </si>
  <si>
    <t>MM19</t>
  </si>
  <si>
    <t>Material &amp; zum Stichtag anzeigen</t>
  </si>
  <si>
    <t>MM50</t>
  </si>
  <si>
    <t>Liste erweiterbarer Materialien</t>
  </si>
  <si>
    <t>MM60</t>
  </si>
  <si>
    <t>Materialverzeichnis</t>
  </si>
  <si>
    <t>MMBE</t>
  </si>
  <si>
    <t>MMD3</t>
  </si>
  <si>
    <t>Dispositionsprofil anzeigen</t>
  </si>
  <si>
    <t>MMPV</t>
  </si>
  <si>
    <t>Perioden verschieben</t>
  </si>
  <si>
    <t>MMRV</t>
  </si>
  <si>
    <t>Rückbuchen in Vorperiode erlauben</t>
  </si>
  <si>
    <t>MMSC</t>
  </si>
  <si>
    <t>Sammelerfassung Lagerorte</t>
  </si>
  <si>
    <t>MN04</t>
  </si>
  <si>
    <t>Nachricht anlegen: Bestellung</t>
  </si>
  <si>
    <t>MN05</t>
  </si>
  <si>
    <t>Nachricht ändern: Bestellung</t>
  </si>
  <si>
    <t>MN06</t>
  </si>
  <si>
    <t>Nachricht anzeigen: Bestellung</t>
  </si>
  <si>
    <t>MP30</t>
  </si>
  <si>
    <t>Durchführen Materialprognose</t>
  </si>
  <si>
    <t>MP33</t>
  </si>
  <si>
    <t>Nachbereitung Materialprognose</t>
  </si>
  <si>
    <t>MP83</t>
  </si>
  <si>
    <t>Prognoseprofil anzeigen</t>
  </si>
  <si>
    <t>MR02</t>
  </si>
  <si>
    <t>Bearbeitung gesperrter Rechnungen</t>
  </si>
  <si>
    <t>MR03</t>
  </si>
  <si>
    <t>MR08</t>
  </si>
  <si>
    <t>Rechnungsbeleg stornieren</t>
  </si>
  <si>
    <t>MR11</t>
  </si>
  <si>
    <t>WE/RE-Kontenpflege</t>
  </si>
  <si>
    <t>MR21</t>
  </si>
  <si>
    <t>Preisänderung</t>
  </si>
  <si>
    <t>MR22</t>
  </si>
  <si>
    <t>Materialbe-/entlastung</t>
  </si>
  <si>
    <t>MR43</t>
  </si>
  <si>
    <t>Vorerfaßte Rechnung anzeigen</t>
  </si>
  <si>
    <t>MR51</t>
  </si>
  <si>
    <t>Material Einzelposten</t>
  </si>
  <si>
    <t>MR8M</t>
  </si>
  <si>
    <t>Storno Rechnungsbeleg</t>
  </si>
  <si>
    <t>MRBR</t>
  </si>
  <si>
    <t>Gesperrte Rechnungen freigeben</t>
  </si>
  <si>
    <t>MRHR</t>
  </si>
  <si>
    <t>Rechnung hinzufügen</t>
  </si>
  <si>
    <t>MRIS</t>
  </si>
  <si>
    <t>Rechnungsplan abrechnen</t>
  </si>
  <si>
    <t>MRN0</t>
  </si>
  <si>
    <t>Niederstwertermittlung: Marktpreise</t>
  </si>
  <si>
    <t>MSC3N</t>
  </si>
  <si>
    <t>Charge anzeigen</t>
  </si>
  <si>
    <t>O7E6</t>
  </si>
  <si>
    <t>Erf.masken Schnellerf. Sachkontopos.</t>
  </si>
  <si>
    <t>O7Z2</t>
  </si>
  <si>
    <t>Zeilenaufbau Beleg buchen</t>
  </si>
  <si>
    <t>OA02</t>
  </si>
  <si>
    <t>Substitution Massenänderung Anlagen</t>
  </si>
  <si>
    <t>OAA3</t>
  </si>
  <si>
    <t>SAP ArchiveLink Protokolle</t>
  </si>
  <si>
    <t>OAAQ</t>
  </si>
  <si>
    <t>FI-AA Jahresabschluss zurücknehmen</t>
  </si>
  <si>
    <t>OAAR</t>
  </si>
  <si>
    <t>C AM Bereichsweiser Jahresabschluss</t>
  </si>
  <si>
    <t>OABW</t>
  </si>
  <si>
    <t>Bewertungsbereiche /Wiederbeschaff.</t>
  </si>
  <si>
    <t>OAC0</t>
  </si>
  <si>
    <t>CMS Customizing Content Repositories</t>
  </si>
  <si>
    <t>OAC3</t>
  </si>
  <si>
    <t>SAP ArchiveLink Verknüpfungen</t>
  </si>
  <si>
    <t>OADI</t>
  </si>
  <si>
    <t>Pflege KPro-Verteilungstabellen</t>
  </si>
  <si>
    <t>OADR</t>
  </si>
  <si>
    <t>SAP ArchiveLink Drucklistensuche</t>
  </si>
  <si>
    <t>OAK4</t>
  </si>
  <si>
    <t>C AM Konsistenz Hauptbuchkonten</t>
  </si>
  <si>
    <t>OAK6</t>
  </si>
  <si>
    <t>OAK7</t>
  </si>
  <si>
    <t>Mitbuchkonto als Stat. Kostenart</t>
  </si>
  <si>
    <t>OALO</t>
  </si>
  <si>
    <t>Pflege KPro-Lokationen</t>
  </si>
  <si>
    <t>OAM1</t>
  </si>
  <si>
    <t>SAP ArchiveLink Monitoring</t>
  </si>
  <si>
    <t>OAOA</t>
  </si>
  <si>
    <t>FI-AA: Anlagenklassen definieren</t>
  </si>
  <si>
    <t>OARP</t>
  </si>
  <si>
    <t>Aufruf Reportübersicht AM</t>
  </si>
  <si>
    <t>OAV5</t>
  </si>
  <si>
    <t>Indexpunktzahlen</t>
  </si>
  <si>
    <t>OAV7</t>
  </si>
  <si>
    <t>C AM Simulationsvarianten ändern</t>
  </si>
  <si>
    <t>OAWF</t>
  </si>
  <si>
    <t>Workflowaufgaben zuordnen</t>
  </si>
  <si>
    <t>OAXG</t>
  </si>
  <si>
    <t>OAYB</t>
  </si>
  <si>
    <t>Einschränkung Bewegungsartengruppen</t>
  </si>
  <si>
    <t>OAYZ</t>
  </si>
  <si>
    <t>Anlagenklasse: Bewertungsbereiche</t>
  </si>
  <si>
    <t>OB00</t>
  </si>
  <si>
    <t>C FI Pflege Tabelle T030 (RDF)</t>
  </si>
  <si>
    <t>OB08</t>
  </si>
  <si>
    <t>C FI Pflege Tabelle TCURR</t>
  </si>
  <si>
    <t>OB09</t>
  </si>
  <si>
    <t>C FI Pflege Tabelle T030H</t>
  </si>
  <si>
    <t>OB22</t>
  </si>
  <si>
    <t>C FI Pflege Tabelle T001A</t>
  </si>
  <si>
    <t>OB26</t>
  </si>
  <si>
    <t>C FI Pflege Tabelle T078S</t>
  </si>
  <si>
    <t>OB28</t>
  </si>
  <si>
    <t>C FI Pflege Tabelle T001D</t>
  </si>
  <si>
    <t>OB40</t>
  </si>
  <si>
    <t>C FI Pflege Tabelle T030 ste+vst</t>
  </si>
  <si>
    <t>OB41</t>
  </si>
  <si>
    <t>Pflege Buchhaltungsschlüssel</t>
  </si>
  <si>
    <t>OB52</t>
  </si>
  <si>
    <t>C FI Pflege Tabelle T001B</t>
  </si>
  <si>
    <t>OB53</t>
  </si>
  <si>
    <t>C FI Pflege Tabelle T030 bil+bil</t>
  </si>
  <si>
    <t>OB58</t>
  </si>
  <si>
    <t>C FI Pflege Tabelle T011/T011T</t>
  </si>
  <si>
    <t>OB83</t>
  </si>
  <si>
    <t>C FI Pflege Tabelle T056P</t>
  </si>
  <si>
    <t>OBA1</t>
  </si>
  <si>
    <t>C FI Pflege Tabelle T030 KDB</t>
  </si>
  <si>
    <t>OBA3</t>
  </si>
  <si>
    <t>C FI Pflege Tabelle T043G</t>
  </si>
  <si>
    <t>OBA5</t>
  </si>
  <si>
    <t>Nachrichtensteuerung ändern</t>
  </si>
  <si>
    <t>OBA7</t>
  </si>
  <si>
    <t>C FI Pflege Tabelle T003</t>
  </si>
  <si>
    <t>OBAC</t>
  </si>
  <si>
    <t>C FI Pflege Tabelle T056R</t>
  </si>
  <si>
    <t>OBB8</t>
  </si>
  <si>
    <t>C FI Pflege Tabelle T052</t>
  </si>
  <si>
    <t>OBC4</t>
  </si>
  <si>
    <t>C FI Pflege Tabelle T004V</t>
  </si>
  <si>
    <t>OBC6</t>
  </si>
  <si>
    <t>C FI Pflege Tabelle T001 (UMKRS)</t>
  </si>
  <si>
    <t>OBCA</t>
  </si>
  <si>
    <t>C FI Pflege Tabelle T076B</t>
  </si>
  <si>
    <t>OBCG</t>
  </si>
  <si>
    <t>C FI Pflege Tabelle T007K</t>
  </si>
  <si>
    <t>OBCH</t>
  </si>
  <si>
    <t>C FI Pflege Tabelle T007L</t>
  </si>
  <si>
    <t>OBCO</t>
  </si>
  <si>
    <t>C FI Pflege Tabelle TTXD</t>
  </si>
  <si>
    <t>OBDI</t>
  </si>
  <si>
    <t>C FI Pflege Tabelle T007Z</t>
  </si>
  <si>
    <t>OBF4</t>
  </si>
  <si>
    <t>OBL6</t>
  </si>
  <si>
    <t>Konsistenzpr.: Konf. Mahnprg. (Doku)</t>
  </si>
  <si>
    <t>OBPM1</t>
  </si>
  <si>
    <t>Pflege der Zahlungsträgerformate</t>
  </si>
  <si>
    <t>OBPM4</t>
  </si>
  <si>
    <t>Zahlungsträgerselektionsvarianten</t>
  </si>
  <si>
    <t>OBU1</t>
  </si>
  <si>
    <t>Voreinstellungen Belegart/Buch.Schl.</t>
  </si>
  <si>
    <t>OBV1</t>
  </si>
  <si>
    <t>C FI Kontenfindung Deb.Überf.Verz.</t>
  </si>
  <si>
    <t>OBVCU</t>
  </si>
  <si>
    <t>C FI Pflege Viewcluster</t>
  </si>
  <si>
    <t>OBVS</t>
  </si>
  <si>
    <t>C FI Anzeige View</t>
  </si>
  <si>
    <t>OBVU</t>
  </si>
  <si>
    <t>C FI Pflege View</t>
  </si>
  <si>
    <t>OBWZ</t>
  </si>
  <si>
    <t>Nummernkreispflege: WITH_CTNO</t>
  </si>
  <si>
    <t>OBX1</t>
  </si>
  <si>
    <t>C FI Tabelle T030B Sachkontenbuchung</t>
  </si>
  <si>
    <t>OBXA</t>
  </si>
  <si>
    <t>C FI Tabelle T030 skn+skv</t>
  </si>
  <si>
    <t>OBXB</t>
  </si>
  <si>
    <t>C FI Tabelle T030 anz+mva</t>
  </si>
  <si>
    <t>OBXC</t>
  </si>
  <si>
    <t>C FI Tabelle T030 zah</t>
  </si>
  <si>
    <t>OBXH</t>
  </si>
  <si>
    <t>C FI Tabelle T041A/T041T</t>
  </si>
  <si>
    <t>OBXI</t>
  </si>
  <si>
    <t>C FI Tabelle T030 skn+skt</t>
  </si>
  <si>
    <t>OBXK</t>
  </si>
  <si>
    <t>C FI Tabelle T030 ban+bsp</t>
  </si>
  <si>
    <t>OBXL</t>
  </si>
  <si>
    <t>C FI Tabelle T030 skn+ubs</t>
  </si>
  <si>
    <t>OBXN</t>
  </si>
  <si>
    <t>C FI Tabelle T030 GAU/GA0</t>
  </si>
  <si>
    <t>OBXQ</t>
  </si>
  <si>
    <t>C FI Tabelle T030 KDZ</t>
  </si>
  <si>
    <t>OBXR</t>
  </si>
  <si>
    <t>C FI Tabelle T074 Anzahlung</t>
  </si>
  <si>
    <t>OBXU</t>
  </si>
  <si>
    <t>C FI Tabelle T030 skn+ske</t>
  </si>
  <si>
    <t>OBXV</t>
  </si>
  <si>
    <t>C FI Tabelle T030 skn+vsk</t>
  </si>
  <si>
    <t>OBXZ</t>
  </si>
  <si>
    <t>C FI Tabelle T030 Sachkontenausgl.</t>
  </si>
  <si>
    <t>OBY6</t>
  </si>
  <si>
    <t>C FI Pflege Tabelle T001</t>
  </si>
  <si>
    <t>OBYA</t>
  </si>
  <si>
    <t>C FI Tabelle T030 vrb+buv</t>
  </si>
  <si>
    <t>OBYC</t>
  </si>
  <si>
    <t>C FI Tabelle T030 rmk + space</t>
  </si>
  <si>
    <t>OBYE</t>
  </si>
  <si>
    <t>C FI Tabelle T030 HRI + HRC</t>
  </si>
  <si>
    <t>OC08</t>
  </si>
  <si>
    <t>C RF-KONS : Tabelle T856</t>
  </si>
  <si>
    <t>OCA3</t>
  </si>
  <si>
    <t>C RF-KONS : Tabelle T874</t>
  </si>
  <si>
    <t>ODP1</t>
  </si>
  <si>
    <t>DPP-Profil</t>
  </si>
  <si>
    <t>OIBS</t>
  </si>
  <si>
    <t>Statusschemata pflegen</t>
  </si>
  <si>
    <t>OIDC</t>
  </si>
  <si>
    <t>IH Meld. Benutzerspez. Druckpflege</t>
  </si>
  <si>
    <t>OIK2</t>
  </si>
  <si>
    <t>Pflege Wertkategorien Zuordnungen PM</t>
  </si>
  <si>
    <t>OIL3</t>
  </si>
  <si>
    <t>Planergruppe</t>
  </si>
  <si>
    <t>OILJ</t>
  </si>
  <si>
    <t>Benutzerfelder</t>
  </si>
  <si>
    <t>OIMD</t>
  </si>
  <si>
    <t>Parameter Objektinfo</t>
  </si>
  <si>
    <t>OIO2</t>
  </si>
  <si>
    <t>Prioritäten pro Prioritätsarten</t>
  </si>
  <si>
    <t>OIO4</t>
  </si>
  <si>
    <t>Vorschlags-ILA pro Auftragsart</t>
  </si>
  <si>
    <t>OIO5</t>
  </si>
  <si>
    <t>Zulässige ILAs pro Auftragsart</t>
  </si>
  <si>
    <t>OIO6</t>
  </si>
  <si>
    <t>Vorschlag Steuerschlüssel</t>
  </si>
  <si>
    <t>OIOA</t>
  </si>
  <si>
    <t>Auftragsarten Instandhaltung</t>
  </si>
  <si>
    <t>OIOD</t>
  </si>
  <si>
    <t>Zulässige Auftragsart pro IH-Werk</t>
  </si>
  <si>
    <t>OIOF</t>
  </si>
  <si>
    <t>Kalkulationsparameter</t>
  </si>
  <si>
    <t>OIOJ</t>
  </si>
  <si>
    <t>Parameter Objektinfo zu Auftragsart</t>
  </si>
  <si>
    <t>OIOK</t>
  </si>
  <si>
    <t>Kontierungsregeln</t>
  </si>
  <si>
    <t>OIOM</t>
  </si>
  <si>
    <t>Zuord. Partnerschema zur Auftragsart</t>
  </si>
  <si>
    <t>OION</t>
  </si>
  <si>
    <t>Nummernkreise Aufträge</t>
  </si>
  <si>
    <t>OIOR</t>
  </si>
  <si>
    <t>Rückmeldung Auftrag</t>
  </si>
  <si>
    <t>OIOS</t>
  </si>
  <si>
    <t>Vorschlag Planungskennzeichen</t>
  </si>
  <si>
    <t>OIOT</t>
  </si>
  <si>
    <t>Terminierungsart</t>
  </si>
  <si>
    <t>OIR6</t>
  </si>
  <si>
    <t>Feldauswahl Partnerart Planstelle</t>
  </si>
  <si>
    <t>OISD</t>
  </si>
  <si>
    <t>Generierung PM-Auftraege aus dem SD</t>
  </si>
  <si>
    <t>OITA</t>
  </si>
  <si>
    <t>Investitionsprofil</t>
  </si>
  <si>
    <t>OITB</t>
  </si>
  <si>
    <t>Inv.Profil - AiB je Urspr.Zuordn.</t>
  </si>
  <si>
    <t>OIVC</t>
  </si>
  <si>
    <t>Prüfreport für Wertkategorien</t>
  </si>
  <si>
    <t>OIYL</t>
  </si>
  <si>
    <t>Detailinformation (Auftragsvorgang)</t>
  </si>
  <si>
    <t>OK02</t>
  </si>
  <si>
    <t>OK17</t>
  </si>
  <si>
    <t>Abstimmledger: Kontenfindung</t>
  </si>
  <si>
    <t>OKB9</t>
  </si>
  <si>
    <t>Autom. Kontierungsfindung ändern</t>
  </si>
  <si>
    <t>OKC1</t>
  </si>
  <si>
    <t>CO-Vorgänge anzeigen</t>
  </si>
  <si>
    <t>OKC7</t>
  </si>
  <si>
    <t>Validierung definieren</t>
  </si>
  <si>
    <t>OKENN</t>
  </si>
  <si>
    <t>Standardhierarchie anzeigen</t>
  </si>
  <si>
    <t>OKEON</t>
  </si>
  <si>
    <t>Standardhierarchie ändern</t>
  </si>
  <si>
    <t>OKEQ</t>
  </si>
  <si>
    <t>Versionen (allgemein) pflegen</t>
  </si>
  <si>
    <t>OKEU</t>
  </si>
  <si>
    <t>Ursprungsschema ändern</t>
  </si>
  <si>
    <t>OKG4</t>
  </si>
  <si>
    <t>Fortschreibung Ergebnisermittlung</t>
  </si>
  <si>
    <t>OKG8</t>
  </si>
  <si>
    <t>Buchungsregeln Abgrenzungsdaten</t>
  </si>
  <si>
    <t>OKKP</t>
  </si>
  <si>
    <t>Kostenrechnungskreis pflegen</t>
  </si>
  <si>
    <t>OKKR</t>
  </si>
  <si>
    <t>Kalkulationsvarianten Innenaufträge</t>
  </si>
  <si>
    <t>OKO5</t>
  </si>
  <si>
    <t>CO-Aufträge löschen</t>
  </si>
  <si>
    <t>OKO6</t>
  </si>
  <si>
    <t>Verrechnungsschema pflegen</t>
  </si>
  <si>
    <t>OKOV</t>
  </si>
  <si>
    <t>Selektionsvarianten Innenaufträge</t>
  </si>
  <si>
    <t>OKP1</t>
  </si>
  <si>
    <t>Periodensperre pflegen</t>
  </si>
  <si>
    <t>OKP2</t>
  </si>
  <si>
    <t>Periodensperre anzeigen</t>
  </si>
  <si>
    <t>OKYO</t>
  </si>
  <si>
    <t>Zuordnung Bezugsnebenkosten</t>
  </si>
  <si>
    <t>OKZ1</t>
  </si>
  <si>
    <t>Herkünfte Kalkulation</t>
  </si>
  <si>
    <t>OKZ2</t>
  </si>
  <si>
    <t>Pflege Zuschlagsgruppen</t>
  </si>
  <si>
    <t>OLMRLIST</t>
  </si>
  <si>
    <t>Listvariante pflegen</t>
  </si>
  <si>
    <t>OMB6</t>
  </si>
  <si>
    <t>Manuelle Kontierung ändern</t>
  </si>
  <si>
    <t>OMBR</t>
  </si>
  <si>
    <t>Allgemeine Druckeinstellungen</t>
  </si>
  <si>
    <t>OMBS</t>
  </si>
  <si>
    <t>Gründe für Bewegungen</t>
  </si>
  <si>
    <t>OMBU</t>
  </si>
  <si>
    <t>Formulare zu Reports zuordnen</t>
  </si>
  <si>
    <t>OME4</t>
  </si>
  <si>
    <t>C MM-PUR Einkaufsgruppen</t>
  </si>
  <si>
    <t>OMGQCK</t>
  </si>
  <si>
    <t>Prüfungen Freigabeverfahren</t>
  </si>
  <si>
    <t>OMH6</t>
  </si>
  <si>
    <t>Nummernkreise Einkaufsbelege</t>
  </si>
  <si>
    <t>OMJJ</t>
  </si>
  <si>
    <t>Customizing Neue Bewegungsarten</t>
  </si>
  <si>
    <t>OMSF</t>
  </si>
  <si>
    <t>C MM-BD Warengruppen</t>
  </si>
  <si>
    <t>OMSK</t>
  </si>
  <si>
    <t>C MM-BD Bewertungsklassen T025</t>
  </si>
  <si>
    <t>OMW0</t>
  </si>
  <si>
    <t>C MM-IV Steuerung Bewertung</t>
  </si>
  <si>
    <t>OMWB</t>
  </si>
  <si>
    <t>C MM-IV Autom. Kontierung (Simu)</t>
  </si>
  <si>
    <t>OMWC</t>
  </si>
  <si>
    <t>C MM-IV Getrennte Materialbew.</t>
  </si>
  <si>
    <t>OMWD</t>
  </si>
  <si>
    <t>C MM-IV Gruppierung Bewertungskreis</t>
  </si>
  <si>
    <t>OMWEB</t>
  </si>
  <si>
    <t>C Bewertungsschienen pflegen</t>
  </si>
  <si>
    <t>OMWM</t>
  </si>
  <si>
    <t>C MM-IV Steuerung Kontenfindung</t>
  </si>
  <si>
    <t>OMX1</t>
  </si>
  <si>
    <t>ML-Aktivierung auf n BWKRSe</t>
  </si>
  <si>
    <t>OMX2</t>
  </si>
  <si>
    <t>Material-Ledger-Typ definieren</t>
  </si>
  <si>
    <t>OMX3</t>
  </si>
  <si>
    <t>ML-Bewertungskreis-Zuordnung</t>
  </si>
  <si>
    <t>OMX4</t>
  </si>
  <si>
    <t>Nummernkreispflege ML-BELEG</t>
  </si>
  <si>
    <t>OMX_NLINK_DISP</t>
  </si>
  <si>
    <t>Zuordn. Controlling-E. zu  Prozeßtyp</t>
  </si>
  <si>
    <t>OMX_NRULE_DISP</t>
  </si>
  <si>
    <t>Controlling-Ebenen anzeigen</t>
  </si>
  <si>
    <t>OOCR</t>
  </si>
  <si>
    <t>PD-Transportanschluß einrichten</t>
  </si>
  <si>
    <t>OOFK</t>
  </si>
  <si>
    <t>Fabrikkalender</t>
  </si>
  <si>
    <t>OOSB</t>
  </si>
  <si>
    <t>Benutzer (strukturelle Berechtigung)</t>
  </si>
  <si>
    <t>OOSP</t>
  </si>
  <si>
    <t>Berechtigungsprofile</t>
  </si>
  <si>
    <t>OOW4</t>
  </si>
  <si>
    <t>Vorsatznummern Workflow/Orgmgmt</t>
  </si>
  <si>
    <t>OP48</t>
  </si>
  <si>
    <t>Pflege Planergruppe</t>
  </si>
  <si>
    <t>OP4A</t>
  </si>
  <si>
    <t>Schichtprogramme pflegen</t>
  </si>
  <si>
    <t>OPI1</t>
  </si>
  <si>
    <t>Pflege Wertkategorien</t>
  </si>
  <si>
    <t>OPI2</t>
  </si>
  <si>
    <t>Wertkategorien zu Kostenarten</t>
  </si>
  <si>
    <t>OPKC</t>
  </si>
  <si>
    <t>Prozeßkette der Rückmeldung steuern</t>
  </si>
  <si>
    <t>OPPP</t>
  </si>
  <si>
    <t>Customizing Direktbeschaffung</t>
  </si>
  <si>
    <t>OPTK</t>
  </si>
  <si>
    <t>Verfügb.kontr. Kostenarten ausschl.</t>
  </si>
  <si>
    <t>OPUM</t>
  </si>
  <si>
    <t>Teilprojekte pflegen</t>
  </si>
  <si>
    <t>OQN6</t>
  </si>
  <si>
    <t>Berichtsschema Q-Meldungen pflegen</t>
  </si>
  <si>
    <t>OS01</t>
  </si>
  <si>
    <t>LAN-Prüfung mit PING</t>
  </si>
  <si>
    <t>OSPX</t>
  </si>
  <si>
    <t>Customizing Bestandsfindung</t>
  </si>
  <si>
    <t>OX09</t>
  </si>
  <si>
    <t>Lagerorte einrichten</t>
  </si>
  <si>
    <t>OX14</t>
  </si>
  <si>
    <t>C MM-IV Bw.kreis-Bewertungsebene</t>
  </si>
  <si>
    <t>OX19</t>
  </si>
  <si>
    <t>Kostenrechnungskr: Zuordnung BuKrs</t>
  </si>
  <si>
    <t>PA20</t>
  </si>
  <si>
    <t>Personalstammdaten anzeigen</t>
  </si>
  <si>
    <t>PFAC</t>
  </si>
  <si>
    <t>Regel pflegen</t>
  </si>
  <si>
    <t>PFCG</t>
  </si>
  <si>
    <t>Pflege von Rollen</t>
  </si>
  <si>
    <t>PFTC</t>
  </si>
  <si>
    <t>Allgemeine Aufgabenpflege</t>
  </si>
  <si>
    <t>PFUD</t>
  </si>
  <si>
    <t>Abgleich Benutzerstamm</t>
  </si>
  <si>
    <t>PO01</t>
  </si>
  <si>
    <t>Arbeitsplatz pflegen</t>
  </si>
  <si>
    <t>PO10</t>
  </si>
  <si>
    <t>Organisationseinheit pflegen</t>
  </si>
  <si>
    <t>PO13</t>
  </si>
  <si>
    <t>Planstelle pflegen</t>
  </si>
  <si>
    <t>PP01</t>
  </si>
  <si>
    <t>Plandaten pflegen (menügeführt)</t>
  </si>
  <si>
    <t>PP01_DISP</t>
  </si>
  <si>
    <t>Plandaten anzeigen (menügeführt)</t>
  </si>
  <si>
    <t>PPOMA_BBP</t>
  </si>
  <si>
    <t>Attribute ändern</t>
  </si>
  <si>
    <t>PPOME</t>
  </si>
  <si>
    <t>Organisation und Besetzung ändern</t>
  </si>
  <si>
    <t>PPOMW</t>
  </si>
  <si>
    <t>Org. und Besetzung (WF) ändern</t>
  </si>
  <si>
    <t>PPOSE</t>
  </si>
  <si>
    <t>Organisation und Besetzung anzeigen</t>
  </si>
  <si>
    <t>PPOSW</t>
  </si>
  <si>
    <t>Org. und Besetzung (WF) anzeigen</t>
  </si>
  <si>
    <t>QA02</t>
  </si>
  <si>
    <t>Ändern Prüflos</t>
  </si>
  <si>
    <t>QA03</t>
  </si>
  <si>
    <t>Anzeigen Prüflos</t>
  </si>
  <si>
    <t>QA11</t>
  </si>
  <si>
    <t>Verwendungsentscheid erfassen</t>
  </si>
  <si>
    <t>QA12</t>
  </si>
  <si>
    <t>Verwendungsent. ändern mit Historie</t>
  </si>
  <si>
    <t>QA13</t>
  </si>
  <si>
    <t>Verwendungsentscheid anzeigen</t>
  </si>
  <si>
    <t>QA16</t>
  </si>
  <si>
    <t>Sammel VE für i.O. Lose</t>
  </si>
  <si>
    <t>QA33</t>
  </si>
  <si>
    <t>Daten zum Prüflos anzeigen</t>
  </si>
  <si>
    <t>QE03</t>
  </si>
  <si>
    <t>Anzeigen Merkmalsergebnisse</t>
  </si>
  <si>
    <t>QE09</t>
  </si>
  <si>
    <t>Einzelanzeige Merkmalsergebnis</t>
  </si>
  <si>
    <t>QE51N</t>
  </si>
  <si>
    <t>Arbeitsvorrat Ergebniserfassung</t>
  </si>
  <si>
    <t>QM01</t>
  </si>
  <si>
    <t>Anlegen Qualitätsmeldung</t>
  </si>
  <si>
    <t>QM02</t>
  </si>
  <si>
    <t>Ändern Qualitätsmeldung</t>
  </si>
  <si>
    <t>QM03</t>
  </si>
  <si>
    <t>Anzeigen Qualitätsmeldung</t>
  </si>
  <si>
    <t>QM11</t>
  </si>
  <si>
    <t>Liste Qualitätsmeldungen anzeigen</t>
  </si>
  <si>
    <t>QM13</t>
  </si>
  <si>
    <t>Liste Maßnahmen anzeigen</t>
  </si>
  <si>
    <t>QP01</t>
  </si>
  <si>
    <t>Prüfplan Anlegen</t>
  </si>
  <si>
    <t>QP02</t>
  </si>
  <si>
    <t>Prüfplan Ändern</t>
  </si>
  <si>
    <t>QP03</t>
  </si>
  <si>
    <t>Prüfplan Anzeigen</t>
  </si>
  <si>
    <t>QS24</t>
  </si>
  <si>
    <t>Anzeigen Stammprüfmerkmals-Version</t>
  </si>
  <si>
    <t>QS41</t>
  </si>
  <si>
    <t>Katalog pflegen</t>
  </si>
  <si>
    <t>QS42</t>
  </si>
  <si>
    <t>Katalog anzeigen</t>
  </si>
  <si>
    <t>QS49</t>
  </si>
  <si>
    <t>Anzeige Codegruppen und Codes</t>
  </si>
  <si>
    <t>QVM1</t>
  </si>
  <si>
    <t>Lose ohne Prüfabschluß</t>
  </si>
  <si>
    <t>QVM2</t>
  </si>
  <si>
    <t>Offene Losbestände</t>
  </si>
  <si>
    <t>QVM3</t>
  </si>
  <si>
    <t>Lose ohne Verwendungsentscheid</t>
  </si>
  <si>
    <t>RBDAPP01</t>
  </si>
  <si>
    <t>Variante für RBDAPP01</t>
  </si>
  <si>
    <t>RE80</t>
  </si>
  <si>
    <t>RE80: RE-Navigator</t>
  </si>
  <si>
    <t>RECACUST</t>
  </si>
  <si>
    <t>REFX-IMG anzeigen</t>
  </si>
  <si>
    <t>RECARG</t>
  </si>
  <si>
    <t>Arbeitsvorrat: Objekte aktualisieren</t>
  </si>
  <si>
    <t>RECN</t>
  </si>
  <si>
    <t>Vertrag bearbeiten</t>
  </si>
  <si>
    <t>REISAO</t>
  </si>
  <si>
    <t>Infosystem: Architektonische Objekte</t>
  </si>
  <si>
    <t>REISAOCT</t>
  </si>
  <si>
    <t>IS: Ausstattung zu Arch. Objekten</t>
  </si>
  <si>
    <t>REISAOOA</t>
  </si>
  <si>
    <t>Infosystem: Objekte zu AO</t>
  </si>
  <si>
    <t>REISAOPO</t>
  </si>
  <si>
    <t>Infosystem: Arch. Obj. - Perm. Bel.</t>
  </si>
  <si>
    <t>REISBDOA</t>
  </si>
  <si>
    <t>Infosystem: Objektzuordnung</t>
  </si>
  <si>
    <t>REISCN</t>
  </si>
  <si>
    <t>Infosystem: Verträge</t>
  </si>
  <si>
    <t>REISLR</t>
  </si>
  <si>
    <t>Infosystem: Grundbücher</t>
  </si>
  <si>
    <t>REISLRRG</t>
  </si>
  <si>
    <t>Infosystem: Grundbücher m. Bestandsv</t>
  </si>
  <si>
    <t>REISMSAO</t>
  </si>
  <si>
    <t>Infosystem: Bemessungen zu Arch. Obj</t>
  </si>
  <si>
    <t>REISPE</t>
  </si>
  <si>
    <t>Infosystem: Grundstücksverzeichnisse</t>
  </si>
  <si>
    <t>REISPL</t>
  </si>
  <si>
    <t>Infosystem: Flurstücke</t>
  </si>
  <si>
    <t>REISPLER</t>
  </si>
  <si>
    <t>Infosystem: Flurstücke - Baulasten</t>
  </si>
  <si>
    <t>REISPO</t>
  </si>
  <si>
    <t>Infosystem: Permanente Belegungen</t>
  </si>
  <si>
    <t>REISPOCAP</t>
  </si>
  <si>
    <t>Infosystem: Perm. Belegung Liste</t>
  </si>
  <si>
    <t>REISPR</t>
  </si>
  <si>
    <t>Infosystem: Grundstücke</t>
  </si>
  <si>
    <t>REISRC</t>
  </si>
  <si>
    <t>Infosystem: Fortführungen</t>
  </si>
  <si>
    <t>RELML10016</t>
  </si>
  <si>
    <t>L1: Tabellen</t>
  </si>
  <si>
    <t>RELMLR</t>
  </si>
  <si>
    <t>Grundbuch bearbeiten</t>
  </si>
  <si>
    <t>RELMNA</t>
  </si>
  <si>
    <t>Einheitswertbescheid bearbeiten</t>
  </si>
  <si>
    <t>RELMPE</t>
  </si>
  <si>
    <t>Grundstücksverzeichnis bearbeiten</t>
  </si>
  <si>
    <t>RELMPL</t>
  </si>
  <si>
    <t>Flurstück bearbeiten</t>
  </si>
  <si>
    <t>RELMRC</t>
  </si>
  <si>
    <t>Fortführung bearbeiten</t>
  </si>
  <si>
    <t>RELMRCTODO</t>
  </si>
  <si>
    <t>Fortführungen: Todo-Liste</t>
  </si>
  <si>
    <t>REOROO</t>
  </si>
  <si>
    <t>Angebotsobjekt bearbeiten</t>
  </si>
  <si>
    <t>ROLE_CMP</t>
  </si>
  <si>
    <t>Rollenabgleich</t>
  </si>
  <si>
    <t>RPC0</t>
  </si>
  <si>
    <t>Infosystem Kostl.: Voreinstellungen</t>
  </si>
  <si>
    <t>RSA1</t>
  </si>
  <si>
    <t>Modellierung - DW Workbench</t>
  </si>
  <si>
    <t>RSA5</t>
  </si>
  <si>
    <t>Business Content installieren</t>
  </si>
  <si>
    <t>RSA6</t>
  </si>
  <si>
    <t>DataSources pflegen</t>
  </si>
  <si>
    <t>RSA7</t>
  </si>
  <si>
    <t>Monitor der BW Deltaqueue</t>
  </si>
  <si>
    <t>RSAU_CONFIG_SHOW</t>
  </si>
  <si>
    <t>Security Audit Log Konfiguration</t>
  </si>
  <si>
    <t>RSAU_READ_LOG</t>
  </si>
  <si>
    <t>Security Audit Log auswerten</t>
  </si>
  <si>
    <t>RSEIDOC2</t>
  </si>
  <si>
    <t>IDoc-Liste</t>
  </si>
  <si>
    <t>RSO2</t>
  </si>
  <si>
    <t>Oltp Metadaten Repository</t>
  </si>
  <si>
    <t>RSPFPAR</t>
  </si>
  <si>
    <t>Profileparameter anzeigen</t>
  </si>
  <si>
    <t>RSSCD100_PFCG</t>
  </si>
  <si>
    <t>Änderungsbelege für Rollenverwaltung</t>
  </si>
  <si>
    <t>RSSCD100_PFCG_USER</t>
  </si>
  <si>
    <t>für Rollenzuordnung</t>
  </si>
  <si>
    <t>RSUSR003</t>
  </si>
  <si>
    <t>Kennworte Standardbenutzer prüfen</t>
  </si>
  <si>
    <t>RSUSR200</t>
  </si>
  <si>
    <t>Liste der Benutzer nach Anmeldedatum</t>
  </si>
  <si>
    <t>RSUSR_ROLE_MENU</t>
  </si>
  <si>
    <t>Suche nach Anwendungen im Rollenmenü</t>
  </si>
  <si>
    <t>RSWBO004</t>
  </si>
  <si>
    <t>Systemänderbarkeit setzen</t>
  </si>
  <si>
    <t>RZ10</t>
  </si>
  <si>
    <t>Pflege von Profilparametern</t>
  </si>
  <si>
    <t>RZ11</t>
  </si>
  <si>
    <t>Profilparameter-Pflege</t>
  </si>
  <si>
    <t>RZ20</t>
  </si>
  <si>
    <t>CCMS Monitoring</t>
  </si>
  <si>
    <t>RZ70</t>
  </si>
  <si>
    <t>SLD Administration</t>
  </si>
  <si>
    <t>SAAB</t>
  </si>
  <si>
    <t>Aktivierbare Checkpoints</t>
  </si>
  <si>
    <t>SARA</t>
  </si>
  <si>
    <t>Archivadministration</t>
  </si>
  <si>
    <t>SARI</t>
  </si>
  <si>
    <t>Archivinformationssystem</t>
  </si>
  <si>
    <t>SAR_OBJ_IND_CUS</t>
  </si>
  <si>
    <t>Arch.-obj.-übergr. Customizing</t>
  </si>
  <si>
    <t>SBGRFCCONF</t>
  </si>
  <si>
    <t>bgRFC Konfiguration</t>
  </si>
  <si>
    <t>SBIW</t>
  </si>
  <si>
    <t>BIW im IMG des OLTP</t>
  </si>
  <si>
    <t>SBWP</t>
  </si>
  <si>
    <t>SAP Business Workplace</t>
  </si>
  <si>
    <t>SCA4_D</t>
  </si>
  <si>
    <t>Nicht direkt ausführbar</t>
  </si>
  <si>
    <t>SCA5_D</t>
  </si>
  <si>
    <t>SCA6_D</t>
  </si>
  <si>
    <t>SCAL</t>
  </si>
  <si>
    <t>Fabrikkalender mit CUA-Oberfläche</t>
  </si>
  <si>
    <t>SCAT</t>
  </si>
  <si>
    <t>Computer Aided Testtool</t>
  </si>
  <si>
    <t>SCC3</t>
  </si>
  <si>
    <t>Mandantenkopie Protokoll</t>
  </si>
  <si>
    <t>SCC4</t>
  </si>
  <si>
    <t>Mandantenverwaltung</t>
  </si>
  <si>
    <t>SCMA</t>
  </si>
  <si>
    <t>Schedule Manager: Scheduler</t>
  </si>
  <si>
    <t>SCMON</t>
  </si>
  <si>
    <t>SCOT</t>
  </si>
  <si>
    <t>SAPconnect - Administration</t>
  </si>
  <si>
    <t>SCRM</t>
  </si>
  <si>
    <t>CRM-relevantes IMG im PlugIn des R/3</t>
  </si>
  <si>
    <t>SDV</t>
  </si>
  <si>
    <t>Dokumentbetrachter</t>
  </si>
  <si>
    <t>SE01</t>
  </si>
  <si>
    <t>Transport Organizer (Erw. Sicht)</t>
  </si>
  <si>
    <t>SE03</t>
  </si>
  <si>
    <t>Transport Organizer Tools</t>
  </si>
  <si>
    <t>SE10</t>
  </si>
  <si>
    <t>Transport Organizer</t>
  </si>
  <si>
    <t>SE11</t>
  </si>
  <si>
    <t>ABAP Dictionary Pflege</t>
  </si>
  <si>
    <t>SE13</t>
  </si>
  <si>
    <t>Speicher-Param. für Tabellen pflegen</t>
  </si>
  <si>
    <t>SE16</t>
  </si>
  <si>
    <t>Data Browser</t>
  </si>
  <si>
    <t>SE16H</t>
  </si>
  <si>
    <t>Allgemeine Tabellenanzeige</t>
  </si>
  <si>
    <t>SE16N</t>
  </si>
  <si>
    <t>SE17</t>
  </si>
  <si>
    <t>SE18</t>
  </si>
  <si>
    <t>BAdI-Builder - Definitionen</t>
  </si>
  <si>
    <t>SE19</t>
  </si>
  <si>
    <t>BAdI-Builder - Implementierungen</t>
  </si>
  <si>
    <t>SE20</t>
  </si>
  <si>
    <t>Enhancements</t>
  </si>
  <si>
    <t>SE24</t>
  </si>
  <si>
    <t>ABAP Class Builder</t>
  </si>
  <si>
    <t>SE36</t>
  </si>
  <si>
    <t>Logical Database Builder</t>
  </si>
  <si>
    <t>SE37</t>
  </si>
  <si>
    <t>ABAP Funktionsbausteine</t>
  </si>
  <si>
    <t>SE61</t>
  </si>
  <si>
    <t>SAP Dokumentation</t>
  </si>
  <si>
    <t>SE84</t>
  </si>
  <si>
    <t>Repository-Infosystem</t>
  </si>
  <si>
    <t>SE91</t>
  </si>
  <si>
    <t>Nachrichtenpflege</t>
  </si>
  <si>
    <t>SE93</t>
  </si>
  <si>
    <t>Pflege Transaktionscodes</t>
  </si>
  <si>
    <t>SEARCH_SAP_MENU</t>
  </si>
  <si>
    <t>Suche im SAP Menü</t>
  </si>
  <si>
    <t>SECPOL</t>
  </si>
  <si>
    <t>Pflege von Sicherheitsrichtlinien</t>
  </si>
  <si>
    <t>SEGW</t>
  </si>
  <si>
    <t>SESSION_MANAGER</t>
  </si>
  <si>
    <t>Session Manager Menübaumanzeige</t>
  </si>
  <si>
    <t>SFP</t>
  </si>
  <si>
    <t>Form Builder</t>
  </si>
  <si>
    <t>SFW5</t>
  </si>
  <si>
    <t>Switch Framework Customizing</t>
  </si>
  <si>
    <t>SGEN</t>
  </si>
  <si>
    <t>SAP-Load-Generierer</t>
  </si>
  <si>
    <t>SICF</t>
  </si>
  <si>
    <t>Pflege des HTTP-Service-Baums</t>
  </si>
  <si>
    <t>SICK</t>
  </si>
  <si>
    <t>Installationscheck</t>
  </si>
  <si>
    <t>SLDAPICUST</t>
  </si>
  <si>
    <t>SLD API Customizing</t>
  </si>
  <si>
    <t>SLG1</t>
  </si>
  <si>
    <t>Anwendungs-Log: Protokolle anzeigen</t>
  </si>
  <si>
    <t>SLG2</t>
  </si>
  <si>
    <t>Anwendungs-Log: Protokolle löschen</t>
  </si>
  <si>
    <t>SM01_CUS</t>
  </si>
  <si>
    <t>Lokale Anwendungsstartsperrenpflege</t>
  </si>
  <si>
    <t>SM02</t>
  </si>
  <si>
    <t>System-Nachrichten</t>
  </si>
  <si>
    <t>SM04</t>
  </si>
  <si>
    <t>Anmeldungen an einer AS-Instanz</t>
  </si>
  <si>
    <t>SM12</t>
  </si>
  <si>
    <t>Sperren anzeigen und löschen</t>
  </si>
  <si>
    <t>SM13</t>
  </si>
  <si>
    <t>Verbuchungssätze administrieren</t>
  </si>
  <si>
    <t>SM19</t>
  </si>
  <si>
    <t>Konfiguration Security Audit</t>
  </si>
  <si>
    <t>SM20</t>
  </si>
  <si>
    <t>Auswertung des Security Auditlog</t>
  </si>
  <si>
    <t>SM21</t>
  </si>
  <si>
    <t>Systemprotokoll</t>
  </si>
  <si>
    <t>SM21_OLD</t>
  </si>
  <si>
    <t>Online Ausw. des Sys-Log (veraltet)</t>
  </si>
  <si>
    <t>SM30</t>
  </si>
  <si>
    <t>Aufruf View-Pflege</t>
  </si>
  <si>
    <t>SM31</t>
  </si>
  <si>
    <t>Aufruf Viewpflege analog SM30</t>
  </si>
  <si>
    <t>SM34</t>
  </si>
  <si>
    <t>Aufruf Viewcluster-Pflege</t>
  </si>
  <si>
    <t>SM35</t>
  </si>
  <si>
    <t>Batch-Input Monitoring</t>
  </si>
  <si>
    <t>SM35P</t>
  </si>
  <si>
    <t>Batch-Input: Protokoll Monitoring</t>
  </si>
  <si>
    <t>SM36</t>
  </si>
  <si>
    <t>Batch-Anforderung</t>
  </si>
  <si>
    <t>SM36WIZ</t>
  </si>
  <si>
    <t>Job Definition Wizard</t>
  </si>
  <si>
    <t>SM37</t>
  </si>
  <si>
    <t>Übersicht über Jobauswahl</t>
  </si>
  <si>
    <t>SM37C</t>
  </si>
  <si>
    <t>Flexible Version der Jobauswahl</t>
  </si>
  <si>
    <t>SM49</t>
  </si>
  <si>
    <t>Ausführen externer OS-Kommandos</t>
  </si>
  <si>
    <t>SM50</t>
  </si>
  <si>
    <t>Workprozesse einer AS-Instanz</t>
  </si>
  <si>
    <t>SM51</t>
  </si>
  <si>
    <t>Gestartete AS-Instanzen</t>
  </si>
  <si>
    <t>SM53</t>
  </si>
  <si>
    <t>VMC Monitoring und Administration</t>
  </si>
  <si>
    <t>SM58</t>
  </si>
  <si>
    <t>Asynchronous RFC Error Log</t>
  </si>
  <si>
    <t>SM59</t>
  </si>
  <si>
    <t>RFC-Destinations (Anzeige u. Pflege)</t>
  </si>
  <si>
    <t>SM66</t>
  </si>
  <si>
    <t>Globale Workprozeß-Uebersicht</t>
  </si>
  <si>
    <t>SM69</t>
  </si>
  <si>
    <t>Pflegen externer OS-Kommandos</t>
  </si>
  <si>
    <t>SMARTFORMS</t>
  </si>
  <si>
    <t>SAP Smart Forms</t>
  </si>
  <si>
    <t>SMEN</t>
  </si>
  <si>
    <t>SMGW</t>
  </si>
  <si>
    <t>Gateway Monitor</t>
  </si>
  <si>
    <t>SMICM</t>
  </si>
  <si>
    <t>ICM Monitor</t>
  </si>
  <si>
    <t>SMQ1</t>
  </si>
  <si>
    <t>qRFC-Monitor (Ausgangsqueue)</t>
  </si>
  <si>
    <t>SMQ2</t>
  </si>
  <si>
    <t>qRFC-Monitor (Eingangsqueue)</t>
  </si>
  <si>
    <t>SMQR</t>
  </si>
  <si>
    <t>Registrierung der Eingangsqueues</t>
  </si>
  <si>
    <t>SMQS</t>
  </si>
  <si>
    <t>Registrierung der Destinationen</t>
  </si>
  <si>
    <t>SMW0</t>
  </si>
  <si>
    <t>SAP Web Repository</t>
  </si>
  <si>
    <t>SMX</t>
  </si>
  <si>
    <t>Anzeigen eigene Jobs</t>
  </si>
  <si>
    <t>SNOTE</t>
  </si>
  <si>
    <t>Note Assistent</t>
  </si>
  <si>
    <t>SNRO</t>
  </si>
  <si>
    <t>Nummernkreisobjekte</t>
  </si>
  <si>
    <t>SNUM</t>
  </si>
  <si>
    <t>Nummernkreistreiber</t>
  </si>
  <si>
    <t>SO01</t>
  </si>
  <si>
    <t>SAPoffice Eingang</t>
  </si>
  <si>
    <t>SO10</t>
  </si>
  <si>
    <t>SAPscript Standardtexte</t>
  </si>
  <si>
    <t>SO23</t>
  </si>
  <si>
    <t>SAPoffice: Verteilerlisten</t>
  </si>
  <si>
    <t>SO99</t>
  </si>
  <si>
    <t>Put-Informationssystem</t>
  </si>
  <si>
    <t>SOAD</t>
  </si>
  <si>
    <t>SAPoffice: Externe Addressen</t>
  </si>
  <si>
    <t>SOBN01</t>
  </si>
  <si>
    <t>Personendaten</t>
  </si>
  <si>
    <t>SOCP</t>
  </si>
  <si>
    <t>SAPoffice: Externe Adressen</t>
  </si>
  <si>
    <t>SOIN</t>
  </si>
  <si>
    <t>BCS: Eingehende Sendeaufträge (SMTP)</t>
  </si>
  <si>
    <t>SOST</t>
  </si>
  <si>
    <t>SAPconnect Sendeaufträge</t>
  </si>
  <si>
    <t>SP01</t>
  </si>
  <si>
    <t>Ausgabesteuerung</t>
  </si>
  <si>
    <t>SP02</t>
  </si>
  <si>
    <t>Anzeigen von Spool-Aufträgen</t>
  </si>
  <si>
    <t>SP12</t>
  </si>
  <si>
    <t>TemSe-Administration</t>
  </si>
  <si>
    <t>SPAD</t>
  </si>
  <si>
    <t>Spool-Administration</t>
  </si>
  <si>
    <t>SPAM</t>
  </si>
  <si>
    <t>Support Package Manager</t>
  </si>
  <si>
    <t>SPRO</t>
  </si>
  <si>
    <t>Customizing - Edit Project</t>
  </si>
  <si>
    <t>SPROXY</t>
  </si>
  <si>
    <t>Enterprise Repository Browser</t>
  </si>
  <si>
    <t>SQ00</t>
  </si>
  <si>
    <t>SAP Query: Queries starten</t>
  </si>
  <si>
    <t>SQ01</t>
  </si>
  <si>
    <t>SAP Query: Queries pflegen</t>
  </si>
  <si>
    <t>SQ02</t>
  </si>
  <si>
    <t>SAP Query: InfoSet pflegen</t>
  </si>
  <si>
    <t>SQ03</t>
  </si>
  <si>
    <t>SAP Query: Benutzergruppenpflege</t>
  </si>
  <si>
    <t>SQVI</t>
  </si>
  <si>
    <t>QuickViewer</t>
  </si>
  <si>
    <t>SR12</t>
  </si>
  <si>
    <t>Ort anzeigen</t>
  </si>
  <si>
    <t>SR22</t>
  </si>
  <si>
    <t>Straße anzeigen</t>
  </si>
  <si>
    <t>SR32</t>
  </si>
  <si>
    <t>Postleitzahl anzeigen</t>
  </si>
  <si>
    <t>SRT_ELOG</t>
  </si>
  <si>
    <t>Reportfehlerprotokoll</t>
  </si>
  <si>
    <t>SRT_MONI</t>
  </si>
  <si>
    <t>WS-Message-Monitor</t>
  </si>
  <si>
    <t>SRT_TOOLS</t>
  </si>
  <si>
    <t>SOA-Laufzeitwerkzeuge</t>
  </si>
  <si>
    <t>SSC1</t>
  </si>
  <si>
    <t>SAP-Terminkalender (eigener)</t>
  </si>
  <si>
    <t>ST01</t>
  </si>
  <si>
    <t>System-Trace</t>
  </si>
  <si>
    <t>ST02</t>
  </si>
  <si>
    <t>Setups/Tune Buffers</t>
  </si>
  <si>
    <t>ST03</t>
  </si>
  <si>
    <t>Systemlast u. Perform. Statistik</t>
  </si>
  <si>
    <t>ST03N</t>
  </si>
  <si>
    <t>ST05</t>
  </si>
  <si>
    <t>Performance Trace</t>
  </si>
  <si>
    <t>ST06</t>
  </si>
  <si>
    <t>Operating System Monitor</t>
  </si>
  <si>
    <t>ST11</t>
  </si>
  <si>
    <t>Anzeige Entwickler-Traces</t>
  </si>
  <si>
    <t>ST12</t>
  </si>
  <si>
    <t>Single transaction analysis</t>
  </si>
  <si>
    <t>ST22</t>
  </si>
  <si>
    <t>ABAP Dumpanalyse</t>
  </si>
  <si>
    <t>STAD</t>
  </si>
  <si>
    <t>Systemübergreif. Statistiksatzanzeig</t>
  </si>
  <si>
    <t>STATTRACE</t>
  </si>
  <si>
    <t>Globale Statistik &amp; Traces</t>
  </si>
  <si>
    <t>STAUTHTRACE</t>
  </si>
  <si>
    <t>Berechtigungstrace</t>
  </si>
  <si>
    <t>STMS</t>
  </si>
  <si>
    <t>Transport Management System</t>
  </si>
  <si>
    <t>STRUST</t>
  </si>
  <si>
    <t>Trust-Manager</t>
  </si>
  <si>
    <t>STRUSTSSO2</t>
  </si>
  <si>
    <t>Trust-Manager für Anmeldeticket</t>
  </si>
  <si>
    <t>STUSERTRACE</t>
  </si>
  <si>
    <t>Berechtigungstrace für Benutzer</t>
  </si>
  <si>
    <t>STVARV</t>
  </si>
  <si>
    <t>Pflege Selektionsvariablen (TVARVC)</t>
  </si>
  <si>
    <t>SU01</t>
  </si>
  <si>
    <t>Benutzerpflege</t>
  </si>
  <si>
    <t>SU01D</t>
  </si>
  <si>
    <t>Benutzeranzeige</t>
  </si>
  <si>
    <t>SU01_NAV</t>
  </si>
  <si>
    <t>Benutzerpflege z. Einb. in Navig.</t>
  </si>
  <si>
    <t>SU03</t>
  </si>
  <si>
    <t>Pflege Berechtigungen</t>
  </si>
  <si>
    <t>SU10</t>
  </si>
  <si>
    <t>Massenpflege Benutzer</t>
  </si>
  <si>
    <t>SU21</t>
  </si>
  <si>
    <t>Pflegen der Berechtigungsobjekte</t>
  </si>
  <si>
    <t>SU24</t>
  </si>
  <si>
    <t>Berechtigungsvorschlagspflege</t>
  </si>
  <si>
    <t>SU3</t>
  </si>
  <si>
    <t>Benutzer eigene Daten pflegen</t>
  </si>
  <si>
    <t>SU53</t>
  </si>
  <si>
    <t>Auswertung der Berechtigungspüfung</t>
  </si>
  <si>
    <t>SU56</t>
  </si>
  <si>
    <t>Benutzerpuffer analysieren</t>
  </si>
  <si>
    <t>SUGR</t>
  </si>
  <si>
    <t>Benutzergruppen pflegen</t>
  </si>
  <si>
    <t>SUIM</t>
  </si>
  <si>
    <t>Benutzerinformationssystem</t>
  </si>
  <si>
    <t>SUSG</t>
  </si>
  <si>
    <t>Verbrauchsdaten</t>
  </si>
  <si>
    <t>SWDD</t>
  </si>
  <si>
    <t>Workflow Builder</t>
  </si>
  <si>
    <t>SWDP</t>
  </si>
  <si>
    <t>Grafisches Workflow-Protokoll zeigen</t>
  </si>
  <si>
    <t>SWEL</t>
  </si>
  <si>
    <t>Ereignis-Trace anzeigen</t>
  </si>
  <si>
    <t>SWEQADM</t>
  </si>
  <si>
    <t>Administration der Ereignis-Queue</t>
  </si>
  <si>
    <t>SWEQBROWSER</t>
  </si>
  <si>
    <t>Ereignis-Queue-Browser</t>
  </si>
  <si>
    <t>SWI1</t>
  </si>
  <si>
    <t>Auswahlreport für Workflows</t>
  </si>
  <si>
    <t>SWI2_ADM1</t>
  </si>
  <si>
    <t>Workitems ohne Bearbeiter</t>
  </si>
  <si>
    <t>SWI2_DIAG</t>
  </si>
  <si>
    <t>Diagnose fehlerhafter Workflows</t>
  </si>
  <si>
    <t>SWI5</t>
  </si>
  <si>
    <t>Workload-Analyse</t>
  </si>
  <si>
    <t>SWI6</t>
  </si>
  <si>
    <t>Workflows zu Objekt</t>
  </si>
  <si>
    <t>SWIA</t>
  </si>
  <si>
    <t>Administrationreport für WI</t>
  </si>
  <si>
    <t>SWO1</t>
  </si>
  <si>
    <t>Business Object Builder</t>
  </si>
  <si>
    <t>SWO_ASYNC</t>
  </si>
  <si>
    <t>Asynchroner Methodenaufruf im BOR</t>
  </si>
  <si>
    <t>SWPC</t>
  </si>
  <si>
    <t>WFM: Continue Workflow</t>
  </si>
  <si>
    <t>SWUD</t>
  </si>
  <si>
    <t>Workflow-Diagnose</t>
  </si>
  <si>
    <t>SWUS</t>
  </si>
  <si>
    <t>Workflow testen</t>
  </si>
  <si>
    <t>SWU_OBUF</t>
  </si>
  <si>
    <t>Laufzeitpuffer PD-Org</t>
  </si>
  <si>
    <t>SWWL</t>
  </si>
  <si>
    <t>WIM: Löschen Workitem</t>
  </si>
  <si>
    <t>SXMB_ADM</t>
  </si>
  <si>
    <t>Integration Engine - Administration</t>
  </si>
  <si>
    <t>S_AL0_96000497</t>
  </si>
  <si>
    <t>Buchhaltungsbeleg</t>
  </si>
  <si>
    <t>S_ALR_87005129</t>
  </si>
  <si>
    <t>IMG-Aktivität: SIMG_ORKA_SELEK_RPON</t>
  </si>
  <si>
    <t>S_ALR_87005266</t>
  </si>
  <si>
    <t>IMG-Aktivität: SIMG_CFMENUORKAKOT2</t>
  </si>
  <si>
    <t>S_ALR_87008998</t>
  </si>
  <si>
    <t>IMG-Aktivität: SIMG_ORFA_OACS</t>
  </si>
  <si>
    <t>S_ALR_87009081</t>
  </si>
  <si>
    <t>IMG-Aktivität: ORFA_JAHR_RUECK</t>
  </si>
  <si>
    <t>S_ALR_87009689</t>
  </si>
  <si>
    <t>Plan/Ist/Abweichung Profit Center</t>
  </si>
  <si>
    <t>S_ALR_87009712</t>
  </si>
  <si>
    <t>Profit Center Bereichsliste P/I</t>
  </si>
  <si>
    <t>S_ALR_87009717</t>
  </si>
  <si>
    <t>PrCtr-Gruppe Quartalsvergleich Ist</t>
  </si>
  <si>
    <t>S_ALR_87009726</t>
  </si>
  <si>
    <t>PrCtr-Gruppe P/I-Vergl. (Herkunft)</t>
  </si>
  <si>
    <t>S_ALR_87009734</t>
  </si>
  <si>
    <t>PrCtr-Bericht 2 Planversionen</t>
  </si>
  <si>
    <t>S_ALR_87009787</t>
  </si>
  <si>
    <t>Ist/Ist-Vergleich Jahr</t>
  </si>
  <si>
    <t>S_ALR_87010116</t>
  </si>
  <si>
    <t>Anlagenbestand</t>
  </si>
  <si>
    <t>S_ALR_87010125</t>
  </si>
  <si>
    <t>Muster für Adressdaten einer Anlage</t>
  </si>
  <si>
    <t>S_ALR_87010127</t>
  </si>
  <si>
    <t>Grundstücke und ähnliche Rechte</t>
  </si>
  <si>
    <t>S_ALR_87010129</t>
  </si>
  <si>
    <t>Fuhrpark</t>
  </si>
  <si>
    <t>S_ALR_87010173</t>
  </si>
  <si>
    <t>Aufwertungen</t>
  </si>
  <si>
    <t>S_ALR_87010175</t>
  </si>
  <si>
    <t>Gebuchte Abschreibungen, kostenstell</t>
  </si>
  <si>
    <t>S_ALR_87011775</t>
  </si>
  <si>
    <t>Kostenstellen: Ist/Plan/Abweichung</t>
  </si>
  <si>
    <t>S_ALR_87011963</t>
  </si>
  <si>
    <t>S_ALR_87011964</t>
  </si>
  <si>
    <t>S_ALR_87011965</t>
  </si>
  <si>
    <t>S_ALR_87011966</t>
  </si>
  <si>
    <t>S_ALR_87011967</t>
  </si>
  <si>
    <t>S_ALR_87011968</t>
  </si>
  <si>
    <t>S_ALR_87011969</t>
  </si>
  <si>
    <t>S_ALR_87011978</t>
  </si>
  <si>
    <t>Anlagenbestand bei Anlagenkomplexen</t>
  </si>
  <si>
    <t>S_ALR_87011979</t>
  </si>
  <si>
    <t>S_ALR_87011980</t>
  </si>
  <si>
    <t>S_ALR_87011981</t>
  </si>
  <si>
    <t>S_ALR_87011982</t>
  </si>
  <si>
    <t>S_ALR_87011990</t>
  </si>
  <si>
    <t>Anlagengitter</t>
  </si>
  <si>
    <t>S_ALR_87011991</t>
  </si>
  <si>
    <t>S_ALR_87011994</t>
  </si>
  <si>
    <t>S_ALR_87011996</t>
  </si>
  <si>
    <t>S_ALR_87012004</t>
  </si>
  <si>
    <t>Abschreibungen</t>
  </si>
  <si>
    <t>S_ALR_87012006</t>
  </si>
  <si>
    <t>S_ALR_87012008</t>
  </si>
  <si>
    <t>S_ALR_87012013</t>
  </si>
  <si>
    <t>Abschreibungsvergleich</t>
  </si>
  <si>
    <t>S_ALR_87012018</t>
  </si>
  <si>
    <t>Abschreibungen und Zinsen</t>
  </si>
  <si>
    <t>S_ALR_87012026</t>
  </si>
  <si>
    <t>S_ALR_87012028</t>
  </si>
  <si>
    <t>Vermögensbewertung</t>
  </si>
  <si>
    <t>S_ALR_87012030</t>
  </si>
  <si>
    <t>Versicherungswerte</t>
  </si>
  <si>
    <t>S_ALR_87012037</t>
  </si>
  <si>
    <t>Änderungen der Anlagenstammsätze</t>
  </si>
  <si>
    <t>S_ALR_87012039</t>
  </si>
  <si>
    <t>Anlagenbewegungen</t>
  </si>
  <si>
    <t>S_ALR_87012041</t>
  </si>
  <si>
    <t>S_ALR_87012048</t>
  </si>
  <si>
    <t>S_ALR_87012050</t>
  </si>
  <si>
    <t>Anlagenzugänge</t>
  </si>
  <si>
    <t>S_ALR_87012052</t>
  </si>
  <si>
    <t>Anlagenabgänge</t>
  </si>
  <si>
    <t>S_ALR_87012054</t>
  </si>
  <si>
    <t>Anlagenumbuchungen</t>
  </si>
  <si>
    <t>S_ALR_87012056</t>
  </si>
  <si>
    <t>Verzeichnis unbebuchter Anlagen</t>
  </si>
  <si>
    <t>S_ALR_87012058</t>
  </si>
  <si>
    <t>Herkunftsnachweis von Anlagenbelastu</t>
  </si>
  <si>
    <t>S_ALR_87012075</t>
  </si>
  <si>
    <t>Anlagenhistorie</t>
  </si>
  <si>
    <t>S_ALR_87012077</t>
  </si>
  <si>
    <t>Kreditoren-Informationssystem</t>
  </si>
  <si>
    <t>S_ALR_87012078</t>
  </si>
  <si>
    <t>OP Fälligkeitsanalyse</t>
  </si>
  <si>
    <t>S_ALR_87012082</t>
  </si>
  <si>
    <t>Kreditoren-Salden in Hauswährung</t>
  </si>
  <si>
    <t>S_ALR_87012083</t>
  </si>
  <si>
    <t>Kreditoren Offene Posten Liste</t>
  </si>
  <si>
    <t>S_ALR_87012084</t>
  </si>
  <si>
    <t>OP - Fälligkeits-Vorschau Kreditoren</t>
  </si>
  <si>
    <t>S_ALR_87012085</t>
  </si>
  <si>
    <t>Zahlungsverhalten gegenüber Kreditor</t>
  </si>
  <si>
    <t>S_ALR_87012086</t>
  </si>
  <si>
    <t>Kreditorenverzeichnis</t>
  </si>
  <si>
    <t>S_ALR_87012090</t>
  </si>
  <si>
    <t>Kritische Kreditorenänderungen anzei</t>
  </si>
  <si>
    <t>S_ALR_87012093</t>
  </si>
  <si>
    <t>Kreditoren-Umsätze</t>
  </si>
  <si>
    <t>S_ALR_87012103</t>
  </si>
  <si>
    <t>Kreditoren Einzelposten Liste</t>
  </si>
  <si>
    <t>S_ALR_87012168</t>
  </si>
  <si>
    <t>S_ALR_87012172</t>
  </si>
  <si>
    <t>Debitoren-Salden in Hauswährung</t>
  </si>
  <si>
    <t>S_ALR_87012173</t>
  </si>
  <si>
    <t>Debitoren Offene Posten Liste</t>
  </si>
  <si>
    <t>S_ALR_87012174</t>
  </si>
  <si>
    <t>S_ALR_87012175</t>
  </si>
  <si>
    <t>OP - Fälligkeits-Vorschau Debitoren</t>
  </si>
  <si>
    <t>S_ALR_87012178</t>
  </si>
  <si>
    <t>OP-Analyse Debitoren nach Saldo der</t>
  </si>
  <si>
    <t>S_ALR_87012197</t>
  </si>
  <si>
    <t>Debitoren Einzelposten Liste</t>
  </si>
  <si>
    <t>S_ALR_87012249</t>
  </si>
  <si>
    <t>S_ALR_87012252</t>
  </si>
  <si>
    <t>Ist/Ist-Vergleich Periode</t>
  </si>
  <si>
    <t>S_ALR_87012269</t>
  </si>
  <si>
    <t>Bilanz UKV (HGB)</t>
  </si>
  <si>
    <t>S_ALR_87012270</t>
  </si>
  <si>
    <t>Gewinn- und Verlustrechnung UKV (HGB</t>
  </si>
  <si>
    <t>S_ALR_87012277</t>
  </si>
  <si>
    <t>Sachkontensalden</t>
  </si>
  <si>
    <t>S_ALR_87012279</t>
  </si>
  <si>
    <t>Strukturierte Saldenliste</t>
  </si>
  <si>
    <t>S_ALR_87012282</t>
  </si>
  <si>
    <t>Hauptbuch Einzelposten</t>
  </si>
  <si>
    <t>S_ALR_87012284</t>
  </si>
  <si>
    <t>Bilanz/GuV</t>
  </si>
  <si>
    <t>S_ALR_87012287</t>
  </si>
  <si>
    <t>Document Journal</t>
  </si>
  <si>
    <t>S_ALR_87012289</t>
  </si>
  <si>
    <t>Beleg-Kompaktjournal</t>
  </si>
  <si>
    <t>S_ALR_87012291</t>
  </si>
  <si>
    <t>Einzelpostenjournal</t>
  </si>
  <si>
    <t>S_ALR_87012301</t>
  </si>
  <si>
    <t>S_ALR_87012326</t>
  </si>
  <si>
    <t>Kontenplan</t>
  </si>
  <si>
    <t>S_ALR_87012328</t>
  </si>
  <si>
    <t>Sachkontenverzeichnis</t>
  </si>
  <si>
    <t>S_ALR_87012330</t>
  </si>
  <si>
    <t>Kontierungshandbuch</t>
  </si>
  <si>
    <t>S_ALR_87012332</t>
  </si>
  <si>
    <t>Debitoren- / Kreditoren- / Sachkonte</t>
  </si>
  <si>
    <t>S_ALR_87012346</t>
  </si>
  <si>
    <t>Dauerbuchungs-Urbelege</t>
  </si>
  <si>
    <t>S_ALR_87012357</t>
  </si>
  <si>
    <t>Umsatzsteuer-Voranmeldung</t>
  </si>
  <si>
    <t>S_ALR_87012359</t>
  </si>
  <si>
    <t>Zusatzliste zur Umsatzsteuervoranmel</t>
  </si>
  <si>
    <t>S_ALR_87012805</t>
  </si>
  <si>
    <t>Allgemeine Struktur- und Werteliste</t>
  </si>
  <si>
    <t>S_ALR_87012806</t>
  </si>
  <si>
    <t>S_ALR_87012808</t>
  </si>
  <si>
    <t>Gesamt-/Jahresplan im Programm</t>
  </si>
  <si>
    <t>S_ALR_87012811</t>
  </si>
  <si>
    <t>Investitions- / Aufwandsplan Anforde</t>
  </si>
  <si>
    <t>S_ALR_87012832</t>
  </si>
  <si>
    <t>Abschreibungssimulation</t>
  </si>
  <si>
    <t>S_ALR_87012930</t>
  </si>
  <si>
    <t>S_ALR_87012936</t>
  </si>
  <si>
    <t>S_ALR_87012993</t>
  </si>
  <si>
    <t>S_ALR_87012994</t>
  </si>
  <si>
    <t>S_ALR_87012995</t>
  </si>
  <si>
    <t>Liste: Aufträge</t>
  </si>
  <si>
    <t>S_ALR_87012996</t>
  </si>
  <si>
    <t>S_ALR_87012997</t>
  </si>
  <si>
    <t>S_ALR_87012998</t>
  </si>
  <si>
    <t>S_ALR_87012999</t>
  </si>
  <si>
    <t>S_ALR_87013000</t>
  </si>
  <si>
    <t>S_ALR_87013001</t>
  </si>
  <si>
    <t>Auftrag: Jahresvergleich Ist</t>
  </si>
  <si>
    <t>S_ALR_87013002</t>
  </si>
  <si>
    <t>Auftrag: Quartalsvergleich Ist</t>
  </si>
  <si>
    <t>S_ALR_87013003</t>
  </si>
  <si>
    <t>Auftrag: Periodenvergleich Ist</t>
  </si>
  <si>
    <t>S_ALR_87013004</t>
  </si>
  <si>
    <t>Auftrag: Jahresvergleich Plan</t>
  </si>
  <si>
    <t>S_ALR_87013007</t>
  </si>
  <si>
    <t>Verdichtungsobjekt: Ist/Plan/Abw.</t>
  </si>
  <si>
    <t>S_ALR_87013010</t>
  </si>
  <si>
    <t>Auftrag: Aufriß nach Periode</t>
  </si>
  <si>
    <t>S_ALR_87013014</t>
  </si>
  <si>
    <t>Liste: Kostenarten (echt gebucht)</t>
  </si>
  <si>
    <t>S_ALR_87013018</t>
  </si>
  <si>
    <t>Liste: Gesamtplan/Ist/Obligo</t>
  </si>
  <si>
    <t>S_ALR_87013019</t>
  </si>
  <si>
    <t>Liste: Budget/Ist/Obligo</t>
  </si>
  <si>
    <t>S_ALR_87013109</t>
  </si>
  <si>
    <t>Rückstellungen für fehlende Kosten</t>
  </si>
  <si>
    <t>S_ALR_87013130</t>
  </si>
  <si>
    <t>Plan/Ist-Vergleich</t>
  </si>
  <si>
    <t>S_ALR_87013131</t>
  </si>
  <si>
    <t>Ware in Arbeit</t>
  </si>
  <si>
    <t>S_ALR_87013132</t>
  </si>
  <si>
    <t>Auftragsergebnis</t>
  </si>
  <si>
    <t>S_ALR_87013133</t>
  </si>
  <si>
    <t>S_ALR_87013134</t>
  </si>
  <si>
    <t>Rückstellungen f. drohenden Verlust</t>
  </si>
  <si>
    <t>S_ALR_87013137</t>
  </si>
  <si>
    <t>S_ALR_87013326</t>
  </si>
  <si>
    <t>Plan/Ist/Abweichung Profit Center Gr</t>
  </si>
  <si>
    <t>S_ALR_87013327</t>
  </si>
  <si>
    <t>Plan/Ist/Abweichung PrCtr-Vergleich</t>
  </si>
  <si>
    <t>S_ALR_87013330</t>
  </si>
  <si>
    <t>Plan/Plan/Ist Versionsvgl PrCtr Grp</t>
  </si>
  <si>
    <t>S_ALR_87013332</t>
  </si>
  <si>
    <t>lfd Per, kum, Gstjahr Plan/Ist PrCtr</t>
  </si>
  <si>
    <t>S_ALR_87013336</t>
  </si>
  <si>
    <t>Plan/Ist Bilanzkonten Profit Center</t>
  </si>
  <si>
    <t>S_ALR_87013340</t>
  </si>
  <si>
    <t>PrCtr-Gruppe Plan/Ist-Vergleich</t>
  </si>
  <si>
    <t>S_ALR_87013342</t>
  </si>
  <si>
    <t>Statistische Kennzahlen</t>
  </si>
  <si>
    <t>S_ALR_87013344</t>
  </si>
  <si>
    <t>Profit Center: Verbindlichkeiten</t>
  </si>
  <si>
    <t>S_ALR_87013425</t>
  </si>
  <si>
    <t>Terminplanung: Wartungsterminübersic</t>
  </si>
  <si>
    <t>S_ALR_87013429</t>
  </si>
  <si>
    <t>Belegfluss anzeigen</t>
  </si>
  <si>
    <t>S_ALR_87013431</t>
  </si>
  <si>
    <t>S_ALR_87013432</t>
  </si>
  <si>
    <t>Rückmeldungen anzeigen</t>
  </si>
  <si>
    <t>S_ALR_87013433</t>
  </si>
  <si>
    <t>S_ALR_87013434</t>
  </si>
  <si>
    <t>S_ALR_87013531</t>
  </si>
  <si>
    <t>Kosten/Erlöse/Ausgaben/Einnahmen</t>
  </si>
  <si>
    <t>S_ALR_87013532</t>
  </si>
  <si>
    <t>Plan/Ist/Abweichung</t>
  </si>
  <si>
    <t>S_ALR_87013533</t>
  </si>
  <si>
    <t>Plan/Ist/Obligo/Restplan/Verfügt</t>
  </si>
  <si>
    <t>S_ALR_87013536</t>
  </si>
  <si>
    <t>Plan/Ist/Anzahlung als Aufwand</t>
  </si>
  <si>
    <t>S_ALR_87013537</t>
  </si>
  <si>
    <t>Obligo-Detail</t>
  </si>
  <si>
    <t>S_ALR_87013538</t>
  </si>
  <si>
    <t>Projektversionsvergleich Ist/Plan</t>
  </si>
  <si>
    <t>S_ALR_87013542</t>
  </si>
  <si>
    <t>Ist/Obligo/Summe/Plan in KWähr</t>
  </si>
  <si>
    <t>S_ALR_87013543</t>
  </si>
  <si>
    <t>Ist/Plan/Abweichung abs./Abw. %</t>
  </si>
  <si>
    <t>S_ALR_87013544</t>
  </si>
  <si>
    <t>Ist-Plan-Vergleich/Periode</t>
  </si>
  <si>
    <t>S_ALR_87013545</t>
  </si>
  <si>
    <t>Periodenvergleich Ist</t>
  </si>
  <si>
    <t>S_ALR_87013546</t>
  </si>
  <si>
    <t>Periodenvergleich Obligo</t>
  </si>
  <si>
    <t>S_ALR_87013552</t>
  </si>
  <si>
    <t>Be-/Entlastung Ist</t>
  </si>
  <si>
    <t>S_ALR_87013553</t>
  </si>
  <si>
    <t>Be-/Entlastung Plan</t>
  </si>
  <si>
    <t>S_ALR_87013555</t>
  </si>
  <si>
    <t>Projektergebnis</t>
  </si>
  <si>
    <t>S_ALR_87013556</t>
  </si>
  <si>
    <t>Mittelübersicht</t>
  </si>
  <si>
    <t>S_ALR_87013558</t>
  </si>
  <si>
    <t>Budget/Ist/Obligo/Restplan/Verf.</t>
  </si>
  <si>
    <t>S_ALR_87013570</t>
  </si>
  <si>
    <t>S_ALR_87013579</t>
  </si>
  <si>
    <t>Plan/Ist/Obligo</t>
  </si>
  <si>
    <t>S_ALR_87013581</t>
  </si>
  <si>
    <t>Verdichtungsobjekt: Ist/Plan/Obligo</t>
  </si>
  <si>
    <t>S_ALR_87013582</t>
  </si>
  <si>
    <t>Verdichtungsobjekt: Lfd./kum./ges.</t>
  </si>
  <si>
    <t>S_ALR_87013598</t>
  </si>
  <si>
    <t>Kostenarten: Aufriß Geschäftsber.</t>
  </si>
  <si>
    <t>S_ALR_87013599</t>
  </si>
  <si>
    <t>Kostenarten: Aufriß Funktionsber.</t>
  </si>
  <si>
    <t>S_ALR_87013600</t>
  </si>
  <si>
    <t>Kostenarten: Objektklasse in Spalt.</t>
  </si>
  <si>
    <t>S_ALR_87013601</t>
  </si>
  <si>
    <t>Kostenarten: Aufriß Objektart</t>
  </si>
  <si>
    <t>S_ALR_87013603</t>
  </si>
  <si>
    <t>Abstimmung CO/FI in Bukrswährung</t>
  </si>
  <si>
    <t>S_ALR_87013607</t>
  </si>
  <si>
    <t>Kostenarten: Verrechn. Buchungskr.</t>
  </si>
  <si>
    <t>S_ALR_87013608</t>
  </si>
  <si>
    <t>Kostenarten: Verrechn. zw. Gsber.</t>
  </si>
  <si>
    <t>S_ALR_87013610</t>
  </si>
  <si>
    <t>Kostenarten: Abgegrenzte Kosten</t>
  </si>
  <si>
    <t>S_ALR_87013611</t>
  </si>
  <si>
    <t>S_ALR_87013612</t>
  </si>
  <si>
    <t>Bereich:  Kostenstellen</t>
  </si>
  <si>
    <t>S_ALR_87013613</t>
  </si>
  <si>
    <t>Bereich: Kostenarten</t>
  </si>
  <si>
    <t>S_ALR_87013614</t>
  </si>
  <si>
    <t>Kostenstellen: lfd. Per./ kumuliert</t>
  </si>
  <si>
    <t>S_ALR_87013615</t>
  </si>
  <si>
    <t>Kostenstellen: Aufriß nach Partner</t>
  </si>
  <si>
    <t>S_ALR_87013617</t>
  </si>
  <si>
    <t>Bereich: Leistungsarten</t>
  </si>
  <si>
    <t>S_ALR_87013618</t>
  </si>
  <si>
    <t>Bereich: Statistische Kennzahlen</t>
  </si>
  <si>
    <t>S_ALR_87013619</t>
  </si>
  <si>
    <t>Bereich: zugeord. Aufträge/PSP-El.</t>
  </si>
  <si>
    <t>S_ALR_87013620</t>
  </si>
  <si>
    <t>Kostenstellen: Ist/Plan/Obligo</t>
  </si>
  <si>
    <t>S_ALR_87013621</t>
  </si>
  <si>
    <t>Bereich: Ist/Plan/Obligo</t>
  </si>
  <si>
    <t>S_ALR_87013623</t>
  </si>
  <si>
    <t>Kostenstellen: Quartalsvergleich</t>
  </si>
  <si>
    <t>S_ALR_87013624</t>
  </si>
  <si>
    <t>Kostenstellen: Geschäftsjahresvgl.</t>
  </si>
  <si>
    <t>S_ALR_87013625</t>
  </si>
  <si>
    <t>Kostenstellen: Ist/Soll/Abweichung</t>
  </si>
  <si>
    <t>S_ALR_87013626</t>
  </si>
  <si>
    <t>S_ALR_87013627</t>
  </si>
  <si>
    <t>Kostenstellen: Abweichungen</t>
  </si>
  <si>
    <t>S_ALR_87013631</t>
  </si>
  <si>
    <t>Kostenstellen: rollierendes Jahr</t>
  </si>
  <si>
    <t>S_ALR_87013633</t>
  </si>
  <si>
    <t>Kostenstellen: Ist/Plan/Abw./Vorj.</t>
  </si>
  <si>
    <t>S_ALR_87013636</t>
  </si>
  <si>
    <t>Kostenstellen: Objektvergleich</t>
  </si>
  <si>
    <t>S_ALR_87013638</t>
  </si>
  <si>
    <t>Kostenstellen: lfd./kum./Gjahr</t>
  </si>
  <si>
    <t>S_ALR_87013640</t>
  </si>
  <si>
    <t>Kostenstellen:Periodenaufr.Ist/Plan</t>
  </si>
  <si>
    <t>S_ALR_87013643</t>
  </si>
  <si>
    <t>Bereich: Aufträge</t>
  </si>
  <si>
    <t>S_ALR_87013644</t>
  </si>
  <si>
    <t>Kostenstellen: Kostenschichtung</t>
  </si>
  <si>
    <t>S_ALR_87013645</t>
  </si>
  <si>
    <t>Stat.Kennzahlen: Periodenaufriß</t>
  </si>
  <si>
    <t>S_ALR_87013646</t>
  </si>
  <si>
    <t>Leistungsarten: Periodenaufriß</t>
  </si>
  <si>
    <t>S_ALR_87015066</t>
  </si>
  <si>
    <t>Projektinfosystem: Rahmenreport PSP-</t>
  </si>
  <si>
    <t>S_ALR_87015068</t>
  </si>
  <si>
    <t>Projektinfosystem: Rahmenreport Auft</t>
  </si>
  <si>
    <t>S_ALR_87099918</t>
  </si>
  <si>
    <t>Primärkostenplanung AfA/Zinsen</t>
  </si>
  <si>
    <t>S_ALR_87100185</t>
  </si>
  <si>
    <t>Istkosten pro Monat akt. Geschäftsja</t>
  </si>
  <si>
    <t>S_ALR_87100187</t>
  </si>
  <si>
    <t>Obligo pro Monat akt. Geschäftsjahr</t>
  </si>
  <si>
    <t>S_ALR_87100188</t>
  </si>
  <si>
    <t>Istkosten kumuliert</t>
  </si>
  <si>
    <t>S_ALR_87100190</t>
  </si>
  <si>
    <t>Plan/Ist/Abw. Projekt und Verantw.</t>
  </si>
  <si>
    <t>S_ALR_87100985</t>
  </si>
  <si>
    <t>Bilanz und G.u.V.  (ABAP)</t>
  </si>
  <si>
    <t>S_ALR_87100989</t>
  </si>
  <si>
    <t>Audit</t>
  </si>
  <si>
    <t>S_BCE_68000174</t>
  </si>
  <si>
    <t>IMG-Aktivität: SIMG_CFMENUORFBOB08</t>
  </si>
  <si>
    <t>S_BCE_68001393</t>
  </si>
  <si>
    <t>Benutzer nach Adressdaten</t>
  </si>
  <si>
    <t>S_BCE_68001394</t>
  </si>
  <si>
    <t>Benutzer nach komplexen Selektionskr</t>
  </si>
  <si>
    <t>S_BCE_68001395</t>
  </si>
  <si>
    <t>S_BCE_68001396</t>
  </si>
  <si>
    <t>S_BCE_68001397</t>
  </si>
  <si>
    <t>S_BCE_68001398</t>
  </si>
  <si>
    <t>S_BCE_68001399</t>
  </si>
  <si>
    <t>S_BCE_68001400</t>
  </si>
  <si>
    <t>S_BCE_68001402</t>
  </si>
  <si>
    <t>mit Falschanmeldungen</t>
  </si>
  <si>
    <t>S_BCE_68001409</t>
  </si>
  <si>
    <t>Profile nach komplexen Selektionskri</t>
  </si>
  <si>
    <t>S_BCE_68001410</t>
  </si>
  <si>
    <t>Berechtigungsobjekte nach komplexen</t>
  </si>
  <si>
    <t>S_BCE_68001413</t>
  </si>
  <si>
    <t>S_BCE_68001414</t>
  </si>
  <si>
    <t>Berechtigungen nach komplexen Selekt</t>
  </si>
  <si>
    <t>S_BCE_68001415</t>
  </si>
  <si>
    <t>Berechtigungen nach Werten</t>
  </si>
  <si>
    <t>S_BCE_68001417</t>
  </si>
  <si>
    <t>S_BCE_68001418</t>
  </si>
  <si>
    <t>Rollen nach Rollenname</t>
  </si>
  <si>
    <t>S_BCE_68001419</t>
  </si>
  <si>
    <t>Rollen nach Benutzerzuordnung</t>
  </si>
  <si>
    <t>S_BCE_68001420</t>
  </si>
  <si>
    <t>Rollen nach Transaktionszuordnung</t>
  </si>
  <si>
    <t>S_BCE_68001422</t>
  </si>
  <si>
    <t>Rollen nach Berechtigungsobjekt</t>
  </si>
  <si>
    <t>S_BCE_68001423</t>
  </si>
  <si>
    <t>Rollen nach Berechtigungswerten</t>
  </si>
  <si>
    <t>S_BCE_68001424</t>
  </si>
  <si>
    <t>Rollen nach Änderungsdaten</t>
  </si>
  <si>
    <t>S_BCE_68001425</t>
  </si>
  <si>
    <t>Rollen nach komplexen Kriterien</t>
  </si>
  <si>
    <t>S_BCE_68001426</t>
  </si>
  <si>
    <t>Transaktionen für Benutzer, mit Prof</t>
  </si>
  <si>
    <t>S_BCE_68001428</t>
  </si>
  <si>
    <t>S_BCE_68001429</t>
  </si>
  <si>
    <t>S_BCE_68001430</t>
  </si>
  <si>
    <t>Vergleich von Benutzern</t>
  </si>
  <si>
    <t>S_BCE_68001432</t>
  </si>
  <si>
    <t>Vergleich von Berechtigungen</t>
  </si>
  <si>
    <t>S_BCE_68001440</t>
  </si>
  <si>
    <t>für Profile</t>
  </si>
  <si>
    <t>S_BCE_68002041</t>
  </si>
  <si>
    <t>ausführbar für Rolle</t>
  </si>
  <si>
    <t>S_BCE_68002111</t>
  </si>
  <si>
    <t>Benutzer mit krit. Berechtigungen</t>
  </si>
  <si>
    <t>S_BCE_68002311</t>
  </si>
  <si>
    <t>Änderungsbelege für Benutzer</t>
  </si>
  <si>
    <t>S_BIE_59000197</t>
  </si>
  <si>
    <t>Report systemübergreifende Informati</t>
  </si>
  <si>
    <t>S_BIE_59000199</t>
  </si>
  <si>
    <t>S_KK4_74000889</t>
  </si>
  <si>
    <t>IMG-Aktivität: _ISUBIBDRS_000035</t>
  </si>
  <si>
    <t>S_KK4_74000893</t>
  </si>
  <si>
    <t>IMG-Aktivität: _ISUBIBDRS_000023</t>
  </si>
  <si>
    <t>S_KK4_74002323</t>
  </si>
  <si>
    <t>IMG-Aktivität: _FICABFDP_TFK001U</t>
  </si>
  <si>
    <t>S_PL0_86000028</t>
  </si>
  <si>
    <t>Bilanz/GuV Ist/Ist-Vergleich</t>
  </si>
  <si>
    <t>S_PL0_86000030</t>
  </si>
  <si>
    <t>Sachkonten - Salden</t>
  </si>
  <si>
    <t>S_PL0_86000032</t>
  </si>
  <si>
    <t>SAP Strukturierte Saldenliste</t>
  </si>
  <si>
    <t>S_SL0_21000007</t>
  </si>
  <si>
    <t>TAANA</t>
  </si>
  <si>
    <t>Tabellenanalyse</t>
  </si>
  <si>
    <t>USMM</t>
  </si>
  <si>
    <t>Einstieg Kundenvermessung</t>
  </si>
  <si>
    <t>V.21</t>
  </si>
  <si>
    <t>Protokoll des Sammellaufes</t>
  </si>
  <si>
    <t>VA01</t>
  </si>
  <si>
    <t>Kundenauftrag anlegen</t>
  </si>
  <si>
    <t>VA02</t>
  </si>
  <si>
    <t>Kundenauftrag ändern</t>
  </si>
  <si>
    <t>VA03</t>
  </si>
  <si>
    <t>Kundenauftrag anzeigen</t>
  </si>
  <si>
    <t>VA05</t>
  </si>
  <si>
    <t>Liste Aufträge</t>
  </si>
  <si>
    <t>VA12</t>
  </si>
  <si>
    <t>VA13</t>
  </si>
  <si>
    <t>VA21</t>
  </si>
  <si>
    <t>Angebot anlegen</t>
  </si>
  <si>
    <t>VA22</t>
  </si>
  <si>
    <t>Angebot ändern</t>
  </si>
  <si>
    <t>VA23</t>
  </si>
  <si>
    <t>VA88</t>
  </si>
  <si>
    <t>Ist-Abrechnung: Kundenaufträge</t>
  </si>
  <si>
    <t>VAP3</t>
  </si>
  <si>
    <t>Ansprechpartner anzeigen</t>
  </si>
  <si>
    <t>VC/2</t>
  </si>
  <si>
    <t>Kundenstammblatt</t>
  </si>
  <si>
    <t>VD03</t>
  </si>
  <si>
    <t>Anzeigen Debitor (Vertrieb)</t>
  </si>
  <si>
    <t>VF01</t>
  </si>
  <si>
    <t>Anlegen Faktura</t>
  </si>
  <si>
    <t>VF02</t>
  </si>
  <si>
    <t>Ändern Faktura</t>
  </si>
  <si>
    <t>VF03</t>
  </si>
  <si>
    <t>Anzeigen Faktura</t>
  </si>
  <si>
    <t>VF04</t>
  </si>
  <si>
    <t>Fakturavorrat bearbeiten</t>
  </si>
  <si>
    <t>VF05</t>
  </si>
  <si>
    <t>Liste Fakturen</t>
  </si>
  <si>
    <t>VF06</t>
  </si>
  <si>
    <t>Batchfakturierung</t>
  </si>
  <si>
    <t>VF07</t>
  </si>
  <si>
    <t>Anzeigen Faktura aus Archiv</t>
  </si>
  <si>
    <t>VF11</t>
  </si>
  <si>
    <t>Stornieren Faktura</t>
  </si>
  <si>
    <t>VF25</t>
  </si>
  <si>
    <t>Liste Rechnungslisten</t>
  </si>
  <si>
    <t>VFX3</t>
  </si>
  <si>
    <t>Liste gesperrte Fakturen</t>
  </si>
  <si>
    <t>VK11</t>
  </si>
  <si>
    <t>Anlegen Kondition</t>
  </si>
  <si>
    <t>VK12</t>
  </si>
  <si>
    <t>Ändern Kondition</t>
  </si>
  <si>
    <t>VK13</t>
  </si>
  <si>
    <t>VK33</t>
  </si>
  <si>
    <t>Konditionspflege: Anzeigen</t>
  </si>
  <si>
    <t>VKOA</t>
  </si>
  <si>
    <t>Kontenfindung</t>
  </si>
  <si>
    <t>VOFA</t>
  </si>
  <si>
    <t>Faktura: Belegarten</t>
  </si>
  <si>
    <t>VV31</t>
  </si>
  <si>
    <t>Anlegen Nachricht: Faktura</t>
  </si>
  <si>
    <t>VV32</t>
  </si>
  <si>
    <t>Ändern Nachricht: Faktura</t>
  </si>
  <si>
    <t>VV33</t>
  </si>
  <si>
    <t>Anzeigen Nachricht: Faktura</t>
  </si>
  <si>
    <t>WE02</t>
  </si>
  <si>
    <t>WE05</t>
  </si>
  <si>
    <t>IDoc-Listen</t>
  </si>
  <si>
    <t>WE20</t>
  </si>
  <si>
    <t>Partnervereinbarungen</t>
  </si>
  <si>
    <t>WE21</t>
  </si>
  <si>
    <t>Portbeschreibung</t>
  </si>
  <si>
    <t>XD01</t>
  </si>
  <si>
    <t>Anlegen Debitor (Zentral)</t>
  </si>
  <si>
    <t>XD02</t>
  </si>
  <si>
    <t>Ändern Debitor (Zentral)</t>
  </si>
  <si>
    <t>XD03</t>
  </si>
  <si>
    <t>Anzeigen Debitor (Zentral)</t>
  </si>
  <si>
    <t>XD04</t>
  </si>
  <si>
    <t>Änderungen Debitor (Zentral)</t>
  </si>
  <si>
    <t>XDN1</t>
  </si>
  <si>
    <t>Nummernkreise Debitor</t>
  </si>
  <si>
    <t>XK01</t>
  </si>
  <si>
    <t>Anlegen Kreditor (Zentral)</t>
  </si>
  <si>
    <t>XK02</t>
  </si>
  <si>
    <t>Ändern Kreditor (Zentral)</t>
  </si>
  <si>
    <t>XK03</t>
  </si>
  <si>
    <t>Anzeigen Kreditor (Zentral)</t>
  </si>
  <si>
    <t>XK04</t>
  </si>
  <si>
    <t>Änderungen Kreditor (Zentral)</t>
  </si>
  <si>
    <t>XK05</t>
  </si>
  <si>
    <t>Sperren Kreditor (Zentral)</t>
  </si>
  <si>
    <t>XK06</t>
  </si>
  <si>
    <t>Löschvormerkung Kreditor (Zentral)</t>
  </si>
  <si>
    <t>XK07</t>
  </si>
  <si>
    <t>Ändern Kontogruppe Kreditor</t>
  </si>
  <si>
    <t>Y_ALV_87012994</t>
  </si>
  <si>
    <t>Innenauftr. P/I-Auswertg. kumm. m.M.</t>
  </si>
  <si>
    <t>Y_ST1_08000009</t>
  </si>
  <si>
    <t>Monatsbericht EC-PCA BWB</t>
  </si>
  <si>
    <t>Y_ST1_08000012</t>
  </si>
  <si>
    <t>Monatsbericht BWB G&amp;V</t>
  </si>
  <si>
    <t>Y_ST1_08000021</t>
  </si>
  <si>
    <t>Quellensteuermeldung</t>
  </si>
  <si>
    <t>Y_ST1_54000003</t>
  </si>
  <si>
    <t>Auswertung nach Partnergesellschafte</t>
  </si>
  <si>
    <t>Y_ST1_68000001</t>
  </si>
  <si>
    <t>HCM Test</t>
  </si>
  <si>
    <t>ZAA00</t>
  </si>
  <si>
    <t>Anlagenrepors über freie Selektionen</t>
  </si>
  <si>
    <t>ZAA01</t>
  </si>
  <si>
    <t>ZAA02</t>
  </si>
  <si>
    <t>Anzahl Anlagenstammsätze</t>
  </si>
  <si>
    <t>ZAA03</t>
  </si>
  <si>
    <t>Kostenstellen im Anlagenstamm</t>
  </si>
  <si>
    <t>ZAA04</t>
  </si>
  <si>
    <t>Handelsrechtliche Sonderabschreibung</t>
  </si>
  <si>
    <t>ZAA05</t>
  </si>
  <si>
    <t>Restnutzungsdauer</t>
  </si>
  <si>
    <t>ZAA06</t>
  </si>
  <si>
    <t>Anlagen nach Bewegungsdatum</t>
  </si>
  <si>
    <t>ZAA09</t>
  </si>
  <si>
    <t>Rohr- und Kanalnetz-Statistik</t>
  </si>
  <si>
    <t>ZAA10</t>
  </si>
  <si>
    <t>Bestandsliste aktiver und deaktiver</t>
  </si>
  <si>
    <t>ZAA11</t>
  </si>
  <si>
    <t>AfA-Sim. für nicht betriebsnotw. Anl</t>
  </si>
  <si>
    <t>ZAA12</t>
  </si>
  <si>
    <t>Kalk-Simulation</t>
  </si>
  <si>
    <t>ZAA13</t>
  </si>
  <si>
    <t>AfA-Sim. m. Erhöhung der Nutzungsd.</t>
  </si>
  <si>
    <t>ZAA14</t>
  </si>
  <si>
    <t>Ermittlung von Sonderposten auf AiB</t>
  </si>
  <si>
    <t>ZAA15</t>
  </si>
  <si>
    <t>ZAA16</t>
  </si>
  <si>
    <t>AFA Simulation Kalkulatorisch</t>
  </si>
  <si>
    <t>ZAA17</t>
  </si>
  <si>
    <t>ZAA19</t>
  </si>
  <si>
    <t>MAM: Auflistung OAV / Kostenstelle</t>
  </si>
  <si>
    <t>ZAA20</t>
  </si>
  <si>
    <t>SAM: Inventurstatistik/ -abschluss</t>
  </si>
  <si>
    <t>ZAA21</t>
  </si>
  <si>
    <t>SAM: Stationäres Anlagenmanagemnt</t>
  </si>
  <si>
    <t>ZAA22</t>
  </si>
  <si>
    <t>SAM: Tab.pflege ZV_ORG_SAM</t>
  </si>
  <si>
    <t>ZAA23</t>
  </si>
  <si>
    <t>SAM: PC-Inventur</t>
  </si>
  <si>
    <t>ZAA24</t>
  </si>
  <si>
    <t>MAM-ODB: Räume zusammenlegen</t>
  </si>
  <si>
    <t>ZAA25</t>
  </si>
  <si>
    <t>Massenänderung Ordnungsbegriff AV</t>
  </si>
  <si>
    <t>ZAA26</t>
  </si>
  <si>
    <t>aktive Unternnr. aber keine Hauptnr.</t>
  </si>
  <si>
    <t>ZAA27</t>
  </si>
  <si>
    <t>Anlagenbestand nach Ortsdaten</t>
  </si>
  <si>
    <t>ZAA28</t>
  </si>
  <si>
    <t>aufgefundene Anlagen</t>
  </si>
  <si>
    <t>ZAA30</t>
  </si>
  <si>
    <t>Anlagenkarte drucken</t>
  </si>
  <si>
    <t>ZAA32</t>
  </si>
  <si>
    <t>MAM: Freigabeliste bearbeiten</t>
  </si>
  <si>
    <t>ZAA33</t>
  </si>
  <si>
    <t>MAM: Tab.pflege ZV_ORG_OAV</t>
  </si>
  <si>
    <t>ZAA34</t>
  </si>
  <si>
    <t>MAM: Tab.pflege ZV_ORG_IB</t>
  </si>
  <si>
    <t>ZAA35</t>
  </si>
  <si>
    <t>MAM: Arbeitsvorräte verwalten</t>
  </si>
  <si>
    <t>ZAA36</t>
  </si>
  <si>
    <t>MAM-ODB: Tabellenflege Objektart</t>
  </si>
  <si>
    <t>ZAA37</t>
  </si>
  <si>
    <t>MAM-ODB: Tabellenflege Ebene</t>
  </si>
  <si>
    <t>ZAA38</t>
  </si>
  <si>
    <t>MAM-ODB: Tabellenflege Label</t>
  </si>
  <si>
    <t>ZAA39</t>
  </si>
  <si>
    <t>MAM-ODB: Tabellenflege Label/Objekt</t>
  </si>
  <si>
    <t>ZAA40</t>
  </si>
  <si>
    <t>MAM-ODB: Liste Ortsdaten</t>
  </si>
  <si>
    <t>ZAA41</t>
  </si>
  <si>
    <t>MAM-ODB: Tabellenflege Adresse</t>
  </si>
  <si>
    <t>ZAA42</t>
  </si>
  <si>
    <t>MAM-ODB: Tabellenflege Objekt</t>
  </si>
  <si>
    <t>ZAA43</t>
  </si>
  <si>
    <t>MAM-ODB: Tabellen-Upload</t>
  </si>
  <si>
    <t>ZAA44</t>
  </si>
  <si>
    <t>SAM: Tab.pflege ZV_MAM_LOST</t>
  </si>
  <si>
    <t>ZAA45</t>
  </si>
  <si>
    <t>MAM-ODB: Tabellenflege Labeltyp</t>
  </si>
  <si>
    <t>ZAA46</t>
  </si>
  <si>
    <t>MAM-ODB: Tabellenflege Labelcharge</t>
  </si>
  <si>
    <t>ZAA47</t>
  </si>
  <si>
    <t>ZAA48</t>
  </si>
  <si>
    <t>Anlagenänd. Menge/Einheit aus Datei</t>
  </si>
  <si>
    <t>ZAA49</t>
  </si>
  <si>
    <t>ZAA50</t>
  </si>
  <si>
    <t>Herkunftsnachweis nach Kostenarten</t>
  </si>
  <si>
    <t>ZBC01</t>
  </si>
  <si>
    <t>Pflege/Restore Berechtigungsgruppen</t>
  </si>
  <si>
    <t>ZBC02</t>
  </si>
  <si>
    <t>Benutzergruppenkatalog</t>
  </si>
  <si>
    <t>ZBC06</t>
  </si>
  <si>
    <t>Benutzer / Rollen / Gültigkeit</t>
  </si>
  <si>
    <t>ZBC13</t>
  </si>
  <si>
    <t>Aufruf der Dokumentation SM12/13</t>
  </si>
  <si>
    <t>ZBC14</t>
  </si>
  <si>
    <t>Reg.-Struktur: Adressen-Monitoring</t>
  </si>
  <si>
    <t>ZBC17</t>
  </si>
  <si>
    <t>Anzeige Standardtexte</t>
  </si>
  <si>
    <t>ZBC18</t>
  </si>
  <si>
    <t>alle Transaktionen einer Rollen best</t>
  </si>
  <si>
    <t>ZBCUSER19</t>
  </si>
  <si>
    <t>Benutzer/Rollen Gültigkeit Anzeige</t>
  </si>
  <si>
    <t>ZBW05</t>
  </si>
  <si>
    <t>Techn. Platz zum Ordnungsbegriff AV</t>
  </si>
  <si>
    <t>ZBW06</t>
  </si>
  <si>
    <t>IH-Kennz. - Grenzwerte techn. Platz</t>
  </si>
  <si>
    <t>ZBW07</t>
  </si>
  <si>
    <t>IH-Kennz. - Grenzwerte Equipment</t>
  </si>
  <si>
    <t>ZBW08</t>
  </si>
  <si>
    <t>TBFE-Klasse zum technischen Platz</t>
  </si>
  <si>
    <t>ZBW09</t>
  </si>
  <si>
    <t>TBFE-Klasse zur Anlagenklasse</t>
  </si>
  <si>
    <t>ZBW11</t>
  </si>
  <si>
    <t>IT-Service SLA</t>
  </si>
  <si>
    <t>ZBW12</t>
  </si>
  <si>
    <t>IH-Kennz. - Grenzwerte Betriebsber.</t>
  </si>
  <si>
    <t>ZBW13</t>
  </si>
  <si>
    <t>Einkäufergruppe - Zusatzdaten</t>
  </si>
  <si>
    <t>ZCO12</t>
  </si>
  <si>
    <t>Korrektur Primobuchungen</t>
  </si>
  <si>
    <t>ZCOFC_CANC</t>
  </si>
  <si>
    <t>Rückmeldungen fehlerhafte canceln</t>
  </si>
  <si>
    <t>ZCS01</t>
  </si>
  <si>
    <t>Anlegen Servicemeldungen (autom.)</t>
  </si>
  <si>
    <t>ZCS10</t>
  </si>
  <si>
    <t>Servicemeldungen anzeigen (advanced)</t>
  </si>
  <si>
    <t>ZCS27</t>
  </si>
  <si>
    <t>Service- und Instandhaltungsaufträge</t>
  </si>
  <si>
    <t>ZCS30</t>
  </si>
  <si>
    <t>Ändern Status im CS-Auftrag</t>
  </si>
  <si>
    <t>ZECP10</t>
  </si>
  <si>
    <t>Analyserep. Abstimmung zw. FI u. PCA</t>
  </si>
  <si>
    <t>ZFBL3N</t>
  </si>
  <si>
    <t>ZFI01</t>
  </si>
  <si>
    <t>Debitoren OP-Liste</t>
  </si>
  <si>
    <t>ZFI03</t>
  </si>
  <si>
    <t>Schnittstelle Wang  Rechnungsjournal</t>
  </si>
  <si>
    <t>ZFI04</t>
  </si>
  <si>
    <t>Erfassung von Zahlungsabschlagsbögen</t>
  </si>
  <si>
    <t>ZFI06</t>
  </si>
  <si>
    <t>Anzeigen von Zahlungsabchlagsbögen</t>
  </si>
  <si>
    <t>ZFI11</t>
  </si>
  <si>
    <t>MwSt Verrechnung CO-Vorgänge</t>
  </si>
  <si>
    <t>ZFI13</t>
  </si>
  <si>
    <t>Kreditoren  Kontoanalyse</t>
  </si>
  <si>
    <t>ZFI15</t>
  </si>
  <si>
    <t>Kreditoren Rechnungsanhang</t>
  </si>
  <si>
    <t>ZFI15N</t>
  </si>
  <si>
    <t>ZFI20</t>
  </si>
  <si>
    <t>Rechnungseingang</t>
  </si>
  <si>
    <t>ZFI21</t>
  </si>
  <si>
    <t>Rechnungsausgang</t>
  </si>
  <si>
    <t>ZFI22</t>
  </si>
  <si>
    <t>Bearbeiten Sachbearbeiter BWB</t>
  </si>
  <si>
    <t>ZFI23</t>
  </si>
  <si>
    <t>Erfassen Rückstellung</t>
  </si>
  <si>
    <t>ZFI24</t>
  </si>
  <si>
    <t>Rundschreiben Kreditoren</t>
  </si>
  <si>
    <t>ZFI25</t>
  </si>
  <si>
    <t>Saldenbestätigungen Kreditoren</t>
  </si>
  <si>
    <t>ZFI27</t>
  </si>
  <si>
    <t>Anzeigen Rechnungshistorie</t>
  </si>
  <si>
    <t>ZFI28</t>
  </si>
  <si>
    <t>Anzeigen Rechnung zum Kreditor</t>
  </si>
  <si>
    <t>ZFI29</t>
  </si>
  <si>
    <t>Anzeigen Rechnung zur Bestellung</t>
  </si>
  <si>
    <t>ZFI31</t>
  </si>
  <si>
    <t>Nummernkreise für Kennziffer (Z9FR5)</t>
  </si>
  <si>
    <t>ZFI32</t>
  </si>
  <si>
    <t>Ändern Abteilungsbezeichnung</t>
  </si>
  <si>
    <t>ZFI33</t>
  </si>
  <si>
    <t>Liste der erfassten Rückstellungen</t>
  </si>
  <si>
    <t>ZFI34</t>
  </si>
  <si>
    <t>Rückstellungen zu Bestellungen</t>
  </si>
  <si>
    <t>ZFI35</t>
  </si>
  <si>
    <t>Formular Rückstellung</t>
  </si>
  <si>
    <t>ZFI38</t>
  </si>
  <si>
    <t>Sachkonten-Verzeichnis</t>
  </si>
  <si>
    <t>ZFI40</t>
  </si>
  <si>
    <t>MwSt-Verrechnung Lager-Material</t>
  </si>
  <si>
    <t>ZFI47</t>
  </si>
  <si>
    <t>Schnittstelle Rechnungsprüfung</t>
  </si>
  <si>
    <t>ZFI49</t>
  </si>
  <si>
    <t>Erstellung F-02-Mappe(n) Strom-DB</t>
  </si>
  <si>
    <t>ZFI50</t>
  </si>
  <si>
    <t>Erstellung F-02-Mappe(n) aus Telekom</t>
  </si>
  <si>
    <t>ZFI51</t>
  </si>
  <si>
    <t>IP-Auswertung: Erg.-Zusammenfassung</t>
  </si>
  <si>
    <t>ZFI54</t>
  </si>
  <si>
    <t>Masch. Umb. HR-B. f. Erf.-rückstand</t>
  </si>
  <si>
    <t>ZFI57</t>
  </si>
  <si>
    <t>Rückstell. zu RM-Bestellungen buchen</t>
  </si>
  <si>
    <t>ZFI59</t>
  </si>
  <si>
    <t>Ausw. erw. Quellensteuerabwicklung</t>
  </si>
  <si>
    <t>ZFI60</t>
  </si>
  <si>
    <t>AfA-Aufteilung gem. benutzt. Anlagen</t>
  </si>
  <si>
    <t>ZFI61</t>
  </si>
  <si>
    <t>Anz. Tab.-Pflege Z9FI_AFA zu ZFI60</t>
  </si>
  <si>
    <t>ZFI62</t>
  </si>
  <si>
    <t>Anz. Tab.Z9FI_AFA_VB Verbuchung</t>
  </si>
  <si>
    <t>ZFI63</t>
  </si>
  <si>
    <t>ZFI64</t>
  </si>
  <si>
    <t>Sachkontenanzeige Feldstatusgruppe</t>
  </si>
  <si>
    <t>ZFI65</t>
  </si>
  <si>
    <t>Auswertung Rechn. VJ /Rückstellungen</t>
  </si>
  <si>
    <t>ZFI66</t>
  </si>
  <si>
    <t>Rückst.: nicht erlaubte Auftagsarten</t>
  </si>
  <si>
    <t>ZFI67</t>
  </si>
  <si>
    <t>Rückst.: nicht erlaubte KrKontengr.</t>
  </si>
  <si>
    <t>ZFI69</t>
  </si>
  <si>
    <t>ZFI70</t>
  </si>
  <si>
    <t>Reisestelle-Abrechnung ins FI buchen</t>
  </si>
  <si>
    <t>ZFI71</t>
  </si>
  <si>
    <t>Buchungskreisübergr. Ausgleichen</t>
  </si>
  <si>
    <t>ZFI72</t>
  </si>
  <si>
    <t>Pflege der Tabelle ZFITELEMAPTAB01</t>
  </si>
  <si>
    <t>ZFI73</t>
  </si>
  <si>
    <t>Kreditoren Rechnungsanhang Abruf</t>
  </si>
  <si>
    <t>ZFI75</t>
  </si>
  <si>
    <t>Buchungskreisverrechnung Vorsteur</t>
  </si>
  <si>
    <t>ZFI76</t>
  </si>
  <si>
    <t>Masch. Auflösung von Rückstellungen</t>
  </si>
  <si>
    <t>ZFI78</t>
  </si>
  <si>
    <t>Ausgabe Mitteilungen über Schlussre.</t>
  </si>
  <si>
    <t>ZFI79</t>
  </si>
  <si>
    <t>Pflege T. Z9FR8 Berechtigung Rechhis</t>
  </si>
  <si>
    <t>ZFI80</t>
  </si>
  <si>
    <t>Automatische Umbuchug EDIFACT</t>
  </si>
  <si>
    <t>ZFI_KWF_KONTROL</t>
  </si>
  <si>
    <t>Kontrolreport für Tabelle Z9KW_OE2</t>
  </si>
  <si>
    <t>ZFI_KWF_OE2</t>
  </si>
  <si>
    <t>Pflege Tabelle Z9KW_OE2</t>
  </si>
  <si>
    <t>ZFI_KWF_RWP1</t>
  </si>
  <si>
    <t>Pflege Tabelle Z9KW_RWP1</t>
  </si>
  <si>
    <t>ZFI_KWF_RWP2</t>
  </si>
  <si>
    <t>Pflege Tabelle Z9KW_RWP2</t>
  </si>
  <si>
    <t>ZFI_KWF_SKIP_RWP2</t>
  </si>
  <si>
    <t>Pflege Tabelle Z9KW_SKIP_RWP2</t>
  </si>
  <si>
    <t>ZFI_KWF_TEXTE</t>
  </si>
  <si>
    <t>Pflege KWF-Texttabellen</t>
  </si>
  <si>
    <t>ZHAV_SDCOPY</t>
  </si>
  <si>
    <t>Kopieren mehrerer SD-Angebote</t>
  </si>
  <si>
    <t>ZHAV_WF_RESTART</t>
  </si>
  <si>
    <t>HAV Workflowadmin. WF Restart</t>
  </si>
  <si>
    <t>ZHOAGPM1</t>
  </si>
  <si>
    <t>Auswertung Zahlungsträger im PM</t>
  </si>
  <si>
    <t>ZIA08</t>
  </si>
  <si>
    <t>Abrechnung: Auswertung Abr.-Mengen</t>
  </si>
  <si>
    <t>ZIA09</t>
  </si>
  <si>
    <t>Ermittlung Periodenverbrauch</t>
  </si>
  <si>
    <t>ZIA10</t>
  </si>
  <si>
    <t>Auswertung über Rechnungsgrund</t>
  </si>
  <si>
    <t>ZIA11</t>
  </si>
  <si>
    <t>Gesamtverbrauch Grosskunden</t>
  </si>
  <si>
    <t>ZIA13</t>
  </si>
  <si>
    <t>Vertragskonten nach Anl.art/Tariftyp</t>
  </si>
  <si>
    <t>ZIA14</t>
  </si>
  <si>
    <t>Um-/Rückstellung von Turnus- auf SW-</t>
  </si>
  <si>
    <t>ZIA15</t>
  </si>
  <si>
    <t>Umstellung Auftragsablesung</t>
  </si>
  <si>
    <t>ZIA16</t>
  </si>
  <si>
    <t>Auswertung Abrechnungsmengen PBA</t>
  </si>
  <si>
    <t>ZIA17</t>
  </si>
  <si>
    <t>Auswertung NSW-Menegen bei G/N</t>
  </si>
  <si>
    <t>ZIA18</t>
  </si>
  <si>
    <t>Ausbau der PWZ ohne Eichgültigkeit</t>
  </si>
  <si>
    <t>ZIA23</t>
  </si>
  <si>
    <t>Auswertung Hochrechnungsbelege</t>
  </si>
  <si>
    <t>ZIA24</t>
  </si>
  <si>
    <t>Ausbau der PWZ ohne Eichg. AE</t>
  </si>
  <si>
    <t>ZIA28</t>
  </si>
  <si>
    <t>Auswertung zu Ablesungen</t>
  </si>
  <si>
    <t>ZIA30</t>
  </si>
  <si>
    <t>Query Z_ANL_TARIF</t>
  </si>
  <si>
    <t>ZIA31</t>
  </si>
  <si>
    <t>Faktura- und Stornobelege / COPA</t>
  </si>
  <si>
    <t>ZIA33</t>
  </si>
  <si>
    <t>Vertragskonto nach Tariftyp</t>
  </si>
  <si>
    <t>ZIA34</t>
  </si>
  <si>
    <t>Rechnungsauswertung (ERDK)</t>
  </si>
  <si>
    <t>ZIA35</t>
  </si>
  <si>
    <t>elektronischer Rechnungsaustausch</t>
  </si>
  <si>
    <t>ZIA40</t>
  </si>
  <si>
    <t>Auswertung von Abrechnungsbelegen</t>
  </si>
  <si>
    <t>ZIA41</t>
  </si>
  <si>
    <t>Bewertung Fehler aus Hochrechnung</t>
  </si>
  <si>
    <t>ZIA42</t>
  </si>
  <si>
    <t>Auswertung der Anlagefakten für NSW</t>
  </si>
  <si>
    <t>ZIA43</t>
  </si>
  <si>
    <t>ZOMA - Verbrauchsauswertung</t>
  </si>
  <si>
    <t>ZIA44</t>
  </si>
  <si>
    <t>Kontenfindungsmerkmal Schönerlinde</t>
  </si>
  <si>
    <t>ZIA45</t>
  </si>
  <si>
    <t>Auswertung Abrechnungsbelege</t>
  </si>
  <si>
    <t>ZIA46</t>
  </si>
  <si>
    <t>Verbrauchsmengen pro Verbrauchstelle</t>
  </si>
  <si>
    <t>ZIA47</t>
  </si>
  <si>
    <t>Query  Z_ABR_SPERRBEL</t>
  </si>
  <si>
    <t>ZIA48</t>
  </si>
  <si>
    <t>Tariftyp BA04 ohne PWZ</t>
  </si>
  <si>
    <t>ZIA49</t>
  </si>
  <si>
    <t>Pflege Tarifart auf Geräteebene</t>
  </si>
  <si>
    <t>ZIA50</t>
  </si>
  <si>
    <t>Anlegen Fakten für Funkablesung</t>
  </si>
  <si>
    <t>ZIA55</t>
  </si>
  <si>
    <t>BIM - Datenübergabe</t>
  </si>
  <si>
    <t>ZIA56</t>
  </si>
  <si>
    <t>Hochrechnung aufgr. v. Periodenverbr</t>
  </si>
  <si>
    <t>ZIA57</t>
  </si>
  <si>
    <t>Anschreiben Ablauf Eichgült. PWZ</t>
  </si>
  <si>
    <t>ZIA58</t>
  </si>
  <si>
    <t>Umstellung Ableseeinheit</t>
  </si>
  <si>
    <t>ZIA59</t>
  </si>
  <si>
    <t>Query Z_ABR-GP_VK</t>
  </si>
  <si>
    <t>ZIA60</t>
  </si>
  <si>
    <t>ZIA, Umstellung Tariftyp</t>
  </si>
  <si>
    <t>ZIA62</t>
  </si>
  <si>
    <t>ISU: Auswertung zu Rechnungsinhalten</t>
  </si>
  <si>
    <t>ZIA63</t>
  </si>
  <si>
    <t>Korr. des tatsächlichen Ablesedatums</t>
  </si>
  <si>
    <t>ZIA64</t>
  </si>
  <si>
    <t>H2PRO - VK-ändern - Dateiupload</t>
  </si>
  <si>
    <t>ZIA65</t>
  </si>
  <si>
    <t>Steuerung Abrechnung abbrechen</t>
  </si>
  <si>
    <t>ZIA66</t>
  </si>
  <si>
    <t>Query: Z_ABR_NSW_FL</t>
  </si>
  <si>
    <t>ZIA67</t>
  </si>
  <si>
    <t>Begrschreib und Absplan anlegen</t>
  </si>
  <si>
    <t>ZIG01</t>
  </si>
  <si>
    <t>Bereinigungsprogramm: Geräte aus der</t>
  </si>
  <si>
    <t>ZIG02</t>
  </si>
  <si>
    <t>ISU: Geräteverwaltung - Turnuswechse</t>
  </si>
  <si>
    <t>ZIG03</t>
  </si>
  <si>
    <t>ISU: Geräteverwaltung - Migration -</t>
  </si>
  <si>
    <t>ZIG04</t>
  </si>
  <si>
    <t>Temporäres Programm: test Abruf Fb I</t>
  </si>
  <si>
    <t>ZIG05</t>
  </si>
  <si>
    <t>ISU: Geräteverwaltung - Download der</t>
  </si>
  <si>
    <t>ZIG06</t>
  </si>
  <si>
    <t>ISU: Geräteverwaltung - Upload Ables</t>
  </si>
  <si>
    <t>ZIG07</t>
  </si>
  <si>
    <t>ZIS_GERAETEWECHSEL</t>
  </si>
  <si>
    <t>ZIG08</t>
  </si>
  <si>
    <t>Zählerwechsel anzeigen</t>
  </si>
  <si>
    <t>ZIG10</t>
  </si>
  <si>
    <t>IG: Gerätedaten-Anlage-Vertragskonto</t>
  </si>
  <si>
    <t>ZIG11</t>
  </si>
  <si>
    <t>IG: Unplausible Z-Stände in Stufen</t>
  </si>
  <si>
    <t>ZIG12</t>
  </si>
  <si>
    <t>IG: Neue Serialnummer anlegen (IQ04)</t>
  </si>
  <si>
    <t>ZIG13</t>
  </si>
  <si>
    <t>IG: Eintragen 'Nächster Gerätetyp'</t>
  </si>
  <si>
    <t>ZIG14</t>
  </si>
  <si>
    <t>IG: Mehrfach geschätzte Zählerstände</t>
  </si>
  <si>
    <t>ZIG15</t>
  </si>
  <si>
    <t>IG: Ändern Beglaubigungsnummer Gerät</t>
  </si>
  <si>
    <t>ZIG16</t>
  </si>
  <si>
    <t>IG: Abl.arten zu Z.standerfasssung</t>
  </si>
  <si>
    <t>ZIK01</t>
  </si>
  <si>
    <t>Stichtagsbezogene Off.-Posten-Liste</t>
  </si>
  <si>
    <t>ZIK02</t>
  </si>
  <si>
    <t>Aufstellung Ratenplan</t>
  </si>
  <si>
    <t>ZIK03</t>
  </si>
  <si>
    <t>Aufruf Report  ZISFKKOP13</t>
  </si>
  <si>
    <t>ZIK04</t>
  </si>
  <si>
    <t>Auswertung Ausbuchungsbelege</t>
  </si>
  <si>
    <t>ZIK05</t>
  </si>
  <si>
    <t>Aufruf Report ZISVKSP01 Mahn-Zahlsp.</t>
  </si>
  <si>
    <t>ZIK06</t>
  </si>
  <si>
    <t>Auflistung Ausgleichsbelege zu EWB</t>
  </si>
  <si>
    <t>ZIK07</t>
  </si>
  <si>
    <t>Anzahl Vertragskonten der Großkunden</t>
  </si>
  <si>
    <t>ZIK08</t>
  </si>
  <si>
    <t>EWB und ZWF / Query_Z_IK_EWB_ZWFOP</t>
  </si>
  <si>
    <t>ZIK09</t>
  </si>
  <si>
    <t>ZIK11</t>
  </si>
  <si>
    <t>Aufruf Report RFKPYL00_MASS</t>
  </si>
  <si>
    <t>ZIK12</t>
  </si>
  <si>
    <t>Anzahl der Formulare in einer Spoole</t>
  </si>
  <si>
    <t>ZIK13</t>
  </si>
  <si>
    <t>GP Massenpflege Versandart im VK</t>
  </si>
  <si>
    <t>ZIK14</t>
  </si>
  <si>
    <t>Ändern Geschäftspartner Bankdaten</t>
  </si>
  <si>
    <t>ZIK15</t>
  </si>
  <si>
    <t>Anzahl Formulare in einer XML-Spool</t>
  </si>
  <si>
    <t>ZIK17</t>
  </si>
  <si>
    <t>Anzahl Ablesebriefe in XML-Spool</t>
  </si>
  <si>
    <t>ZIK18</t>
  </si>
  <si>
    <t>Auswertung Akonto-Zahlungen</t>
  </si>
  <si>
    <t>ZIK19</t>
  </si>
  <si>
    <t>IK: Auswertung Zahlungskonten für WB</t>
  </si>
  <si>
    <t>ZIM01</t>
  </si>
  <si>
    <t>Investitionsabwicklung</t>
  </si>
  <si>
    <t>ZIM02</t>
  </si>
  <si>
    <t>Gegenüberstellung Ausgaben / Anlagen</t>
  </si>
  <si>
    <t>ZIM03</t>
  </si>
  <si>
    <t>Liste - Anlage im Bau (ASS)</t>
  </si>
  <si>
    <t>ZIM06</t>
  </si>
  <si>
    <t>Auswertung Investitionsmaßnahmen</t>
  </si>
  <si>
    <t>ZIM07</t>
  </si>
  <si>
    <t>ZIM10</t>
  </si>
  <si>
    <t>Investitionsplanung Aufträge</t>
  </si>
  <si>
    <t>ZIM11</t>
  </si>
  <si>
    <t>Investitionsplanung Projekte</t>
  </si>
  <si>
    <t>ZIM13</t>
  </si>
  <si>
    <t>GIMBAA Aktivierungen aus Aufträgen</t>
  </si>
  <si>
    <t>ZIM14</t>
  </si>
  <si>
    <t>GIMBAA Aktivierungen aus Projekten</t>
  </si>
  <si>
    <t>ZIM15</t>
  </si>
  <si>
    <t>GIMBAA Aktivierungen</t>
  </si>
  <si>
    <t>ZIM16</t>
  </si>
  <si>
    <t>IM-IPP Investitionen mit FI-Belegen</t>
  </si>
  <si>
    <t>ZIMS10</t>
  </si>
  <si>
    <t>InvProg IPP-Stammdaten für GIMBAA</t>
  </si>
  <si>
    <t>ZIS00</t>
  </si>
  <si>
    <t>Auswahl Standrohr-WorkFlows</t>
  </si>
  <si>
    <t>ZIS05</t>
  </si>
  <si>
    <t>Drucksperre Druckbeleg aufheben/setz</t>
  </si>
  <si>
    <t>ZIS07</t>
  </si>
  <si>
    <t>TW/SW Verbrauchsstellen</t>
  </si>
  <si>
    <t>ZIS10</t>
  </si>
  <si>
    <t>Workflowstatistik</t>
  </si>
  <si>
    <t>ZIS23</t>
  </si>
  <si>
    <t>Anzeige Tabelle ZIS_DMS_ARCHIV</t>
  </si>
  <si>
    <t>ZIS31</t>
  </si>
  <si>
    <t>Anzeige ZIS_OFFENE_VGM</t>
  </si>
  <si>
    <t>ZIS37</t>
  </si>
  <si>
    <t>Anzeige Vorgänge pro Benutzer</t>
  </si>
  <si>
    <t>ZIS39</t>
  </si>
  <si>
    <t>Daten zum Geschäftspartner</t>
  </si>
  <si>
    <t>ZIS43</t>
  </si>
  <si>
    <t>Fließtal:  Zählerwechselliste</t>
  </si>
  <si>
    <t>ZIS45</t>
  </si>
  <si>
    <t>Allgemeine Anlagenauswertung</t>
  </si>
  <si>
    <t>ZIS47</t>
  </si>
  <si>
    <t>VK zu Ableseeinheiten</t>
  </si>
  <si>
    <t>ZIS59</t>
  </si>
  <si>
    <t>Verbrauch Knotenberechnung STANET</t>
  </si>
  <si>
    <t>ZIS61</t>
  </si>
  <si>
    <t>GPartner / Vertragskonto / Zählergr.</t>
  </si>
  <si>
    <t>ZIS66</t>
  </si>
  <si>
    <t>Query: Bankverb. o gemeins. Faktura</t>
  </si>
  <si>
    <t>ZIS67</t>
  </si>
  <si>
    <t>Abrechnungssperre bei Eichfrist...</t>
  </si>
  <si>
    <t>ZIS68</t>
  </si>
  <si>
    <t>Ändern Periodenverbrauch</t>
  </si>
  <si>
    <t>ZIS69</t>
  </si>
  <si>
    <t>Auswertung ERA-Kunden</t>
  </si>
  <si>
    <t>ZIS71</t>
  </si>
  <si>
    <t>ISU: Technischer Platz - VK (Query)</t>
  </si>
  <si>
    <t>ZIS72</t>
  </si>
  <si>
    <t>Korrespondenzempf. im VK auswerten</t>
  </si>
  <si>
    <t>ZIS73</t>
  </si>
  <si>
    <t>Korrespondenzempf. im VK eintragen</t>
  </si>
  <si>
    <t>ZIS74</t>
  </si>
  <si>
    <t>UCES Fehlgeschlagene ADR-Änderungen</t>
  </si>
  <si>
    <t>ZIS75</t>
  </si>
  <si>
    <t>Aktive Partner und Vertragskonten</t>
  </si>
  <si>
    <t>ZIS76</t>
  </si>
  <si>
    <t>IS: Adresse Geschäftspartner u. AO</t>
  </si>
  <si>
    <t>ZIS77</t>
  </si>
  <si>
    <t>GP-Email, Steuer, Keyaccount, GP-Art</t>
  </si>
  <si>
    <t>ZIS78</t>
  </si>
  <si>
    <t>IS: Ändern Formular in Ableseeinheit</t>
  </si>
  <si>
    <t>ZIS79</t>
  </si>
  <si>
    <t>IS: Ändern VK und Vertrag wg. Gebühr</t>
  </si>
  <si>
    <t>ZIS81</t>
  </si>
  <si>
    <t>Monitoring Gebührenbescheid</t>
  </si>
  <si>
    <t>ZIS82</t>
  </si>
  <si>
    <t>IS: Auswertung Namen GPartner</t>
  </si>
  <si>
    <t>ZIS84</t>
  </si>
  <si>
    <t>IS: Ändern Haus-Nr im Anschlußobjekt</t>
  </si>
  <si>
    <t>ZIS87</t>
  </si>
  <si>
    <t>GPartner ändern: Namen oder Adresse</t>
  </si>
  <si>
    <t>ZISZOMA_01</t>
  </si>
  <si>
    <t>Liste AnlArt/Anlage nach AbrTermin</t>
  </si>
  <si>
    <t>ZIS_SHWF</t>
  </si>
  <si>
    <t>Selektion von hängenden Workflows</t>
  </si>
  <si>
    <t>ZKAG03</t>
  </si>
  <si>
    <t>Kostenartengruppe   Listen u. Export</t>
  </si>
  <si>
    <t>ZKA_5A21</t>
  </si>
  <si>
    <t>Kostenarten nach Objekten</t>
  </si>
  <si>
    <t>ZKA_5AR1_01</t>
  </si>
  <si>
    <t>Kostenarten nach Typen/Objektkl. Jhr</t>
  </si>
  <si>
    <t>ZKA_Z5AC_01</t>
  </si>
  <si>
    <t>GUV-Kostenarten für Investit. (Only)</t>
  </si>
  <si>
    <t>ZKA_Z5R1_01</t>
  </si>
  <si>
    <t>KstArten-Typen nach Objektkl./Per.</t>
  </si>
  <si>
    <t>ZKB01</t>
  </si>
  <si>
    <t>Umsatzsteuerverrechnung</t>
  </si>
  <si>
    <t>ZKB04</t>
  </si>
  <si>
    <t>Anz. u. Pflege der Tabelle T9AV5</t>
  </si>
  <si>
    <t>ZKB21</t>
  </si>
  <si>
    <t>Autom. Lstg.-verr. aus Filetransfer</t>
  </si>
  <si>
    <t>ZKB21FAKT</t>
  </si>
  <si>
    <t>Masch. Leistungsverrechnung zu HA</t>
  </si>
  <si>
    <t>ZKB21IT</t>
  </si>
  <si>
    <t>Abrechnung der ILV-Daten</t>
  </si>
  <si>
    <t>ZKB21KM</t>
  </si>
  <si>
    <t>Autom. Leistungsverrechnung für KM-A</t>
  </si>
  <si>
    <t>ZKB21WVHA</t>
  </si>
  <si>
    <t>IBL-WV-Ingenieure zu HA</t>
  </si>
  <si>
    <t>ZKC02</t>
  </si>
  <si>
    <t>PC Plan- und Istdaten mit Mengen</t>
  </si>
  <si>
    <t>ZKC02PG</t>
  </si>
  <si>
    <t>PC Plan- und Istdaten mit Mengen PGS</t>
  </si>
  <si>
    <t>ZKCP03</t>
  </si>
  <si>
    <t>ProfitC. Planges/Ist lfd.P/Kum/Ges</t>
  </si>
  <si>
    <t>ZKE03</t>
  </si>
  <si>
    <t>Kontengruppe PC   Listen und Export</t>
  </si>
  <si>
    <t>ZKEG03</t>
  </si>
  <si>
    <t>Profit Center Grp.  Listen u. Export</t>
  </si>
  <si>
    <t>ZKK01</t>
  </si>
  <si>
    <t>Ausw. Kostenstellen mit EA-Erlösauft</t>
  </si>
  <si>
    <t>ZKK10</t>
  </si>
  <si>
    <t>Kostenstellenausw. n. Partnerobjekt</t>
  </si>
  <si>
    <t>ZKK21</t>
  </si>
  <si>
    <t>Pflege Leistungsart und Kontierung</t>
  </si>
  <si>
    <t>ZKK22</t>
  </si>
  <si>
    <t>Pflege Organisationsstruktur</t>
  </si>
  <si>
    <t>ZKK23</t>
  </si>
  <si>
    <t>Pflege Maßnahmenart pro OE</t>
  </si>
  <si>
    <t>ZKK24</t>
  </si>
  <si>
    <t>Pflege Maßnahmennummer OE/MArt</t>
  </si>
  <si>
    <t>ZKK25</t>
  </si>
  <si>
    <t>Pflege Status pro OE/MArt</t>
  </si>
  <si>
    <t>ZKK26</t>
  </si>
  <si>
    <t>Pflege Vorgangsstufe pro OE/MArt</t>
  </si>
  <si>
    <t>ZKK27</t>
  </si>
  <si>
    <t>Pflege Kont.-Objekte pro VorgStufe</t>
  </si>
  <si>
    <t>ZKK28</t>
  </si>
  <si>
    <t>Pflege Status pro VorgStufe zeitabh.</t>
  </si>
  <si>
    <t>ZKK29</t>
  </si>
  <si>
    <t>Pflege User pro Vorgangsstufe</t>
  </si>
  <si>
    <t>ZKK30</t>
  </si>
  <si>
    <t>Auswertung / Pflege der ILV-Daten</t>
  </si>
  <si>
    <t>ZKK31</t>
  </si>
  <si>
    <t>Eröffnen einer Maßnahme</t>
  </si>
  <si>
    <t>ZKK32</t>
  </si>
  <si>
    <t>Anlegen einer Vorgangsstufe</t>
  </si>
  <si>
    <t>ZKK33</t>
  </si>
  <si>
    <t>Löschung von abgerechneten ILV-Daten</t>
  </si>
  <si>
    <t>ZKKL15</t>
  </si>
  <si>
    <t>Ist-,Plandaten EP BeEntlastung Downl</t>
  </si>
  <si>
    <t>ZKKS03</t>
  </si>
  <si>
    <t>Kostenstellengruppe Listen u. Export</t>
  </si>
  <si>
    <t>ZKLA01</t>
  </si>
  <si>
    <t>Ausw.. LA u. stat. KZ zu Aufträgen</t>
  </si>
  <si>
    <t>ZKLA03</t>
  </si>
  <si>
    <t>Ausw. Aufträge m. Kosten LA u. Kennz</t>
  </si>
  <si>
    <t>ZKLA04</t>
  </si>
  <si>
    <t>Ausw. Aufträge m. Aufteilungsregeln</t>
  </si>
  <si>
    <t>ZKLA11</t>
  </si>
  <si>
    <t>Ausw.. LA u. stat. KZ zu Kostenst.</t>
  </si>
  <si>
    <t>ZKLA14</t>
  </si>
  <si>
    <t>Ausw. KSTL Listen f. APART</t>
  </si>
  <si>
    <t>ZKO01</t>
  </si>
  <si>
    <t>Anlegen Auftrag aus LIMS</t>
  </si>
  <si>
    <t>ZKO02GO</t>
  </si>
  <si>
    <t>Ändern Größenordnung  im Auftrag</t>
  </si>
  <si>
    <t>ZKO02PC</t>
  </si>
  <si>
    <t>Ändern ProfitCenter im Auftrag</t>
  </si>
  <si>
    <t>ZKO02PP</t>
  </si>
  <si>
    <t>Check Auftrag- Feld Kundenauftrag SD</t>
  </si>
  <si>
    <t>ZKO03</t>
  </si>
  <si>
    <t>Ist- und Obligo zu Bestelldaten</t>
  </si>
  <si>
    <t>ZKO31</t>
  </si>
  <si>
    <t>Auftr.-auswertung mit Herk.-nachweis</t>
  </si>
  <si>
    <t>ZKO32</t>
  </si>
  <si>
    <t>ZKO36</t>
  </si>
  <si>
    <t>Auft.-liste mit Kosten + Erträgen</t>
  </si>
  <si>
    <t>ZKO37</t>
  </si>
  <si>
    <t>Überwachungspfl. Erfolgsplanmaßnahme</t>
  </si>
  <si>
    <t>ZKO38</t>
  </si>
  <si>
    <t>CO-Aufträge ohne IM-IPP Zuordnung</t>
  </si>
  <si>
    <t>ZKOA03</t>
  </si>
  <si>
    <t>IA -  nicht vollst. abgerechnet</t>
  </si>
  <si>
    <t>ZKOA05</t>
  </si>
  <si>
    <t>IH-Aufträge m. n. abger. Werten</t>
  </si>
  <si>
    <t>ZKOA07</t>
  </si>
  <si>
    <t>Aufträge mit Abrechnung an AUF / PSP</t>
  </si>
  <si>
    <t>ZKOA90</t>
  </si>
  <si>
    <t>Analyseprogramm zur Abrechnung</t>
  </si>
  <si>
    <t>ZKOAIB02</t>
  </si>
  <si>
    <t>CS-HA AIB-Aktivierung UmBuch. V.02</t>
  </si>
  <si>
    <t>ZKOAIB40</t>
  </si>
  <si>
    <t>HA-Passivierung Buchungen der Erlöse</t>
  </si>
  <si>
    <t>ZKOAIBAK</t>
  </si>
  <si>
    <t>HA-Aktivierungen: AIB-Bestand</t>
  </si>
  <si>
    <t>ZKOBDG10</t>
  </si>
  <si>
    <t>GIMBAA Bestelldaten zu Aufträgen</t>
  </si>
  <si>
    <t>ZKOG10</t>
  </si>
  <si>
    <t>AufragsStammdaten für Invest GIMBAA</t>
  </si>
  <si>
    <t>ZKOIK10</t>
  </si>
  <si>
    <t>Istkosten aus Aufträgen</t>
  </si>
  <si>
    <t>ZKOL06</t>
  </si>
  <si>
    <t>Erträge u. Kosten zu Hausanschlüssen</t>
  </si>
  <si>
    <t>ZKOL11</t>
  </si>
  <si>
    <t>Controllingbericht IT-Maßnahmen</t>
  </si>
  <si>
    <t>ZKOL12</t>
  </si>
  <si>
    <t>Pflege Tab. IT-Maßnahmen</t>
  </si>
  <si>
    <t>ZKOM03</t>
  </si>
  <si>
    <t>Auftragsausw. für Absatzwirtschaft</t>
  </si>
  <si>
    <t>ZKOM04</t>
  </si>
  <si>
    <t>Auftrag Istkostenbericht m. Herkunft</t>
  </si>
  <si>
    <t>ZKOM06</t>
  </si>
  <si>
    <t>ZKO_Z600</t>
  </si>
  <si>
    <t>Auftrag Istk Verlauf nach Be Entlast</t>
  </si>
  <si>
    <t>ZKO_Z601</t>
  </si>
  <si>
    <t>Auftrag Istk Be Entlast. lfd. Jahr</t>
  </si>
  <si>
    <t>ZKO_Z7KO</t>
  </si>
  <si>
    <t>Auftrag Istkosten nach Kostenartengr</t>
  </si>
  <si>
    <t>ZKP26</t>
  </si>
  <si>
    <t>Planwerte aus Excel lesen und ändern</t>
  </si>
  <si>
    <t>ZKST06N</t>
  </si>
  <si>
    <t>Buchen Planwerte aus aPART auf Kstl.</t>
  </si>
  <si>
    <t>ZKTA14</t>
  </si>
  <si>
    <t>Ergebniserm.  Abgleich CO u. FiBu</t>
  </si>
  <si>
    <t>ZKTA16</t>
  </si>
  <si>
    <t>FiFo Zeitverlauf Ergebnisermittlung</t>
  </si>
  <si>
    <t>ZKTA18</t>
  </si>
  <si>
    <t>Ist-Ergebnisermittlung Auftrag/Istb.</t>
  </si>
  <si>
    <t>ZMM01</t>
  </si>
  <si>
    <t>Kommissionierliste für Umlagerungsre</t>
  </si>
  <si>
    <t>ZMM02</t>
  </si>
  <si>
    <t>Kommissionierliste für Bereitstellun</t>
  </si>
  <si>
    <t>ZMM03</t>
  </si>
  <si>
    <t>Kommiliste für Inst.u. HA.</t>
  </si>
  <si>
    <t>ZMM04</t>
  </si>
  <si>
    <t>Bereitstellg. Teilabrufe</t>
  </si>
  <si>
    <t>ZMM05</t>
  </si>
  <si>
    <t>Reservierungseinzeldruck</t>
  </si>
  <si>
    <t>ZMM06</t>
  </si>
  <si>
    <t>Reservierung - Teilmengenabruf (NB/R</t>
  </si>
  <si>
    <t>ZMM07</t>
  </si>
  <si>
    <t>Etikettendruck</t>
  </si>
  <si>
    <t>ZMM08</t>
  </si>
  <si>
    <t>Ändern Bestellung, Endlief- u. Endr.</t>
  </si>
  <si>
    <t>ZMM09</t>
  </si>
  <si>
    <t>Stand der Abrufe zu Mengenkontrakten</t>
  </si>
  <si>
    <t>ZMM10</t>
  </si>
  <si>
    <t>ZMM100</t>
  </si>
  <si>
    <t>WF: Materialstamm OrgEinheit zu View</t>
  </si>
  <si>
    <t>ZMM101</t>
  </si>
  <si>
    <t>BWB MM: ABC Betriebssicherheit</t>
  </si>
  <si>
    <t>ZMM102</t>
  </si>
  <si>
    <t>BWB MM: XYZ Kennzeichen</t>
  </si>
  <si>
    <t>ZMM103</t>
  </si>
  <si>
    <t>BWB MM: Planlieferzeit</t>
  </si>
  <si>
    <t>ZMM104</t>
  </si>
  <si>
    <t>BWB MM: Lieferbereitschaft</t>
  </si>
  <si>
    <t>ZMM105</t>
  </si>
  <si>
    <t>BWB MM: Übersicht Materialstammdaten</t>
  </si>
  <si>
    <t>ZMM106</t>
  </si>
  <si>
    <t>BWB MM: Anzahl Lagermaterialien</t>
  </si>
  <si>
    <t>ZMM107</t>
  </si>
  <si>
    <t>WF: Mat.stamm löschen EKG ausgeschl.</t>
  </si>
  <si>
    <t>ZMM108</t>
  </si>
  <si>
    <t>MM: WF Mat.stamm löschen</t>
  </si>
  <si>
    <t>ZMM11</t>
  </si>
  <si>
    <t>Kontraktwerte Mengenkontrakte Detail</t>
  </si>
  <si>
    <t>ZMM110</t>
  </si>
  <si>
    <t>Umsetzen von NB-BANF in Bestellung</t>
  </si>
  <si>
    <t>ZMM111</t>
  </si>
  <si>
    <t>Automatisches Umsetzen von NB-BANF</t>
  </si>
  <si>
    <t>ZMM112</t>
  </si>
  <si>
    <t>ZMM12</t>
  </si>
  <si>
    <t>Kontraktwerte Mengenkontrakte Beleg</t>
  </si>
  <si>
    <t>ZMM13</t>
  </si>
  <si>
    <t>Kontraktwerte Mengenkontrakte Wareng</t>
  </si>
  <si>
    <t>ZMM14</t>
  </si>
  <si>
    <t>ZMM15</t>
  </si>
  <si>
    <t>Materialdispobereichdaten</t>
  </si>
  <si>
    <t>ZMM16</t>
  </si>
  <si>
    <t>Kontraktwerte Detailliste</t>
  </si>
  <si>
    <t>ZMM18</t>
  </si>
  <si>
    <t>Abrufe zu Wertkontrakten</t>
  </si>
  <si>
    <t>ZMM20</t>
  </si>
  <si>
    <t>ZMM200</t>
  </si>
  <si>
    <t>Pflege Freigabestrategie InScope</t>
  </si>
  <si>
    <t>ZMM201</t>
  </si>
  <si>
    <t>Pflege Fr.-Codes pro Hilfsmittel</t>
  </si>
  <si>
    <t>ZMM202</t>
  </si>
  <si>
    <t>Pflege RV-Versand ohne Unterschrift</t>
  </si>
  <si>
    <t>ZMM203</t>
  </si>
  <si>
    <t>nachträglich BANF-Pos. in Freigabe</t>
  </si>
  <si>
    <t>ZMM204</t>
  </si>
  <si>
    <t>BANF-Pos. v. Freigabe ausschließen</t>
  </si>
  <si>
    <t>ZMM205</t>
  </si>
  <si>
    <t>User für Infomail bei BANF-Freigabe</t>
  </si>
  <si>
    <t>ZMM21</t>
  </si>
  <si>
    <t>Materialverzeichnis nach Einkäufergr</t>
  </si>
  <si>
    <t>ZMM23</t>
  </si>
  <si>
    <t>Materialverzeichnis sortiert nach Ge</t>
  </si>
  <si>
    <t>ZMM24</t>
  </si>
  <si>
    <t>Bestelldruck für Aufträge</t>
  </si>
  <si>
    <t>ZMM25</t>
  </si>
  <si>
    <t>Material mit Gewichtszuordnung</t>
  </si>
  <si>
    <t>ZMM27</t>
  </si>
  <si>
    <t>Vertragsliste</t>
  </si>
  <si>
    <t>ZMM28</t>
  </si>
  <si>
    <t>Transfer Banfen in ext. Einkaufssys.</t>
  </si>
  <si>
    <t>ZMM29</t>
  </si>
  <si>
    <t>Materialverzeichnis mit LV mit Lort</t>
  </si>
  <si>
    <t>ZMM30</t>
  </si>
  <si>
    <t>Materialverzeichnis mit LV ohne Lort</t>
  </si>
  <si>
    <t>ZMM300</t>
  </si>
  <si>
    <t>eMatS - Grobplanung ändern</t>
  </si>
  <si>
    <t>ZMM301</t>
  </si>
  <si>
    <t>eMatS - Grobplanung anzeigen</t>
  </si>
  <si>
    <t>ZMM302</t>
  </si>
  <si>
    <t>eMatS - Reservierungen loggen</t>
  </si>
  <si>
    <t>ZMM303</t>
  </si>
  <si>
    <t>eMatS - Gateway-Logging</t>
  </si>
  <si>
    <t>ZMM31</t>
  </si>
  <si>
    <t>Tankdaten: Eingangsrechnung buchen</t>
  </si>
  <si>
    <t>ZMM32</t>
  </si>
  <si>
    <t>Aktuelle Bedarfs-/Bestandsliste Disp</t>
  </si>
  <si>
    <t>ZMM33</t>
  </si>
  <si>
    <t>Materialstammänderungen</t>
  </si>
  <si>
    <t>ZMM34</t>
  </si>
  <si>
    <t>Limitbestellung</t>
  </si>
  <si>
    <t>ZMM37</t>
  </si>
  <si>
    <t>Cockpit Bedarfsträger</t>
  </si>
  <si>
    <t>ZMM38</t>
  </si>
  <si>
    <t>Cockpit Administrator</t>
  </si>
  <si>
    <t>ZMM39</t>
  </si>
  <si>
    <t>Massenupdate der Userdaten</t>
  </si>
  <si>
    <t>ZMM40</t>
  </si>
  <si>
    <t>ZMM45</t>
  </si>
  <si>
    <t>Query Inventur Sicherheitsbestand</t>
  </si>
  <si>
    <t>ZMM46</t>
  </si>
  <si>
    <t>Inventur Vorratsvermögen</t>
  </si>
  <si>
    <t>ZMM48</t>
  </si>
  <si>
    <t>Reserverungsänderungen anzeigen</t>
  </si>
  <si>
    <t>ZMM49</t>
  </si>
  <si>
    <t>ZMM50</t>
  </si>
  <si>
    <t>angepasste Materialbelegliste</t>
  </si>
  <si>
    <t>ZMM51</t>
  </si>
  <si>
    <t>Kontierungsdaten ändern</t>
  </si>
  <si>
    <t>ZMM52</t>
  </si>
  <si>
    <t>Materialverzeichnis mit Klassen</t>
  </si>
  <si>
    <t>ZMM55</t>
  </si>
  <si>
    <t>offene Bestellanforderungen</t>
  </si>
  <si>
    <t>ZMM56</t>
  </si>
  <si>
    <t>Bestellungen nach Einkaufsgruppe</t>
  </si>
  <si>
    <t>ZMM57</t>
  </si>
  <si>
    <t>Bestellungen mit Kontierung</t>
  </si>
  <si>
    <t>ZMM58</t>
  </si>
  <si>
    <t>Warengruppen für MBS</t>
  </si>
  <si>
    <t>ZMM59</t>
  </si>
  <si>
    <t>ZMM61</t>
  </si>
  <si>
    <t>ZMM64</t>
  </si>
  <si>
    <t>Materialbelege nach Bewertungsklasse</t>
  </si>
  <si>
    <t>ZMM65</t>
  </si>
  <si>
    <t>Material gleitender Preis aktuell</t>
  </si>
  <si>
    <t>ZMM66</t>
  </si>
  <si>
    <t>Liste Wareneingangskorrekturen</t>
  </si>
  <si>
    <t>ZMM68</t>
  </si>
  <si>
    <t>Bestellbuch</t>
  </si>
  <si>
    <t>ZMM71</t>
  </si>
  <si>
    <t>Kontrakliste</t>
  </si>
  <si>
    <t>ZMM73</t>
  </si>
  <si>
    <t>Materialstamm Einkaufsbestelltext</t>
  </si>
  <si>
    <t>ZMM76</t>
  </si>
  <si>
    <t>Rahmenbestellungen mit Rechnungsplan</t>
  </si>
  <si>
    <t>ZMM79</t>
  </si>
  <si>
    <t>BTCI-Obligoabbau</t>
  </si>
  <si>
    <t>ZMM82</t>
  </si>
  <si>
    <t>Ändern Steuerkennzeichen Bestellung</t>
  </si>
  <si>
    <t>ZMM85</t>
  </si>
  <si>
    <t>Simulation gepl. Warenentnahmen</t>
  </si>
  <si>
    <t>ZMM86</t>
  </si>
  <si>
    <t>Lagerplatz 2  (Wertetabelle)</t>
  </si>
  <si>
    <t>ZMM90</t>
  </si>
  <si>
    <t>Autom. Umsetzung von Bestellungen</t>
  </si>
  <si>
    <t>ZMM91</t>
  </si>
  <si>
    <t>Umsatzsteuerkennzeichen pflegen</t>
  </si>
  <si>
    <t>ZMM92</t>
  </si>
  <si>
    <t>MIGO: Materialscheinnr setzen VGART</t>
  </si>
  <si>
    <t>ZMM93</t>
  </si>
  <si>
    <t>MIGO: Materialscheinnr setzen LGORT</t>
  </si>
  <si>
    <t>ZMM94</t>
  </si>
  <si>
    <t>MIGO: Materialscheinnr setzen BWART</t>
  </si>
  <si>
    <t>ZMM95</t>
  </si>
  <si>
    <t>Bestell: Kopftxt Rückfragen pro Disp</t>
  </si>
  <si>
    <t>ZMM96</t>
  </si>
  <si>
    <t>Wunschlief. für autom.Bestellung</t>
  </si>
  <si>
    <t>ZMM97</t>
  </si>
  <si>
    <t>MM: Anforder. auto Email in-/aktiv</t>
  </si>
  <si>
    <t>ZMM98</t>
  </si>
  <si>
    <t>RVDB: Pflege der Werte zum RV</t>
  </si>
  <si>
    <t>ZMM99</t>
  </si>
  <si>
    <t>RVDB: Admins für Pflege der Werte</t>
  </si>
  <si>
    <t>ZMM_EMATS_INVITE</t>
  </si>
  <si>
    <t>eMats - Registrierung: Einladung</t>
  </si>
  <si>
    <t>ZMM_EMATS_LSTDPLRSRV</t>
  </si>
  <si>
    <t>eMatS: Auflisten der dupl. Reserv.</t>
  </si>
  <si>
    <t>ZMM_KRED_AI</t>
  </si>
  <si>
    <t>Kreditorenstammdatenverteilung AI</t>
  </si>
  <si>
    <t>ZPC06N</t>
  </si>
  <si>
    <t>Buchen Planwerte aus aPART auf PC.</t>
  </si>
  <si>
    <t>ZPM10</t>
  </si>
  <si>
    <t>Auftrag: Plan/Ist/Obligo</t>
  </si>
  <si>
    <t>ZPM100</t>
  </si>
  <si>
    <t>Rückmeldeliste mit Personalnummern</t>
  </si>
  <si>
    <t>ZPM105</t>
  </si>
  <si>
    <t>Aktionscodepflege zu M4-Meldungen</t>
  </si>
  <si>
    <t>ZPM11</t>
  </si>
  <si>
    <t>Auftrag: Plan/Ist/Obligo Kostenart</t>
  </si>
  <si>
    <t>ZPM125</t>
  </si>
  <si>
    <t>Massenpflege Merkmale an TPs und EQs</t>
  </si>
  <si>
    <t>ZPM130</t>
  </si>
  <si>
    <t>Dispo-Sperren für mobile IH löschen</t>
  </si>
  <si>
    <t>ZPM15</t>
  </si>
  <si>
    <t>Auftrag: Plan/Ist/Obligo Leitarbpl.</t>
  </si>
  <si>
    <t>ZPM16</t>
  </si>
  <si>
    <t>Auftrag: Abrechnungsvorschrift</t>
  </si>
  <si>
    <t>ZPM170</t>
  </si>
  <si>
    <t>TRP Cockpit</t>
  </si>
  <si>
    <t>ZPM171</t>
  </si>
  <si>
    <t>TRP: Auftragsplanung</t>
  </si>
  <si>
    <t>ZPM172</t>
  </si>
  <si>
    <t>TRP: Kalenderpflege</t>
  </si>
  <si>
    <t>ZPM173</t>
  </si>
  <si>
    <t>TRP: Routenpflege</t>
  </si>
  <si>
    <t>ZPM174</t>
  </si>
  <si>
    <t>TRP: Equis mit Gewährleistungsende</t>
  </si>
  <si>
    <t>ZPM176</t>
  </si>
  <si>
    <t>TRP: generieter offener Aufträge</t>
  </si>
  <si>
    <t>ZPM177</t>
  </si>
  <si>
    <t>Equipment RE-Partner aktualisieren</t>
  </si>
  <si>
    <t>ZPM179</t>
  </si>
  <si>
    <t>TRP: Rückmeldungen</t>
  </si>
  <si>
    <t>ZPM180</t>
  </si>
  <si>
    <t>Tabellenpflege TRP-Kolonnen</t>
  </si>
  <si>
    <t>ZPM181</t>
  </si>
  <si>
    <t>Tabellenpflege TRP-Servicezeiten</t>
  </si>
  <si>
    <t>ZPM182</t>
  </si>
  <si>
    <t>Tabellenpflege TRP-Wartungsintervall</t>
  </si>
  <si>
    <t>ZPM184</t>
  </si>
  <si>
    <t>Tabellenpflege Equipmentarten</t>
  </si>
  <si>
    <t>ZPM185</t>
  </si>
  <si>
    <t>Tabellenpflege Auftragsdaten</t>
  </si>
  <si>
    <t>ZPM186</t>
  </si>
  <si>
    <t>Tabellenpflege Vorgangsschlüssel</t>
  </si>
  <si>
    <t>ZPM187</t>
  </si>
  <si>
    <t>Tabellenpflege TRP-Equipmenttypen</t>
  </si>
  <si>
    <t>ZPM20</t>
  </si>
  <si>
    <t>Auftrag: GB IH</t>
  </si>
  <si>
    <t>ZPM23</t>
  </si>
  <si>
    <t>Auftrag: GB IN Zuschlag</t>
  </si>
  <si>
    <t>ZPM27</t>
  </si>
  <si>
    <t>Verschieb.Eckstarttermin STEUS</t>
  </si>
  <si>
    <t>ZPM28</t>
  </si>
  <si>
    <t>Verschieb.Eckstarttermin AUFART</t>
  </si>
  <si>
    <t>ZPM30</t>
  </si>
  <si>
    <t>Auftrag: Banf/Bestellung/Reservierg.</t>
  </si>
  <si>
    <t>Prüfung prüfpflichtiger Arbeitsmitte</t>
  </si>
  <si>
    <t>ZPM36</t>
  </si>
  <si>
    <t>ZPM37</t>
  </si>
  <si>
    <t>Massenpflege Merkmale der Klasse 002</t>
  </si>
  <si>
    <t>ZPM38</t>
  </si>
  <si>
    <t>Messbelege aus Tankdaten anlegen</t>
  </si>
  <si>
    <t>ZPM39</t>
  </si>
  <si>
    <t>Datenherkunft zu Fahrzeugequipments</t>
  </si>
  <si>
    <t>ZPM40</t>
  </si>
  <si>
    <t>Massendruck Meldungen</t>
  </si>
  <si>
    <t>ZPM41</t>
  </si>
  <si>
    <t>Massendruck Aufträge</t>
  </si>
  <si>
    <t>ZPM42</t>
  </si>
  <si>
    <t>Massenpflege Partner zu Aufträgen</t>
  </si>
  <si>
    <t>ZPM50</t>
  </si>
  <si>
    <t>Arbeitspläne ändern (mehrstufig)</t>
  </si>
  <si>
    <t>ZPM52</t>
  </si>
  <si>
    <t>Arbeitspläne Plan/Ist</t>
  </si>
  <si>
    <t>ZPM55</t>
  </si>
  <si>
    <t>Anleitungen umwandeln</t>
  </si>
  <si>
    <t>ZPM56</t>
  </si>
  <si>
    <t>Zuordnen Leistungsart/Arbeitsplan</t>
  </si>
  <si>
    <t>ZPM59</t>
  </si>
  <si>
    <t>Tabellenpflege Toleranz WF Arb.plan</t>
  </si>
  <si>
    <t>ZPM60</t>
  </si>
  <si>
    <t>Stücklistengenerator (hinzufügen)</t>
  </si>
  <si>
    <t>ZPM61</t>
  </si>
  <si>
    <t>Stücklistengenerator (entfernen)</t>
  </si>
  <si>
    <t>ZPM62</t>
  </si>
  <si>
    <t>Aufbau Historie Katalogmaterialen</t>
  </si>
  <si>
    <t>ZPM63</t>
  </si>
  <si>
    <t>Aktualisieren der RV in Anl./Arb.plä</t>
  </si>
  <si>
    <t>ZPM64</t>
  </si>
  <si>
    <t>Freischaltverwaltung</t>
  </si>
  <si>
    <t>ZPM65</t>
  </si>
  <si>
    <t>Tabellenpflege T9PMWFSTRG</t>
  </si>
  <si>
    <t>ZPM66</t>
  </si>
  <si>
    <t>Stammdatenerweiterung NINJA</t>
  </si>
  <si>
    <t>ZPM70</t>
  </si>
  <si>
    <t>Tabellenpflege Serialisierung BWART</t>
  </si>
  <si>
    <t>ZPM71</t>
  </si>
  <si>
    <t>BWB PM-Kostenauswertung  S801</t>
  </si>
  <si>
    <t>ZPM73</t>
  </si>
  <si>
    <t>BWB PM-Plan. Budget/Plankosten  S803</t>
  </si>
  <si>
    <t>ZPM74</t>
  </si>
  <si>
    <t>BWB PM-Plg. Kostensammler Ist/Budget</t>
  </si>
  <si>
    <t>ZPM75</t>
  </si>
  <si>
    <t>BWB Standort und Planung  S861</t>
  </si>
  <si>
    <t>ZPM76</t>
  </si>
  <si>
    <t>BWB Objektklasse u. Hersteller  S862</t>
  </si>
  <si>
    <t>ZPM77</t>
  </si>
  <si>
    <t>Ausfallzeiten</t>
  </si>
  <si>
    <t>ZPM78</t>
  </si>
  <si>
    <t>Pflege Tabelle T9PMWEPO</t>
  </si>
  <si>
    <t>ZPM79</t>
  </si>
  <si>
    <t>Bedingungen Einzelbudgetierung</t>
  </si>
  <si>
    <t>ZPM80</t>
  </si>
  <si>
    <t>PM-Freigabe Administration der WF</t>
  </si>
  <si>
    <t>ZPM81</t>
  </si>
  <si>
    <t>Anzahl Aufträge nach Techn.Platz</t>
  </si>
  <si>
    <t>ZPM82</t>
  </si>
  <si>
    <t>Pflege Budget für IS S803</t>
  </si>
  <si>
    <t>ZPM83</t>
  </si>
  <si>
    <t>Adressdaten aus T. Platz / Equipment</t>
  </si>
  <si>
    <t>ZPM85</t>
  </si>
  <si>
    <t>Wartungspläne ändern</t>
  </si>
  <si>
    <t>ZPM86</t>
  </si>
  <si>
    <t>Tabellenpflege Mapping Lagerort - TP</t>
  </si>
  <si>
    <t>ZPM87</t>
  </si>
  <si>
    <t>Jahresleistung in Meßbelegen ändern</t>
  </si>
  <si>
    <t>ZPM88</t>
  </si>
  <si>
    <t>Pflege Tabelle T9PMABRVOR</t>
  </si>
  <si>
    <t>ZPM90</t>
  </si>
  <si>
    <t>Pflege Steuerkennzeichen zum TP</t>
  </si>
  <si>
    <t>ZPM92</t>
  </si>
  <si>
    <t>Pflege Tabelle T9PMAUFART</t>
  </si>
  <si>
    <t>ZPM93</t>
  </si>
  <si>
    <t>Status 'Abgeschlossen' setzen</t>
  </si>
  <si>
    <t>ZPM94</t>
  </si>
  <si>
    <t>Pflege Auftragsarten für IS S804</t>
  </si>
  <si>
    <t>ZPM95</t>
  </si>
  <si>
    <t>Pflege Tabelle T9PMKSTART</t>
  </si>
  <si>
    <t>ZPM96</t>
  </si>
  <si>
    <t>Pflege Tabelle T9PMIHPLGR</t>
  </si>
  <si>
    <t>ZPM97</t>
  </si>
  <si>
    <t>Pflege Tabelle T9PMARBPL</t>
  </si>
  <si>
    <t>ZPMCO01</t>
  </si>
  <si>
    <t>Ändern CO-Abr.-vorschr. zu PM-Auftr.</t>
  </si>
  <si>
    <t>ZPM_AE_EQUI</t>
  </si>
  <si>
    <t>PM: Massen-Equipmentanlage (AE)</t>
  </si>
  <si>
    <t>ZPM_FRV</t>
  </si>
  <si>
    <t>Folgerahmenvertragsnummer speichern</t>
  </si>
  <si>
    <t>ZPM_IH01</t>
  </si>
  <si>
    <t>Techn. Platz Strukturdarstellung AE</t>
  </si>
  <si>
    <t>ZPS01</t>
  </si>
  <si>
    <t>Auswertung der Bestellungen</t>
  </si>
  <si>
    <t>ZPS10</t>
  </si>
  <si>
    <t>PS Ausw.E-Proj.Erfolgsplanvergleich</t>
  </si>
  <si>
    <t>ZPS12</t>
  </si>
  <si>
    <t>Erfolgsplan nach Auftragshierarchie</t>
  </si>
  <si>
    <t>ZPS20</t>
  </si>
  <si>
    <t>Navigator - Projekt anlegen</t>
  </si>
  <si>
    <t>ZPS21</t>
  </si>
  <si>
    <t>PS: PSP ändern aus Navigator-File</t>
  </si>
  <si>
    <t>ZPS22</t>
  </si>
  <si>
    <t>Transfer Ist (SAP - Navigator)</t>
  </si>
  <si>
    <t>ZPS30</t>
  </si>
  <si>
    <t>Auswertung Aufträge zu Projekten</t>
  </si>
  <si>
    <t>ZPS31</t>
  </si>
  <si>
    <t>Download Aufträge und Projekten</t>
  </si>
  <si>
    <t>ZPS40</t>
  </si>
  <si>
    <t>ZPSBEG10</t>
  </si>
  <si>
    <t>GIMBAA Bestelldaten zu PSP</t>
  </si>
  <si>
    <t>ZPSG10</t>
  </si>
  <si>
    <t>GIMBAA: Projekt und PSP-Stammdaten</t>
  </si>
  <si>
    <t>ZPSIKG10</t>
  </si>
  <si>
    <t>Istkosten aus PSP</t>
  </si>
  <si>
    <t>ZPSTOFILE</t>
  </si>
  <si>
    <t>Daten CJI3/5 in Datei</t>
  </si>
  <si>
    <t>ZPS_ZPSA_01</t>
  </si>
  <si>
    <t>ISTK Be- und Entlastung Kum.Periode</t>
  </si>
  <si>
    <t>ZQM01</t>
  </si>
  <si>
    <t>Prüflos</t>
  </si>
  <si>
    <t>ZRE01</t>
  </si>
  <si>
    <t>Auflistung Flurstücke</t>
  </si>
  <si>
    <t>ZRE02</t>
  </si>
  <si>
    <t>Abgleich Anlage - Flurstück</t>
  </si>
  <si>
    <t>ZRE04</t>
  </si>
  <si>
    <t>Flurstücke mit Adressen</t>
  </si>
  <si>
    <t>ZRX02</t>
  </si>
  <si>
    <t>Dummy Belegung von Arbeitsplätzen</t>
  </si>
  <si>
    <t>ZRX03</t>
  </si>
  <si>
    <t>Unbesetze Planstellen</t>
  </si>
  <si>
    <t>ZSD06</t>
  </si>
  <si>
    <t>Nachdruck (Storno-) Faktura</t>
  </si>
  <si>
    <t>ZSD20</t>
  </si>
  <si>
    <t>Statusreport zum team utilities/Haus</t>
  </si>
  <si>
    <t>ZSD21</t>
  </si>
  <si>
    <t>Auswertung Faktura SD</t>
  </si>
  <si>
    <t>ZSD22</t>
  </si>
  <si>
    <t>Dauer 075er Statuswechsel</t>
  </si>
  <si>
    <t>ZSD26</t>
  </si>
  <si>
    <t>Differenz Faktura- Buchungsdatum</t>
  </si>
  <si>
    <t>ZSD28</t>
  </si>
  <si>
    <t>Kundenaufträge: Setzen CO-Status</t>
  </si>
  <si>
    <t>ZSD29</t>
  </si>
  <si>
    <t>Dauer Statuswechsel</t>
  </si>
  <si>
    <t>ZS_ALR_87013340</t>
  </si>
  <si>
    <t>ZTG01</t>
  </si>
  <si>
    <t>Monitor Transaktionsmanager</t>
  </si>
  <si>
    <t>ZTM01</t>
  </si>
  <si>
    <t>Materialreservierung  (TRM)</t>
  </si>
  <si>
    <t>ZTM03</t>
  </si>
  <si>
    <t>ZTP22</t>
  </si>
  <si>
    <t>Meldungsmanager Warte</t>
  </si>
  <si>
    <t>ZT_BWB_MELD</t>
  </si>
  <si>
    <t>Test-Transaktionsmanager(Formular)</t>
  </si>
  <si>
    <t>ZXF4</t>
  </si>
  <si>
    <t>Matchcode für GuiXT Eingabefelder</t>
  </si>
  <si>
    <t>Z_BPC_ADB_DISPLAY</t>
  </si>
  <si>
    <t>Anzeige Akquisedatenbank</t>
  </si>
  <si>
    <t>Z_BPC_ADB_DISPLAY_DH</t>
  </si>
  <si>
    <t>Anzeige ADB Digitaler Hausanschluss</t>
  </si>
  <si>
    <t>Z_MM_ABRUF</t>
  </si>
  <si>
    <t>Transaktion Abrufbestellung</t>
  </si>
  <si>
    <t>Z_MM_BANF</t>
  </si>
  <si>
    <t>Z_MM_DELETE</t>
  </si>
  <si>
    <t>Aufruf: Abrufposition löschen</t>
  </si>
  <si>
    <t>Z_MM_RVDB_03</t>
  </si>
  <si>
    <t>Vertragssuche</t>
  </si>
  <si>
    <t>Z_MM_USER</t>
  </si>
  <si>
    <t>Aufruf der Benutzermassenpflege</t>
  </si>
  <si>
    <t>Z_MM_VERT</t>
  </si>
  <si>
    <t>Transaktion Rahmenvertrag</t>
  </si>
  <si>
    <t>Z_SAST_LIST_IKS</t>
  </si>
  <si>
    <t>SAST Listen IKS Auswertung</t>
  </si>
  <si>
    <t>Langtext</t>
  </si>
  <si>
    <t>ZISEICH01_PDF</t>
  </si>
  <si>
    <t>Kundenanschreiben bei Ablauf Eichgültigkeit der PWZ/ ZIA57</t>
  </si>
  <si>
    <t>ZIS_DES_EQUI_WARRANTY</t>
  </si>
  <si>
    <t>ZPM_100_P_DES</t>
  </si>
  <si>
    <t>DES Rechtsübertragung für Debitoren</t>
  </si>
  <si>
    <t>ZIS_DES_ORDER_LIST</t>
  </si>
  <si>
    <t>Wartung Druckentwässerungsstation für IS-U GP</t>
  </si>
  <si>
    <t>ZPM_DES_EQUI_WARRANTY</t>
  </si>
  <si>
    <t>DES Rechtsübertragung für IS-U GP</t>
  </si>
  <si>
    <t>ZPM_DES_ORDER_LIST</t>
  </si>
  <si>
    <t>Wartung Druckentwässerungsstation für Debitoren</t>
  </si>
  <si>
    <t>ZPM_PRINT_NOTIFICATION</t>
  </si>
  <si>
    <t>Angebot Wechsel Sprengwasserzähler</t>
  </si>
  <si>
    <t>ZSD_100_P_ANGE</t>
  </si>
  <si>
    <t>ZSD_100_P_RECH</t>
  </si>
  <si>
    <t>Z_IS_ABL_UNMOEGLICH_XML</t>
  </si>
  <si>
    <t>Anschreiben Turnusablesung nicht möglich</t>
  </si>
  <si>
    <t>Z_IS_ABWB_ARCHIV_PDF</t>
  </si>
  <si>
    <t>Archivierung aus WF Ausbuchung/Wertberichtigung</t>
  </si>
  <si>
    <t>Z_IS_FORMS_ANSCHREIBEN</t>
  </si>
  <si>
    <t>Kundenanschreiben "Ablauf PWZ-Eichgültigkeit"</t>
  </si>
  <si>
    <t>Kundenanschreiben "Industrie-Fragebogen"</t>
  </si>
  <si>
    <t>Kundenanschreiben "KFZ-Fragebogen"</t>
  </si>
  <si>
    <t>Kundenanschreiben "PZW-Stände"</t>
  </si>
  <si>
    <t>Kundenanschreiben "Turnusablesung nicht möglich"</t>
  </si>
  <si>
    <t>Kundenanschreiben "Vollmacht Aktualisierung"</t>
  </si>
  <si>
    <t>Kundenanschreiben "Vollmacht Erinnerung"</t>
  </si>
  <si>
    <t>Kundenanschreiben "Vollmacht Nachprüfung"</t>
  </si>
  <si>
    <t>Kundenanschreiben "Mehrfach geschätzter Zählerstand"</t>
  </si>
  <si>
    <t>Z_IS_MF_GESCHAETZT_PDF</t>
  </si>
  <si>
    <t>Kundenanschreiben-mehrf_geschaetzt</t>
  </si>
  <si>
    <t>Z_IS_SLDCMN_ARCHIV_PDF</t>
  </si>
  <si>
    <t>Stundung</t>
  </si>
  <si>
    <t>Anschreiben SEPA-Mandat</t>
  </si>
  <si>
    <t>Z_SEPA_MANDATE_PRINT_PDF</t>
  </si>
  <si>
    <t>ZIS_100_A_BANK_MAINTAIN</t>
  </si>
  <si>
    <t>Bankdatenänderung</t>
  </si>
  <si>
    <t>ZIS_100_A_CANCEL</t>
  </si>
  <si>
    <t>Kündigungsschreiben</t>
  </si>
  <si>
    <t>ZIS_100_A_COLLECT</t>
  </si>
  <si>
    <t>Internes Dokument Inkasso</t>
  </si>
  <si>
    <t>ZIS_100_A_DUNNING</t>
  </si>
  <si>
    <t>ZIS_100_A_INSTPLAN</t>
  </si>
  <si>
    <t>Ratenplan</t>
  </si>
  <si>
    <t>ZIS_100_A_INTEREST</t>
  </si>
  <si>
    <t>Säumniszuschläge</t>
  </si>
  <si>
    <t>ZIS_100_A_METER_ESTIMATE</t>
  </si>
  <si>
    <t>Schätzanschreiben</t>
  </si>
  <si>
    <t>ZIS_100_A_METER_READING_LTR</t>
  </si>
  <si>
    <t>Selbstablesebrief</t>
  </si>
  <si>
    <t>ZIS_100_A_METER_READING_LTR_P</t>
  </si>
  <si>
    <t>Selbstablesebrief - PWZ / Schacht</t>
  </si>
  <si>
    <t>ZIS_100_A_METER_READING_LTR_S</t>
  </si>
  <si>
    <t>Selbstablesebrief - Standrohr</t>
  </si>
  <si>
    <t>ZIS_100_A_METER_READING_REM</t>
  </si>
  <si>
    <t>Erinnerungsschreiben Ablesung</t>
  </si>
  <si>
    <t>ZIS_100_A_METER_READING_REM_P</t>
  </si>
  <si>
    <t>Erinnerungsschreiben Ablesung - PWZ / Schacht</t>
  </si>
  <si>
    <t>ZIS_100_A_METER_READING_REM_S</t>
  </si>
  <si>
    <t>Erinnerungsschreiben Ablesung - Standrohr</t>
  </si>
  <si>
    <t>ZIS_100_A_PAYMENT_PLAN</t>
  </si>
  <si>
    <t>Mitteilung Abschlagsplanaenderung</t>
  </si>
  <si>
    <t>ZIS_100_A_RECH</t>
  </si>
  <si>
    <t>IS-U Rechnung</t>
  </si>
  <si>
    <t>ZIS_100_A_RECH_SL</t>
  </si>
  <si>
    <t>IS-U Rechnung Schönerlinde</t>
  </si>
  <si>
    <t>ZIS_100_A_RETURN</t>
  </si>
  <si>
    <t>ZIS_100_A_WELCOME</t>
  </si>
  <si>
    <t>Begrüßungsschreiben</t>
  </si>
  <si>
    <t>Master</t>
  </si>
  <si>
    <t>Teilprojekte</t>
  </si>
  <si>
    <t>Kürzel</t>
  </si>
  <si>
    <t>Finanzen</t>
  </si>
  <si>
    <t>Instandhaltung</t>
  </si>
  <si>
    <t>Beschaffung</t>
  </si>
  <si>
    <t>Hauptleistung</t>
  </si>
  <si>
    <t>Nebenleistungen</t>
  </si>
  <si>
    <t>Berechtigung</t>
  </si>
  <si>
    <t>Prepare-Phase: Ergebnisse UX-Journey und Festlegung Scope</t>
  </si>
  <si>
    <t>Qualitätssicherung</t>
  </si>
  <si>
    <t>falscher Subprozess</t>
  </si>
  <si>
    <t>Anfangszeile</t>
  </si>
  <si>
    <t>Endzeile</t>
  </si>
  <si>
    <t>Hauptprozess anderes TP</t>
  </si>
  <si>
    <t>Sender</t>
  </si>
  <si>
    <t>Namespace</t>
  </si>
  <si>
    <t>SenderServiceInterface</t>
  </si>
  <si>
    <t>Receiver</t>
  </si>
  <si>
    <t>http://bwb.de/external/outbound</t>
  </si>
  <si>
    <t>SI_XXX_GET_USER_ROLES_SO</t>
  </si>
  <si>
    <t>http://bwb.de/lana</t>
  </si>
  <si>
    <t>SI_LANA_IORDER_MASTERDATA_SO</t>
  </si>
  <si>
    <t>SI_LANA_PURCHASEORDER_HEADERS_SO</t>
  </si>
  <si>
    <t>SI_LANA_PURCHASEORDER_ITEMS_SO</t>
  </si>
  <si>
    <t>SI_XXX_GET_GP_PRE_SO</t>
  </si>
  <si>
    <t>urn:bwb.de:co:ass</t>
  </si>
  <si>
    <t>SI_COSTACTPLN_SO</t>
  </si>
  <si>
    <t>SI_FINANPLN_SO</t>
  </si>
  <si>
    <t>SI_IOLIST_SA</t>
  </si>
  <si>
    <t>SI_MATERIAL_AVAIL_SA</t>
  </si>
  <si>
    <t>SI_MATERIAL_GD_SA</t>
  </si>
  <si>
    <t>SI_READ_TEXT_SA</t>
  </si>
  <si>
    <t>SI_RESERVATION_GD_SA</t>
  </si>
  <si>
    <t>SI_RESERVATION_GL_SA</t>
  </si>
  <si>
    <t>SI_XXX_GET_FDOC_ITEMS_SO</t>
  </si>
  <si>
    <t>SI_XXX_GET_GL_ACC_DATA_SO</t>
  </si>
  <si>
    <t>SI_XXX_GET_HI_INVOICES_BY_IORDER_SO</t>
  </si>
  <si>
    <t>SI_XXX_GET_INVOICE_HISTORY_SO</t>
  </si>
  <si>
    <t>SI_XXX_GET_INVOICES_BY_IORDER_SO</t>
  </si>
  <si>
    <t>SI_XXX_GET_IORDER_ACT_COSTS_SO</t>
  </si>
  <si>
    <t>SI_XXX_GET_IORDER_DATA_SO</t>
  </si>
  <si>
    <t>SI_XXX_GET_PORDERS_ASSIGNMENT_SO</t>
  </si>
  <si>
    <t>SI_XXX_GET_PORDERS_BY_IORDER_SO</t>
  </si>
  <si>
    <t>SI_XXX_POST_ACT_ALLOC_SO</t>
  </si>
  <si>
    <t>SI_XXX_POST_IORDER_BUDGET_SO</t>
  </si>
  <si>
    <t>SI_XXX_POST_IORDER_SPEC_CHANGE_SO</t>
  </si>
  <si>
    <t>SI_XXX_POST_PRIM_COST_PLAN_SO</t>
  </si>
  <si>
    <t>SI_XXX_SET_INVOICE_INCOMING_SO</t>
  </si>
  <si>
    <t>SI_XXX_SET_INVOICE_OUTGOING_SO</t>
  </si>
  <si>
    <t>SI_YTM_IMPORT_SA</t>
  </si>
  <si>
    <t>http://bwb.de/bant</t>
  </si>
  <si>
    <t>SI_BA_ILV_DATA_INPUT_AO</t>
  </si>
  <si>
    <t>urn:sap-com:document:sap:rfc:functions</t>
  </si>
  <si>
    <t>/HOAG/BPI_AA_INTERFACE_DATEN</t>
  </si>
  <si>
    <t>/HOAG/BPI_AA_INTERFACE_PA</t>
  </si>
  <si>
    <t>urn:bwb.de:fi:ab</t>
  </si>
  <si>
    <t>SI_BPI_DOCUMENT_SO</t>
  </si>
  <si>
    <t>SI_BPI_INTERFACE_SO</t>
  </si>
  <si>
    <t>SI_XXX_GET_IORDER_GENERIC_SO</t>
  </si>
  <si>
    <t>SI_XXX_SET_AWARD_ENTRY_SO</t>
  </si>
  <si>
    <t>SI_XXX_SET_PORDERS_ENH_SO</t>
  </si>
  <si>
    <t>SI_XXX_GET_DEVICE_DETAIL_SO</t>
  </si>
  <si>
    <t>SI_XXX_GET_EQUI_4_AUFNR_KOSTL_SO</t>
  </si>
  <si>
    <t>SI_XXX_GET_EQUI_BY_LICENCE_SO</t>
  </si>
  <si>
    <t>SI_XXX_GET_MM_MAT_DOC_YEAR_SO</t>
  </si>
  <si>
    <t>SI_XXX_GET_TECH_OBJ_BY_DOCID_SO</t>
  </si>
  <si>
    <t>SI_XXX_GET_VKONTO_ADDRESS_SO</t>
  </si>
  <si>
    <t>SI_XXX_INSERT_ARCHIVE_CONNECTION_SO</t>
  </si>
  <si>
    <t>SI_XXX_SET_IS_ARCHIVE_DATA_SO</t>
  </si>
  <si>
    <t>SI_XXX_SET_IS_DOC_ARCHIVE_DATA_SO</t>
  </si>
  <si>
    <t>SI_XXX_SET_SD_ARCHIVE_DATA_SO</t>
  </si>
  <si>
    <t>SI_XXX_START_SEEAG_IC_SO</t>
  </si>
  <si>
    <t>SI_XXX_GET_COSTCENTER_DATA_SO</t>
  </si>
  <si>
    <t>SI_XXX_GET_COSTCENTER_LIST_SO</t>
  </si>
  <si>
    <t>SI_XXX_GET_GL_ACC_ITEMS_SO</t>
  </si>
  <si>
    <t>SI_XXX_GET_ADDRESS_INV_REC_BY_ASSET_SO</t>
  </si>
  <si>
    <t>SI_XXX_GET_ASSET_BY_CONNOBJ_SO</t>
  </si>
  <si>
    <t>SI_XXX_GET_FACTS_ADDRESS_EXT_SO</t>
  </si>
  <si>
    <t>SI_XXX_GET_FACTS_ADDRESS_SO</t>
  </si>
  <si>
    <t>SI_XXX_GET_PAR_ASSETS_BY_ASSET_SO</t>
  </si>
  <si>
    <t>urn:bwb.de:pi:kube_sd_cs:2a</t>
  </si>
  <si>
    <t>SI_ANSCHLUSS_VKONT_SO</t>
  </si>
  <si>
    <t>SI_ISUFINDER_SO</t>
  </si>
  <si>
    <t>SI_KUBE_START_VM_SO</t>
  </si>
  <si>
    <t>SI_VKONT_SO</t>
  </si>
  <si>
    <t>SI_XXX_CREATE_VM_SO</t>
  </si>
  <si>
    <t>SI_XXX_GET_ISU_DATA_BY_SP_SO</t>
  </si>
  <si>
    <t>SI_XXX_GET_VKONTO_BY_EQUI_SO</t>
  </si>
  <si>
    <t>SI_XXX_GET_VKONTO_DATA_SO</t>
  </si>
  <si>
    <t>SI_XXX_POST_CUSTOMER_FORMS_SO</t>
  </si>
  <si>
    <t>http://bwb.de:mm:emats</t>
  </si>
  <si>
    <t>SI_EMATS_GET_ROLE_SO</t>
  </si>
  <si>
    <t>urn:bwb.de:is:selma</t>
  </si>
  <si>
    <t>SI_SELMA_SO</t>
  </si>
  <si>
    <t>SI_XXX_GET_VENDOR_DETAILS_SO</t>
  </si>
  <si>
    <t>urn:sap-com:document:sap:idoc:messages</t>
  </si>
  <si>
    <t>COSMAS.COSMAS01</t>
  </si>
  <si>
    <t>http://bwb.de/mops</t>
  </si>
  <si>
    <t>SI_ERP_CREATE_PROCESS_INSTANCE_AO</t>
  </si>
  <si>
    <t>urn:bwb.de:is:edir</t>
  </si>
  <si>
    <t>SI_SAP_USER_DELETE_SO</t>
  </si>
  <si>
    <t>Z_BC_DMS_GET_IDS</t>
  </si>
  <si>
    <t>Z_BC_DMS_GETCONTENT</t>
  </si>
  <si>
    <t>Z_FI_ANL_MAIL</t>
  </si>
  <si>
    <t>Z_IS_EPRI_EXCHANGE_SEND_2_PI</t>
  </si>
  <si>
    <t>Z_MM_EMATS_INVITE</t>
  </si>
  <si>
    <t>Z_PI_CO_FINAN</t>
  </si>
  <si>
    <t>Z_PI_PM_ORDER</t>
  </si>
  <si>
    <t>Z_PI_PM_SMART_LISA</t>
  </si>
  <si>
    <t>Z_SD_TUHAV_HAVORG_SEND</t>
  </si>
  <si>
    <t>Z_UMC_CUSTOM_MOPS_CREATE_ETW</t>
  </si>
  <si>
    <t>ZCONTR_AI.ORDERS05.ZORDERS05_AI</t>
  </si>
  <si>
    <t>ZCREMAS_AI.CREMAS06.ZCREMAS06_AI</t>
  </si>
  <si>
    <t>ZFI_BAPI_PRIMO_INVO_PI_CORR</t>
  </si>
  <si>
    <t>ZFI_BAPI_PRIMO_INVO_PI_START</t>
  </si>
  <si>
    <t>ZFI_BAPI_PRIMO_USR_PI_START</t>
  </si>
  <si>
    <t>ZIS_RFC_FORMS_DATA</t>
  </si>
  <si>
    <t>ZORDERS_AI.ORDERS05.ZORDERS05_AI</t>
  </si>
  <si>
    <t>ZPM_ZWS_SEND_PI</t>
  </si>
  <si>
    <t>ZREQOTE_AI.ORDERS05.ZORDERS05_AI</t>
  </si>
  <si>
    <t>SI_ERP_ILV_DATA_OUTPUT_AO</t>
  </si>
  <si>
    <t>SI_XXX_SET_ACT_CONSTR_DATA_SO</t>
  </si>
  <si>
    <t>SI_XXX_CREATE_NOTIFICATION_SO</t>
  </si>
  <si>
    <t>SI_XXX_CREATE_OPERATION_SO</t>
  </si>
  <si>
    <t>SI_XXX_GET_EQUI_DATA_SO</t>
  </si>
  <si>
    <t>SI_XXX_GET_FUNCLOC_LIST_SO</t>
  </si>
  <si>
    <t>SI_XXX_GET_FUNCLOC_STRUCLIST_SO</t>
  </si>
  <si>
    <t>SI_XXX_GET_IORDER_DATA_SPEC_SO</t>
  </si>
  <si>
    <t>SI_XXX_GET_IORDER_LIST_SPEC_SO</t>
  </si>
  <si>
    <t>SI_XXX_GET_MAINT_SCHED_LIST_SO</t>
  </si>
  <si>
    <t>SI_XXX_GET_NOTIF_BY_EQUI_SO</t>
  </si>
  <si>
    <t>SI_XXX_GET_NOTIF_DETAILS_SO</t>
  </si>
  <si>
    <t>SI_XXX_GET_NOTIF_LIST_SO</t>
  </si>
  <si>
    <t>SI_XXX_GET_PMORDER_DATA_SO</t>
  </si>
  <si>
    <t>SI_XXX_GET_PMORDER_OPER_SO</t>
  </si>
  <si>
    <t>SI_XXX_POST_STAT_KEY_FIG_SO</t>
  </si>
  <si>
    <t>SI_XXX_SET_CONF_PMORDER_SO</t>
  </si>
  <si>
    <t>http://bwb.de/process</t>
  </si>
  <si>
    <t>SI_BPM_APP_PROCESS_SO</t>
  </si>
  <si>
    <t>SI_BPM_USER_ASSIGN_ROLES_SO</t>
  </si>
  <si>
    <t>SI_BPM_USER_CREATE_CONTACTPERS_SO</t>
  </si>
  <si>
    <t>SI_BPM_USER_CREATE_SO</t>
  </si>
  <si>
    <t>SI_BPM_USER_LINK_GUID_VENDOR_SO</t>
  </si>
  <si>
    <t>SI_BPM_USER_USER_DELETE_SO</t>
  </si>
  <si>
    <t>http://bwb.de/ERA</t>
  </si>
  <si>
    <t>SI_BPM_SEND_INVOICE_RESPONSE_SO</t>
  </si>
  <si>
    <t>SI_BPM_SET_STATUS_SO</t>
  </si>
  <si>
    <t>SI_BPM_USER_CHECK_DIFF_INV_REC_SO</t>
  </si>
  <si>
    <t>SI_BPM_USER_CONTACT_SO</t>
  </si>
  <si>
    <t>SI_BPM_USER_DELETE_SO</t>
  </si>
  <si>
    <t>SI_BPM_USER_EMAIL_CHANGE_SO</t>
  </si>
  <si>
    <t>SI_BPM_USER_EMAIL_SEARCH_SO</t>
  </si>
  <si>
    <t>SI_BPM_USER_GP_LINK_SO</t>
  </si>
  <si>
    <t>SI_BPM_USER_SET_DIFF_INV_REC_SO</t>
  </si>
  <si>
    <t>SI_BPM_USER_VK_DELY_TYPE_SO</t>
  </si>
  <si>
    <t>http://bwb.de/fi/primo</t>
  </si>
  <si>
    <t>SI_BPM_DC_STATUS_SO</t>
  </si>
  <si>
    <t>SI_BPM_PC_CHECKDOCUMENT_SO</t>
  </si>
  <si>
    <t>SI_BPM_PC_POSTDOCUMENT_SO</t>
  </si>
  <si>
    <t>SI_BPM_PC_STATUS_SO</t>
  </si>
  <si>
    <t>SI_BPM_PO_CHECKDOCUMENT_SO</t>
  </si>
  <si>
    <t>SI_BPM_PO_EQUIPMENT_SO</t>
  </si>
  <si>
    <t>SI_BPM_PO_POSTDOCUMENT_SO</t>
  </si>
  <si>
    <t>SI_BPM_PO_STATUS_M1_SO</t>
  </si>
  <si>
    <t>SI_BPM_PO_STATUS_SO</t>
  </si>
  <si>
    <t>SI_BPM_PO_USERDETAIL_SO</t>
  </si>
  <si>
    <t>Anzahl Einträge gesamt</t>
  </si>
  <si>
    <t>erzeugter Name</t>
  </si>
  <si>
    <t>Wo ist Mandant 100</t>
  </si>
  <si>
    <r>
      <t xml:space="preserve">Hauptprozess
</t>
    </r>
    <r>
      <rPr>
        <i/>
        <sz val="9"/>
        <color theme="1"/>
        <rFont val="Calibri"/>
        <family val="2"/>
        <scheme val="minor"/>
      </rPr>
      <t>(Pflichtauswahl)</t>
    </r>
  </si>
  <si>
    <r>
      <t xml:space="preserve">Subprozess
</t>
    </r>
    <r>
      <rPr>
        <i/>
        <sz val="9"/>
        <color theme="1"/>
        <rFont val="Calibri"/>
        <family val="2"/>
        <scheme val="minor"/>
      </rPr>
      <t>(optionale Auswahl)</t>
    </r>
  </si>
  <si>
    <r>
      <t xml:space="preserve">Verantwortliches TP
</t>
    </r>
    <r>
      <rPr>
        <i/>
        <sz val="9"/>
        <color theme="1"/>
        <rFont val="Calibri"/>
        <family val="2"/>
        <scheme val="minor"/>
      </rPr>
      <t>(automatisch)</t>
    </r>
  </si>
  <si>
    <r>
      <t xml:space="preserve">Lfd Nr.
</t>
    </r>
    <r>
      <rPr>
        <i/>
        <sz val="9"/>
        <color theme="1"/>
        <rFont val="Calibri"/>
        <family val="2"/>
        <scheme val="minor"/>
      </rPr>
      <t>(automatisch)</t>
    </r>
  </si>
  <si>
    <r>
      <t xml:space="preserve">SAP-Modul
</t>
    </r>
    <r>
      <rPr>
        <i/>
        <sz val="9"/>
        <color theme="1"/>
        <rFont val="Calibri"/>
        <family val="2"/>
        <scheme val="minor"/>
      </rPr>
      <t>(Pflichtauswahl)</t>
    </r>
  </si>
  <si>
    <r>
      <t xml:space="preserve">Verwendete Transaktion </t>
    </r>
    <r>
      <rPr>
        <i/>
        <sz val="9"/>
        <color theme="1"/>
        <rFont val="Calibri"/>
        <family val="2"/>
        <scheme val="minor"/>
      </rPr>
      <t>(Pflichtauswahl)</t>
    </r>
  </si>
  <si>
    <r>
      <t xml:space="preserve">Prozessschritt / Funktionsname </t>
    </r>
    <r>
      <rPr>
        <i/>
        <sz val="9"/>
        <color theme="1"/>
        <rFont val="Calibri"/>
        <family val="2"/>
        <scheme val="minor"/>
      </rPr>
      <t>(Freitext - Pflicht)</t>
    </r>
  </si>
  <si>
    <r>
      <t xml:space="preserve">Verwendete 
Fiori App </t>
    </r>
    <r>
      <rPr>
        <i/>
        <sz val="9"/>
        <color theme="1"/>
        <rFont val="Calibri"/>
        <family val="2"/>
        <scheme val="minor"/>
      </rPr>
      <t>(Freitext - optional)</t>
    </r>
  </si>
  <si>
    <r>
      <t xml:space="preserve">Z-Entwicklung zur Transaktion
</t>
    </r>
    <r>
      <rPr>
        <i/>
        <sz val="9"/>
        <color theme="1"/>
        <rFont val="Calibri"/>
        <family val="2"/>
        <scheme val="minor"/>
      </rPr>
      <t>(Freitext - optional)</t>
    </r>
  </si>
  <si>
    <r>
      <t xml:space="preserve">Verwendetes Addon
</t>
    </r>
    <r>
      <rPr>
        <i/>
        <sz val="9"/>
        <color theme="1"/>
        <rFont val="Calibri"/>
        <family val="2"/>
        <scheme val="minor"/>
      </rPr>
      <t>(Freitext - optional)</t>
    </r>
  </si>
  <si>
    <r>
      <t xml:space="preserve">Zugehörige Transaktionen </t>
    </r>
    <r>
      <rPr>
        <i/>
        <sz val="9"/>
        <color theme="1"/>
        <rFont val="Calibri"/>
        <family val="2"/>
        <scheme val="minor"/>
      </rPr>
      <t>(Freitext - optional)</t>
    </r>
  </si>
  <si>
    <t>Module</t>
  </si>
  <si>
    <t>CO</t>
  </si>
  <si>
    <t>FI-AA</t>
  </si>
  <si>
    <t>MM</t>
  </si>
  <si>
    <t>SD</t>
  </si>
  <si>
    <t>CS</t>
  </si>
  <si>
    <t>PM</t>
  </si>
  <si>
    <t>PS</t>
  </si>
  <si>
    <t>IM</t>
  </si>
  <si>
    <r>
      <t xml:space="preserve">Priorität
</t>
    </r>
    <r>
      <rPr>
        <i/>
        <sz val="9"/>
        <color theme="1"/>
        <rFont val="Calibri"/>
        <family val="2"/>
        <scheme val="minor"/>
      </rPr>
      <t>(Pflichtauswahl)</t>
    </r>
  </si>
  <si>
    <r>
      <t xml:space="preserve">Anmerkungen
</t>
    </r>
    <r>
      <rPr>
        <i/>
        <sz val="9"/>
        <color theme="1"/>
        <rFont val="Calibri"/>
        <family val="2"/>
        <scheme val="minor"/>
      </rPr>
      <t>(Freitext - optional)</t>
    </r>
  </si>
  <si>
    <t>Must-have</t>
  </si>
  <si>
    <t>Should-have</t>
  </si>
  <si>
    <t>Could-have</t>
  </si>
  <si>
    <t>Prioritäten</t>
  </si>
  <si>
    <t>Vorhanden?</t>
  </si>
  <si>
    <t>ja</t>
  </si>
  <si>
    <t>nein</t>
  </si>
  <si>
    <r>
      <t xml:space="preserve">Org Management Relevanz
</t>
    </r>
    <r>
      <rPr>
        <i/>
        <sz val="9"/>
        <color theme="1"/>
        <rFont val="Calibri"/>
        <family val="2"/>
        <scheme val="minor"/>
      </rPr>
      <t>(Pflichtauswahl)</t>
    </r>
  </si>
  <si>
    <r>
      <t xml:space="preserve">Art des Outputs
</t>
    </r>
    <r>
      <rPr>
        <i/>
        <sz val="9"/>
        <color theme="1"/>
        <rFont val="Calibri"/>
        <family val="2"/>
        <scheme val="minor"/>
      </rPr>
      <t>(Pflichtauswahl)</t>
    </r>
  </si>
  <si>
    <r>
      <t xml:space="preserve">Verwendetes Formular
</t>
    </r>
    <r>
      <rPr>
        <i/>
        <sz val="9"/>
        <color theme="1"/>
        <rFont val="Calibri"/>
        <family val="2"/>
        <scheme val="minor"/>
      </rPr>
      <t>(Auswahl falls relevant)</t>
    </r>
  </si>
  <si>
    <r>
      <t xml:space="preserve">Digital signiert
</t>
    </r>
    <r>
      <rPr>
        <i/>
        <sz val="9"/>
        <color theme="1"/>
        <rFont val="Calibri"/>
        <family val="2"/>
        <scheme val="minor"/>
      </rPr>
      <t>(Pflichtauswahl)</t>
    </r>
  </si>
  <si>
    <t>Outputs</t>
  </si>
  <si>
    <t>Mail</t>
  </si>
  <si>
    <t>XML</t>
  </si>
  <si>
    <t>keiner</t>
  </si>
  <si>
    <t>weiterer</t>
  </si>
  <si>
    <t>Interfaces</t>
  </si>
  <si>
    <t>Fiori</t>
  </si>
  <si>
    <t>GUI</t>
  </si>
  <si>
    <t>GUI4HTML</t>
  </si>
  <si>
    <r>
      <t xml:space="preserve">Feinkonzept relevant?
</t>
    </r>
    <r>
      <rPr>
        <i/>
        <sz val="9"/>
        <color theme="1"/>
        <rFont val="Calibri"/>
        <family val="2"/>
        <scheme val="minor"/>
      </rPr>
      <t>(Pflichtauswahl)</t>
    </r>
  </si>
  <si>
    <r>
      <t xml:space="preserve">Grobkonzept relevant?
</t>
    </r>
    <r>
      <rPr>
        <i/>
        <sz val="9"/>
        <color theme="1"/>
        <rFont val="Calibri"/>
        <family val="2"/>
        <scheme val="minor"/>
      </rPr>
      <t>(Pflichtauswahl)</t>
    </r>
  </si>
  <si>
    <r>
      <t xml:space="preserve">SOLL User Interface
</t>
    </r>
    <r>
      <rPr>
        <i/>
        <sz val="9"/>
        <color theme="1"/>
        <rFont val="Calibri"/>
        <family val="2"/>
        <scheme val="minor"/>
      </rPr>
      <t>(Pflichtauswahl)</t>
    </r>
  </si>
  <si>
    <r>
      <t xml:space="preserve">Ermittelte SAP Best Practices / Scope Item
</t>
    </r>
    <r>
      <rPr>
        <i/>
        <sz val="9"/>
        <color theme="1"/>
        <rFont val="Calibri"/>
        <family val="2"/>
        <scheme val="minor"/>
      </rPr>
      <t>(Freitext - optional)</t>
    </r>
  </si>
  <si>
    <r>
      <t xml:space="preserve">Neue Transaktion
</t>
    </r>
    <r>
      <rPr>
        <i/>
        <sz val="9"/>
        <color theme="1"/>
        <rFont val="Calibri"/>
        <family val="2"/>
        <scheme val="minor"/>
      </rPr>
      <t>(Freitext falls relevant)</t>
    </r>
  </si>
  <si>
    <r>
      <t xml:space="preserve">Änderungen in S/4HANA?
</t>
    </r>
    <r>
      <rPr>
        <i/>
        <sz val="9"/>
        <color theme="1"/>
        <rFont val="Calibri"/>
        <family val="2"/>
        <scheme val="minor"/>
      </rPr>
      <t>(Auswahl falls relevant)</t>
    </r>
  </si>
  <si>
    <r>
      <t xml:space="preserve">Re-Factoring der Eigenentwicklung
</t>
    </r>
    <r>
      <rPr>
        <i/>
        <sz val="9"/>
        <color theme="1"/>
        <rFont val="Calibri"/>
        <family val="2"/>
        <scheme val="minor"/>
      </rPr>
      <t>(Auswahl falls relevant)</t>
    </r>
  </si>
  <si>
    <r>
      <t xml:space="preserve">Schnittstelle S/4 fähig? </t>
    </r>
    <r>
      <rPr>
        <i/>
        <sz val="9"/>
        <color theme="1"/>
        <rFont val="Calibri"/>
        <family val="2"/>
        <scheme val="minor"/>
      </rPr>
      <t>(Auswahl falls relevant)</t>
    </r>
  </si>
  <si>
    <r>
      <t xml:space="preserve">(Neue) Fiori App
</t>
    </r>
    <r>
      <rPr>
        <i/>
        <sz val="9"/>
        <color theme="1"/>
        <rFont val="Calibri"/>
        <family val="2"/>
        <scheme val="minor"/>
      </rPr>
      <t>(Freitext falls relevant)</t>
    </r>
  </si>
  <si>
    <r>
      <t xml:space="preserve">Verwendete Schnittstelle
</t>
    </r>
    <r>
      <rPr>
        <i/>
        <sz val="9"/>
        <color theme="1"/>
        <rFont val="Calibri"/>
        <family val="2"/>
        <scheme val="minor"/>
      </rPr>
      <t>(optionale Auswahl)</t>
    </r>
  </si>
  <si>
    <r>
      <t xml:space="preserve">Zuordnung Subprozess </t>
    </r>
    <r>
      <rPr>
        <i/>
        <sz val="9"/>
        <color theme="1"/>
        <rFont val="Calibri"/>
        <family val="2"/>
        <scheme val="minor"/>
      </rPr>
      <t>(Subprozess gehört zu anderem Hauptprozess)</t>
    </r>
  </si>
  <si>
    <r>
      <t xml:space="preserve">Zuordnung Hauptprozess
</t>
    </r>
    <r>
      <rPr>
        <i/>
        <sz val="9"/>
        <color theme="1"/>
        <rFont val="Calibri"/>
        <family val="2"/>
        <scheme val="minor"/>
      </rPr>
      <t>(Hauptprozess gehört zu anderem TP)</t>
    </r>
  </si>
  <si>
    <t>leeres Pflichtfeld Discover</t>
  </si>
  <si>
    <t>leeres Pflichtfeld Prepare</t>
  </si>
  <si>
    <r>
      <t xml:space="preserve">Pflichtfeld nicht gefüllt
</t>
    </r>
    <r>
      <rPr>
        <i/>
        <sz val="9"/>
        <color theme="1"/>
        <rFont val="Calibri"/>
        <family val="2"/>
        <scheme val="minor"/>
      </rPr>
      <t>(in der Phase Discover)</t>
    </r>
  </si>
  <si>
    <r>
      <t xml:space="preserve">Pflichtfeld nicht gefüllt
</t>
    </r>
    <r>
      <rPr>
        <i/>
        <sz val="9"/>
        <color theme="1"/>
        <rFont val="Calibri"/>
        <family val="2"/>
        <scheme val="minor"/>
      </rPr>
      <t>(in der Phase Prepare)</t>
    </r>
  </si>
  <si>
    <t>SAP CRM</t>
  </si>
  <si>
    <t>SAP Gateway</t>
  </si>
  <si>
    <t>FI-CA</t>
  </si>
  <si>
    <t>RE-FX</t>
  </si>
  <si>
    <t>RE-LUM</t>
  </si>
  <si>
    <t>IS-U</t>
  </si>
  <si>
    <t>CO-PA</t>
  </si>
  <si>
    <t>FI-AR</t>
  </si>
  <si>
    <t>QM</t>
  </si>
  <si>
    <t>HR-OM</t>
  </si>
  <si>
    <t>LO</t>
  </si>
  <si>
    <t>AC</t>
  </si>
  <si>
    <t>EC</t>
  </si>
  <si>
    <t>CO-PC</t>
  </si>
  <si>
    <t>PP</t>
  </si>
  <si>
    <t>LE</t>
  </si>
  <si>
    <t>PA</t>
  </si>
  <si>
    <t>CIC</t>
  </si>
  <si>
    <t>SCM</t>
  </si>
  <si>
    <t>FI-AP</t>
  </si>
  <si>
    <t>FI-GL</t>
  </si>
  <si>
    <t>Abwasserdruckleitungen instandsetzen</t>
  </si>
  <si>
    <t>Kanalnetz instandhalten</t>
  </si>
  <si>
    <t>Rohrnetz instandhalten</t>
  </si>
  <si>
    <t>Wartungsplanung erstellen</t>
  </si>
  <si>
    <t>Stammdatenpflege technische Objekte durchführen</t>
  </si>
  <si>
    <t>Zeitrückmeldungen verwalten</t>
  </si>
  <si>
    <t>Störung beseitigen</t>
  </si>
  <si>
    <t>geplante Außerbetriebnahme und Instandsetzung durchführen</t>
  </si>
  <si>
    <t>Zuarbeit zur Investitionsmaßnahme leisten</t>
  </si>
  <si>
    <t>Instandsetzung aus Wartungsplan durchführen</t>
  </si>
  <si>
    <t>Kalibrierung durchführen</t>
  </si>
  <si>
    <t>Aufarbeitungsauftrag durchführen</t>
  </si>
  <si>
    <t>Laborleistungen durchführen</t>
  </si>
  <si>
    <t>Tätigkeitsmeldung erfassen</t>
  </si>
  <si>
    <t>Reporting Anlagenmanagement</t>
  </si>
  <si>
    <t>Anfrage bearbeiten</t>
  </si>
  <si>
    <t>Angebot erstellen</t>
  </si>
  <si>
    <t>Vertrag schließen</t>
  </si>
  <si>
    <t>Abrechnung &amp; Faktura im SD/Service</t>
  </si>
  <si>
    <t>Buchung &amp; Forderungsrealisierung Nebenleistung</t>
  </si>
  <si>
    <t>Bestellanforderung</t>
  </si>
  <si>
    <t>Rahmenvertragsmanagement</t>
  </si>
  <si>
    <t>Anfrage / Angebot</t>
  </si>
  <si>
    <t>Vergabe (Veröffentlichung)</t>
  </si>
  <si>
    <t>Logistik Rechnungsprüfung</t>
  </si>
  <si>
    <t>Liquiditätsplanung</t>
  </si>
  <si>
    <t>Finanzierung verwalten</t>
  </si>
  <si>
    <t>Planung und Prognose durchführen</t>
  </si>
  <si>
    <t>Monats- und Jahresabschluss</t>
  </si>
  <si>
    <t>Konzernkonsolidierung</t>
  </si>
  <si>
    <t>Ablesung</t>
  </si>
  <si>
    <t>Abrechnung &amp; Faktura im IS-U</t>
  </si>
  <si>
    <t>Buchung &amp; Forderungsrealisierung Hauptleistung</t>
  </si>
  <si>
    <t>Stammdaten pflegen</t>
  </si>
  <si>
    <t>Kundenwechselprozesse</t>
  </si>
  <si>
    <t>HANA0110</t>
  </si>
  <si>
    <t>HANA0120</t>
  </si>
  <si>
    <t>HANA0121</t>
  </si>
  <si>
    <t>HANA0122</t>
  </si>
  <si>
    <t>HANA0123</t>
  </si>
  <si>
    <t>HANA0130</t>
  </si>
  <si>
    <t>HANA0140</t>
  </si>
  <si>
    <t>HANA0141</t>
  </si>
  <si>
    <t>HANA0142</t>
  </si>
  <si>
    <t>HANA0150</t>
  </si>
  <si>
    <t>HANA0151</t>
  </si>
  <si>
    <t>HANA0152</t>
  </si>
  <si>
    <t>HANA0160</t>
  </si>
  <si>
    <t>HANA0161</t>
  </si>
  <si>
    <t>HANA0163</t>
  </si>
  <si>
    <t>HANA0164</t>
  </si>
  <si>
    <t>HANA0165</t>
  </si>
  <si>
    <t>HANA0166</t>
  </si>
  <si>
    <t>HANA0167</t>
  </si>
  <si>
    <t>HANA0168</t>
  </si>
  <si>
    <t>HANA0169</t>
  </si>
  <si>
    <t>HANA0170</t>
  </si>
  <si>
    <t>HANA0180</t>
  </si>
  <si>
    <t>HANA0190</t>
  </si>
  <si>
    <t>HANA0210</t>
  </si>
  <si>
    <t>HANA0220</t>
  </si>
  <si>
    <t>HANA0230</t>
  </si>
  <si>
    <t>HANA0240</t>
  </si>
  <si>
    <t>HANA0250</t>
  </si>
  <si>
    <t>HANA0310</t>
  </si>
  <si>
    <t>HANA0320</t>
  </si>
  <si>
    <t>HANA0330</t>
  </si>
  <si>
    <t>HANA0340</t>
  </si>
  <si>
    <t>HANA0350</t>
  </si>
  <si>
    <t>HANA0360</t>
  </si>
  <si>
    <t>HANA0370</t>
  </si>
  <si>
    <t>HANA0410</t>
  </si>
  <si>
    <t>HANA0420</t>
  </si>
  <si>
    <t>HANA0421</t>
  </si>
  <si>
    <t>HANA0430</t>
  </si>
  <si>
    <t>HANA0440</t>
  </si>
  <si>
    <t>HANA0450</t>
  </si>
  <si>
    <t>HANA0460</t>
  </si>
  <si>
    <t>HANA0470</t>
  </si>
  <si>
    <t>HANA0480</t>
  </si>
  <si>
    <t>HANA0490</t>
  </si>
  <si>
    <t>HANA0510</t>
  </si>
  <si>
    <t>HANA0520</t>
  </si>
  <si>
    <t>HANA0530</t>
  </si>
  <si>
    <t>HANA0540</t>
  </si>
  <si>
    <t>HANA0550</t>
  </si>
  <si>
    <t>HANA0610</t>
  </si>
  <si>
    <t>HANA0620</t>
  </si>
  <si>
    <t>HANA0630</t>
  </si>
  <si>
    <t>HANA0640</t>
  </si>
  <si>
    <t>HANA0650</t>
  </si>
  <si>
    <t>HANA0660</t>
  </si>
  <si>
    <t>HANA0670</t>
  </si>
  <si>
    <t>HANA0810</t>
  </si>
  <si>
    <t>HANA0820</t>
  </si>
  <si>
    <t>HANA0830</t>
  </si>
  <si>
    <t>HANA0840</t>
  </si>
  <si>
    <t>HANA0850</t>
  </si>
  <si>
    <t>HANA0860</t>
  </si>
  <si>
    <t>HANA0910</t>
  </si>
  <si>
    <t>HANA0920</t>
  </si>
  <si>
    <t>HANA0930</t>
  </si>
  <si>
    <t>HANA0940</t>
  </si>
  <si>
    <t>HANA0941</t>
  </si>
  <si>
    <t>HANA0943</t>
  </si>
  <si>
    <t>HANA0944</t>
  </si>
  <si>
    <t>Simulationsmodelle (Assetsimulation) entwickeln</t>
  </si>
  <si>
    <t>Energiecontrolling</t>
  </si>
  <si>
    <t>Einzug durchführen</t>
  </si>
  <si>
    <t>Auszug durchführen</t>
  </si>
  <si>
    <t>Umzug durchführen</t>
  </si>
  <si>
    <t>Kontingentberechnung</t>
  </si>
  <si>
    <t>Stammdatenpflege durchführen</t>
  </si>
  <si>
    <t xml:space="preserve">Plansynchronisation </t>
  </si>
  <si>
    <t>Wartungsstrategien erstellen</t>
  </si>
  <si>
    <t>Anleitung erstellen / bearbeiten</t>
  </si>
  <si>
    <t>Wartungsplan/-position erstellen / bearbeiten</t>
  </si>
  <si>
    <t>Wartungsplan terminieren</t>
  </si>
  <si>
    <t>technisches Objekt anlegen</t>
  </si>
  <si>
    <t>technisches Objekt ändern</t>
  </si>
  <si>
    <t>technisches Objekt löschen</t>
  </si>
  <si>
    <t>Zeitrückmeldung stornieren</t>
  </si>
  <si>
    <t>Zeitrückmeldung auswerten</t>
  </si>
  <si>
    <t>Vorgangsbeplanung vornehmen</t>
  </si>
  <si>
    <t>Auftragsfreigabe und Budgetierung durchführen</t>
  </si>
  <si>
    <t>Disposition vornehmen</t>
  </si>
  <si>
    <t>Freischaltabwicklung durchführen</t>
  </si>
  <si>
    <t>Auftrag durchführen und (teil)rückmelden</t>
  </si>
  <si>
    <t>technischen Abschluss durchführen</t>
  </si>
  <si>
    <t>kaufmännischen Abschluss durchführen</t>
  </si>
  <si>
    <t>Disposition Bankkonten</t>
  </si>
  <si>
    <t>kurzfristige Geldaufnahme / -anlage</t>
  </si>
  <si>
    <t>maschineller Zahlungsverkehr</t>
  </si>
  <si>
    <t>manueller Zahlungsverkehr</t>
  </si>
  <si>
    <t>barer Zahlungsverkehr</t>
  </si>
  <si>
    <t>Gebühr vorkalkulieren</t>
  </si>
  <si>
    <t>Gebühr nachkalkulieren</t>
  </si>
  <si>
    <t>Nebenleistungen kalkulieren</t>
  </si>
  <si>
    <t>innerbetriebliche Leistungen kalkulieren</t>
  </si>
  <si>
    <t>Erfolgsplanung</t>
  </si>
  <si>
    <t>Ablesevorbereitung</t>
  </si>
  <si>
    <t xml:space="preserve">Ablesedurchführung, </t>
  </si>
  <si>
    <t>Abrechnungsdurchführung</t>
  </si>
  <si>
    <t>Qualitätssicherung Abrechnung</t>
  </si>
  <si>
    <t>Rechnungskorrektur und -einspruch</t>
  </si>
  <si>
    <t>Buchung Zahlungsein- und -ausgänge</t>
  </si>
  <si>
    <t>Umbuchungen</t>
  </si>
  <si>
    <t>maschinelles Mahnverfahren</t>
  </si>
  <si>
    <t>außergerichtliche Forderungsrealisierung</t>
  </si>
  <si>
    <t>kaufm. Stammdaten anlegen</t>
  </si>
  <si>
    <t>techn. Stammdaten anlegen</t>
  </si>
  <si>
    <t>kaufm. Stammdaten ändern</t>
  </si>
  <si>
    <t>techn. Stammdaten ändern</t>
  </si>
  <si>
    <t>Eigentümerwechsel</t>
  </si>
  <si>
    <t>Verwalter- / Rechnungsempfängerwechsel</t>
  </si>
  <si>
    <t>HANA011001</t>
  </si>
  <si>
    <t>HANA011002</t>
  </si>
  <si>
    <t>HANA012001</t>
  </si>
  <si>
    <t>HANA012002</t>
  </si>
  <si>
    <t>HANA012003</t>
  </si>
  <si>
    <t>HANA012004</t>
  </si>
  <si>
    <t>HANA013001</t>
  </si>
  <si>
    <t>HANA013002</t>
  </si>
  <si>
    <t>HANA013003</t>
  </si>
  <si>
    <t>HANA013004</t>
  </si>
  <si>
    <t>HANA013005</t>
  </si>
  <si>
    <t>HANA013006</t>
  </si>
  <si>
    <t>HANA015001</t>
  </si>
  <si>
    <t>HANA015002</t>
  </si>
  <si>
    <t>HANA015003</t>
  </si>
  <si>
    <t>HANA015004</t>
  </si>
  <si>
    <t>HANA015101</t>
  </si>
  <si>
    <t>HANA015102</t>
  </si>
  <si>
    <t>HANA015103</t>
  </si>
  <si>
    <t>HANA015201</t>
  </si>
  <si>
    <t>HANA015202</t>
  </si>
  <si>
    <t>HANA016301</t>
  </si>
  <si>
    <t>HANA016302</t>
  </si>
  <si>
    <t>HANA016303</t>
  </si>
  <si>
    <t>HANA016304</t>
  </si>
  <si>
    <t>HANA016305</t>
  </si>
  <si>
    <t>HANA016306</t>
  </si>
  <si>
    <t>HANA016307</t>
  </si>
  <si>
    <t>HANA042101</t>
  </si>
  <si>
    <t>HANA042102</t>
  </si>
  <si>
    <t>HANA042103</t>
  </si>
  <si>
    <t>HANA045001</t>
  </si>
  <si>
    <t>HANA066001</t>
  </si>
  <si>
    <t>HANA066002</t>
  </si>
  <si>
    <t>HANA067001</t>
  </si>
  <si>
    <t>HANA067002</t>
  </si>
  <si>
    <t>HANA067003</t>
  </si>
  <si>
    <t>HANA071001</t>
  </si>
  <si>
    <t>HANA071002</t>
  </si>
  <si>
    <t>HANA071003</t>
  </si>
  <si>
    <t>HANA071004</t>
  </si>
  <si>
    <t>HANA081001</t>
  </si>
  <si>
    <t>HANA081002</t>
  </si>
  <si>
    <t>HANA081003</t>
  </si>
  <si>
    <t>HANA081004</t>
  </si>
  <si>
    <t>HANA082001</t>
  </si>
  <si>
    <t>HANA091001</t>
  </si>
  <si>
    <t>HANA091002</t>
  </si>
  <si>
    <t>HANA092001</t>
  </si>
  <si>
    <t>HANA092002</t>
  </si>
  <si>
    <t>HANA092003</t>
  </si>
  <si>
    <t>HANA093001</t>
  </si>
  <si>
    <t>HANA093002</t>
  </si>
  <si>
    <t>HANA093003</t>
  </si>
  <si>
    <t>HANA093004</t>
  </si>
  <si>
    <t>HANA094101</t>
  </si>
  <si>
    <t>HANA094102</t>
  </si>
  <si>
    <t>HANA094103</t>
  </si>
  <si>
    <t>HANA094104</t>
  </si>
  <si>
    <t>HANA094301</t>
  </si>
  <si>
    <t>HANA094302</t>
  </si>
  <si>
    <r>
      <t xml:space="preserve">Transaktions-name </t>
    </r>
    <r>
      <rPr>
        <i/>
        <sz val="9"/>
        <color theme="1"/>
        <rFont val="Calibri"/>
        <family val="2"/>
        <scheme val="minor"/>
      </rPr>
      <t>(automatisch)</t>
    </r>
  </si>
  <si>
    <t>Leistungsstammsatz verwenden</t>
  </si>
  <si>
    <t>HANA0411</t>
  </si>
  <si>
    <t>CA</t>
  </si>
  <si>
    <t>AP-MD</t>
  </si>
  <si>
    <t>Cross Application</t>
  </si>
  <si>
    <t>übergreifende Stammdaten</t>
  </si>
  <si>
    <t>Vertrieb</t>
  </si>
  <si>
    <t>Bezeichnung</t>
  </si>
  <si>
    <t>ggf. rausnehmen</t>
  </si>
  <si>
    <t>Vertragskontokorrent</t>
  </si>
  <si>
    <t>Debitorenbuchhaltung</t>
  </si>
  <si>
    <t>Kreditorenbuchhaltung</t>
  </si>
  <si>
    <t>Anlagenbuchhaltung</t>
  </si>
  <si>
    <t>Hauptbuchhaltung</t>
  </si>
  <si>
    <t>Versorgungsindustrie</t>
  </si>
  <si>
    <t>Org.management</t>
  </si>
  <si>
    <t>Logistik</t>
  </si>
  <si>
    <t>Materialwirtschaft</t>
  </si>
  <si>
    <t>Qualitätsmanagement</t>
  </si>
  <si>
    <t>Investitionsmanagement</t>
  </si>
  <si>
    <t>Projektsystem</t>
  </si>
  <si>
    <t>flexibles Immobilienmanagement</t>
  </si>
  <si>
    <t>Immobilienmanagement</t>
  </si>
  <si>
    <t>Controlling</t>
  </si>
  <si>
    <t>Ergebnis- und Marktsegmentrechnung</t>
  </si>
  <si>
    <t>Kundenservice</t>
  </si>
  <si>
    <t>Rechnungswesen</t>
  </si>
  <si>
    <t>/HOAG/AAEC</t>
  </si>
  <si>
    <t>/HOAG/AAR_STAT</t>
  </si>
  <si>
    <t>/HOAG/AKBVMAN</t>
  </si>
  <si>
    <t>/HOAG/AKDT</t>
  </si>
  <si>
    <t>/HOAG/AKEC</t>
  </si>
  <si>
    <t>/HOAG/AKF1_AW</t>
  </si>
  <si>
    <t>/HOAG/AKF2_AW</t>
  </si>
  <si>
    <t>/HOAG/AKF3_AW</t>
  </si>
  <si>
    <t>/HOAG/AKF4_AW</t>
  </si>
  <si>
    <t>/HOAG/AKFE</t>
  </si>
  <si>
    <t>/HOAG/AKGF_AW</t>
  </si>
  <si>
    <t>/HOAG/AKKP</t>
  </si>
  <si>
    <t>/HOAG/AKLO</t>
  </si>
  <si>
    <t>/HOAG/AKPB</t>
  </si>
  <si>
    <t>/HOAG/AKRO</t>
  </si>
  <si>
    <t>/HOAG/AKR_MRFEIN</t>
  </si>
  <si>
    <t>/HOAG/AKR_MRGF</t>
  </si>
  <si>
    <t>/HOAG/AKR_STD30</t>
  </si>
  <si>
    <t>/HOAG/AKZA_AW</t>
  </si>
  <si>
    <t>/HOAG/AKZF</t>
  </si>
  <si>
    <t>/HOAG/AK_STATEP</t>
  </si>
  <si>
    <t>/HOAG/B_GDPR</t>
  </si>
  <si>
    <t>/HOAG/B_JL_ANA_CUST</t>
  </si>
  <si>
    <t>/HOAG/B_NOTFCUST</t>
  </si>
  <si>
    <t>/HOAG/B_STAMM_TRANS</t>
  </si>
  <si>
    <t>/HOAG/B_ZV_BLART</t>
  </si>
  <si>
    <t>/HOAG/M_AABFRAGE_BUK</t>
  </si>
  <si>
    <t>/HOAG/M_ABSQUZB</t>
  </si>
  <si>
    <t>/HOAG/M_ACANW</t>
  </si>
  <si>
    <t>/HOAG/M_ACMEDIUM</t>
  </si>
  <si>
    <t>/HOAG/M_ACZVKMEDIUM</t>
  </si>
  <si>
    <t>/HOAG/M_AEINSTSCHECK</t>
  </si>
  <si>
    <t>/HOAG/M_AEINST_AUTOD</t>
  </si>
  <si>
    <t>/HOAG/M_AGHTYPEN</t>
  </si>
  <si>
    <t>/HOAG/M_AGH_BANKVALU</t>
  </si>
  <si>
    <t>/HOAG/M_AGH_ZINSMARG</t>
  </si>
  <si>
    <t>/HOAG/M_AKLASSEN</t>
  </si>
  <si>
    <t>/HOAG/M_ALWSMEDIUM</t>
  </si>
  <si>
    <t>/HOAG/M_APLANGRPLIST</t>
  </si>
  <si>
    <t>/HOAG/M_AP_OBJ</t>
  </si>
  <si>
    <t>/HOAG/M_AS10</t>
  </si>
  <si>
    <t>/HOAG/M_AS11</t>
  </si>
  <si>
    <t>/HOAG/M_AS13</t>
  </si>
  <si>
    <t>/HOAG/M_AS14</t>
  </si>
  <si>
    <t>/HOAG/M_AS15</t>
  </si>
  <si>
    <t>/HOAG/M_AS16</t>
  </si>
  <si>
    <t>/HOAG/M_AS17</t>
  </si>
  <si>
    <t>/HOAG/M_AS18</t>
  </si>
  <si>
    <t>/HOAG/M_AS5</t>
  </si>
  <si>
    <t>/HOAG/M_AS6</t>
  </si>
  <si>
    <t>/HOAG/M_AS7</t>
  </si>
  <si>
    <t>/HOAG/M_AS8</t>
  </si>
  <si>
    <t>/HOAG/M_AS9</t>
  </si>
  <si>
    <t>/HOAG/M_ASTANDARDTXT</t>
  </si>
  <si>
    <t>/HOAG/M_ASTEUERKENNZ</t>
  </si>
  <si>
    <t>/HOAG/M_ASUMMENTABEL</t>
  </si>
  <si>
    <t>/HOAG/M_AWIEDER_DISP</t>
  </si>
  <si>
    <t>/HOAG/M_A_BER_ART_LL</t>
  </si>
  <si>
    <t>/HOAG/M_CB1</t>
  </si>
  <si>
    <t>/HOAG/M_CB23</t>
  </si>
  <si>
    <t>/HOAG/M_CB24</t>
  </si>
  <si>
    <t>/HOAG/M_CB3</t>
  </si>
  <si>
    <t>/HOAG/M_CBANKGEBUEHR</t>
  </si>
  <si>
    <t>/HOAG/M_CBANKSTD_ALV</t>
  </si>
  <si>
    <t>/HOAG/M_CBANKUMS_ALV</t>
  </si>
  <si>
    <t>/HOAG/M_CBANK_STATI</t>
  </si>
  <si>
    <t>/HOAG/M_CBER</t>
  </si>
  <si>
    <t>/HOAG/M_CBUCHUNGSSAM</t>
  </si>
  <si>
    <t>/HOAG/M_CCPWEVENT</t>
  </si>
  <si>
    <t>/HOAG/M_CCPWLAYOUTZU</t>
  </si>
  <si>
    <t>/HOAG/M_CCPW_ENH</t>
  </si>
  <si>
    <t>/HOAG/M_CCV</t>
  </si>
  <si>
    <t>/HOAG/M_CDISPO_AOP_E</t>
  </si>
  <si>
    <t>/HOAG/M_CDISPO_A_OP</t>
  </si>
  <si>
    <t>/HOAG/M_CDISPO_PLN_E</t>
  </si>
  <si>
    <t>/HOAG/M_CE1</t>
  </si>
  <si>
    <t>/HOAG/M_CGHMELDEWESE</t>
  </si>
  <si>
    <t>/HOAG/M_CGHSTORNOGRD</t>
  </si>
  <si>
    <t>/HOAG/M_CGHZINSSTAFF</t>
  </si>
  <si>
    <t>/HOAG/M_CGH_AUTOPROL</t>
  </si>
  <si>
    <t>/HOAG/M_CKA10</t>
  </si>
  <si>
    <t>/HOAG/M_CKA11</t>
  </si>
  <si>
    <t>/HOAG/M_CKA1D</t>
  </si>
  <si>
    <t>/HOAG/M_CKA1F</t>
  </si>
  <si>
    <t>/HOAG/M_CKA4</t>
  </si>
  <si>
    <t>/HOAG/M_CKA5</t>
  </si>
  <si>
    <t>/HOAG/M_CKA6</t>
  </si>
  <si>
    <t>/HOAG/M_CKA7</t>
  </si>
  <si>
    <t>/HOAG/M_CKA8</t>
  </si>
  <si>
    <t>/HOAG/M_CKA9</t>
  </si>
  <si>
    <t>/HOAG/M_CKD10</t>
  </si>
  <si>
    <t>/HOAG/M_CKD11</t>
  </si>
  <si>
    <t>/HOAG/M_CKD12</t>
  </si>
  <si>
    <t>/HOAG/M_CKD17</t>
  </si>
  <si>
    <t>/HOAG/M_CKD18</t>
  </si>
  <si>
    <t>/HOAG/M_CKD5B</t>
  </si>
  <si>
    <t>/HOAG/M_CKD9</t>
  </si>
  <si>
    <t>/HOAG/M_CKONRSALDLAY</t>
  </si>
  <si>
    <t>/HOAG/M_CKONTOSA_ALV</t>
  </si>
  <si>
    <t>/HOAG/M_CKONTRSALD</t>
  </si>
  <si>
    <t>/HOAG/M_CKREDITI_ALV</t>
  </si>
  <si>
    <t>/HOAG/M_CKTB1</t>
  </si>
  <si>
    <t>/HOAG/M_CKTB2</t>
  </si>
  <si>
    <t>/HOAG/M_CR1</t>
  </si>
  <si>
    <t>/HOAG/M_CR10</t>
  </si>
  <si>
    <t>/HOAG/M_CR12</t>
  </si>
  <si>
    <t>/HOAG/M_CR13</t>
  </si>
  <si>
    <t>/HOAG/M_CR14</t>
  </si>
  <si>
    <t>/HOAG/M_CR2</t>
  </si>
  <si>
    <t>/HOAG/M_CR4</t>
  </si>
  <si>
    <t>/HOAG/M_CR4G</t>
  </si>
  <si>
    <t>/HOAG/M_CR6</t>
  </si>
  <si>
    <t>/HOAG/M_CR7</t>
  </si>
  <si>
    <t>/HOAG/M_CR9</t>
  </si>
  <si>
    <t>/HOAG/M_CRFINS</t>
  </si>
  <si>
    <t>/HOAG/M_CRGH_TG_PROT</t>
  </si>
  <si>
    <t>/HOAG/M_CRKTOUEBPROT</t>
  </si>
  <si>
    <t>/HOAG/M_CRK_SOLL_HAB</t>
  </si>
  <si>
    <t>/HOAG/M_CR_AUTOCL_H</t>
  </si>
  <si>
    <t>/HOAG/M_CS1</t>
  </si>
  <si>
    <t>/HOAG/M_CS10</t>
  </si>
  <si>
    <t>/HOAG/M_CS11</t>
  </si>
  <si>
    <t>/HOAG/M_CS2</t>
  </si>
  <si>
    <t>/HOAG/M_CS3</t>
  </si>
  <si>
    <t>/HOAG/M_CS37</t>
  </si>
  <si>
    <t>/HOAG/M_CS4</t>
  </si>
  <si>
    <t>/HOAG/M_CS5</t>
  </si>
  <si>
    <t>/HOAG/M_CS6</t>
  </si>
  <si>
    <t>/HOAG/M_CS7</t>
  </si>
  <si>
    <t>/HOAG/M_CS8</t>
  </si>
  <si>
    <t>/HOAG/M_CS9</t>
  </si>
  <si>
    <t>/HOAG/M_CSC_INVESTFD</t>
  </si>
  <si>
    <t>/HOAG/M_CSC_INVESTKS</t>
  </si>
  <si>
    <t>/HOAG/M_CSK</t>
  </si>
  <si>
    <t>/HOAG/M_CUA4</t>
  </si>
  <si>
    <t>/HOAG/M_CVORDISPOIMP</t>
  </si>
  <si>
    <t>/HOAG/M_CWIEDERKDISP</t>
  </si>
  <si>
    <t>/HOAG/M_CZVK_STORNO</t>
  </si>
  <si>
    <t>/HOAG/M_C_AUTO_DISPO</t>
  </si>
  <si>
    <t>/HOAG/M_C_BANKGUTHAB</t>
  </si>
  <si>
    <t>/HOAG/M_DISP_AUS_CML</t>
  </si>
  <si>
    <t>/HOAG/M_FR11</t>
  </si>
  <si>
    <t>/HOAG/M_FR25</t>
  </si>
  <si>
    <t>/HOAG/M_FXIW</t>
  </si>
  <si>
    <t>/HOAG/M_ICN_12</t>
  </si>
  <si>
    <t>/HOAG/M_ICN_13</t>
  </si>
  <si>
    <t>/HOAG/M_ICN_14</t>
  </si>
  <si>
    <t>/HOAG/M_ICN_16</t>
  </si>
  <si>
    <t>/HOAG/M_ICN_17</t>
  </si>
  <si>
    <t>/HOAG/M_ICN_18</t>
  </si>
  <si>
    <t>/HOAG/M_ICN_19</t>
  </si>
  <si>
    <t>/HOAG/M_ICN_2</t>
  </si>
  <si>
    <t>/HOAG/M_ICN_20</t>
  </si>
  <si>
    <t>/HOAG/M_ICN_23</t>
  </si>
  <si>
    <t>/HOAG/M_ICN_24</t>
  </si>
  <si>
    <t>/HOAG/M_ICN_26</t>
  </si>
  <si>
    <t>/HOAG/M_ICN_27</t>
  </si>
  <si>
    <t>/HOAG/M_ICN_28</t>
  </si>
  <si>
    <t>/HOAG/M_ICN_29</t>
  </si>
  <si>
    <t>/HOAG/M_ICN_30</t>
  </si>
  <si>
    <t>/HOAG/M_ICN_31</t>
  </si>
  <si>
    <t>/HOAG/M_ICN_32</t>
  </si>
  <si>
    <t>/HOAG/M_ICN_33</t>
  </si>
  <si>
    <t>/HOAG/M_ICN_35</t>
  </si>
  <si>
    <t>/HOAG/M_ICN_36</t>
  </si>
  <si>
    <t>/HOAG/M_ICN_38</t>
  </si>
  <si>
    <t>/HOAG/M_ICN_4</t>
  </si>
  <si>
    <t>/HOAG/M_ICN_6</t>
  </si>
  <si>
    <t>/HOAG/M_ICN_8</t>
  </si>
  <si>
    <t>/HOAG/M_IGS1</t>
  </si>
  <si>
    <t>/HOAG/M_IGS2</t>
  </si>
  <si>
    <t>/HOAG/M_IGS3</t>
  </si>
  <si>
    <t>/HOAG/M_IGS5</t>
  </si>
  <si>
    <t>/HOAG/M_IGS6</t>
  </si>
  <si>
    <t>/HOAG/M_LCO</t>
  </si>
  <si>
    <t>/HOAG/M_LOG</t>
  </si>
  <si>
    <t>/HOAG/M_P1</t>
  </si>
  <si>
    <t>/HOAG/M_PA1</t>
  </si>
  <si>
    <t>/HOAG/M_PABFFOLGEN</t>
  </si>
  <si>
    <t>/HOAG/M_PABFRAGE</t>
  </si>
  <si>
    <t>/HOAG/M_PBEREINIG_PP</t>
  </si>
  <si>
    <t>/HOAG/M_PCODIERG_RUE</t>
  </si>
  <si>
    <t>/HOAG/M_PGROUPREPORT</t>
  </si>
  <si>
    <t>/HOAG/M_PI1</t>
  </si>
  <si>
    <t>/HOAG/M_PI2</t>
  </si>
  <si>
    <t>/HOAG/M_PI4</t>
  </si>
  <si>
    <t>/HOAG/M_PI5</t>
  </si>
  <si>
    <t>/HOAG/M_PI6</t>
  </si>
  <si>
    <t>/HOAG/M_PI7</t>
  </si>
  <si>
    <t>/HOAG/M_PINSTANZ</t>
  </si>
  <si>
    <t>/HOAG/M_PIST</t>
  </si>
  <si>
    <t>/HOAG/M_PISTPLAN</t>
  </si>
  <si>
    <t>/HOAG/M_PISTPLAN_NEU</t>
  </si>
  <si>
    <t>/HOAG/M_PKENNZAHLEN</t>
  </si>
  <si>
    <t>/HOAG/M_PKPI_ALV</t>
  </si>
  <si>
    <t>/HOAG/M_PKPI_EXPORT</t>
  </si>
  <si>
    <t>/HOAG/M_PPLAN</t>
  </si>
  <si>
    <t>/HOAG/M_PPLANDAT</t>
  </si>
  <si>
    <t>/HOAG/M_PPLANDAT_IG</t>
  </si>
  <si>
    <t>/HOAG/M_PPLANVERGL</t>
  </si>
  <si>
    <t>/HOAG/M_PPLANVERSION</t>
  </si>
  <si>
    <t>/HOAG/M_PPLANZP_ALV</t>
  </si>
  <si>
    <t>/HOAG/M_PPZ_AUS_CML</t>
  </si>
  <si>
    <t>/HOAG/M_PPZ_AUS_DISP</t>
  </si>
  <si>
    <t>/HOAG/M_PPZ_AUS_MM</t>
  </si>
  <si>
    <t>/HOAG/M_PPZ_AUS_SD</t>
  </si>
  <si>
    <t>/HOAG/M_PPZ_AUS_TR</t>
  </si>
  <si>
    <t>/HOAG/M_PPZ_FORTSCHR</t>
  </si>
  <si>
    <t>/HOAG/M_PPZ_KOPIEREN</t>
  </si>
  <si>
    <t>/HOAG/M_PPZ_LOESCHEN</t>
  </si>
  <si>
    <t>/HOAG/M_PRABFRAGEFLG</t>
  </si>
  <si>
    <t>/HOAG/M_PREPORTSTRUK</t>
  </si>
  <si>
    <t>/HOAG/M_PS1</t>
  </si>
  <si>
    <t>/HOAG/M_PS10</t>
  </si>
  <si>
    <t>/HOAG/M_PS2</t>
  </si>
  <si>
    <t>/HOAG/M_PS3</t>
  </si>
  <si>
    <t>/HOAG/M_PS4</t>
  </si>
  <si>
    <t>/HOAG/M_PS5</t>
  </si>
  <si>
    <t>/HOAG/M_PS6</t>
  </si>
  <si>
    <t>/HOAG/M_PS7</t>
  </si>
  <si>
    <t>/HOAG/M_PS8</t>
  </si>
  <si>
    <t>/HOAG/M_PS9</t>
  </si>
  <si>
    <t>/HOAG/M_PSML_AK</t>
  </si>
  <si>
    <t>/HOAG/M_PSML_M2N</t>
  </si>
  <si>
    <t>/HOAG/M_PSML_M2N_BEL</t>
  </si>
  <si>
    <t>/HOAG/M_PSML_ZK</t>
  </si>
  <si>
    <t>/HOAG/M_PUEBERNAH_AP</t>
  </si>
  <si>
    <t>/HOAG/M_PUEBERNAH_OP</t>
  </si>
  <si>
    <t>/HOAG/M_PUEB_DATEI</t>
  </si>
  <si>
    <t>/HOAG/M_PUEB_MONCLAS</t>
  </si>
  <si>
    <t>/HOAG/M_PUPDATESUMTB</t>
  </si>
  <si>
    <t>/HOAG/M_PZP_SAPCM</t>
  </si>
  <si>
    <t>/HOAG/M_PZP_SAPHDB</t>
  </si>
  <si>
    <t>/HOAG/M_SNAPSHOT</t>
  </si>
  <si>
    <t>/HOAG/M_SNAPSHOT_ALV</t>
  </si>
  <si>
    <t>/HOAG/O_FELDKAT</t>
  </si>
  <si>
    <t>/HOAG/O_INITPROTOKOL</t>
  </si>
  <si>
    <t>/HOAG/O_KA_SALDEN_NE</t>
  </si>
  <si>
    <t>/HOAG/O_KTOAUSZ_ALNR</t>
  </si>
  <si>
    <t>/HOAG/O_META_RECH</t>
  </si>
  <si>
    <t>/HOAG/O_SALDEN_ANZ</t>
  </si>
  <si>
    <t>/HOAG/P_ANWENDUNG</t>
  </si>
  <si>
    <t>/HOAG/P_ATRANSPORT</t>
  </si>
  <si>
    <t>/HOAG/P_AUSZUG_MIGR</t>
  </si>
  <si>
    <t>/HOAG/P_AZAHLFMT</t>
  </si>
  <si>
    <t>/HOAG/P_BEREINIGUNG</t>
  </si>
  <si>
    <t>/HOAG/P_BUCHJOURNAL</t>
  </si>
  <si>
    <t>/HOAG/P_CZVK_STORNO</t>
  </si>
  <si>
    <t>/HOAG/P_IMPO_DKI</t>
  </si>
  <si>
    <t>/HOAG/P_JCOLOADBALAN</t>
  </si>
  <si>
    <t>/HOAG/P_SYSTEM_INFO</t>
  </si>
  <si>
    <t>/HOAG/P_T001</t>
  </si>
  <si>
    <t>/HOAG/P_UEBERS_SCHED</t>
  </si>
  <si>
    <t>/ISDE/BPO_GO</t>
  </si>
  <si>
    <t>/ISDE/BPO_START</t>
  </si>
  <si>
    <t>/ITMOD/EM_EM_START</t>
  </si>
  <si>
    <t>/ITMOD/EM_EM_STOP</t>
  </si>
  <si>
    <t>/ITMOD/EM_EXPORT_TPL</t>
  </si>
  <si>
    <t>/ITMOD/EM_MONITOR</t>
  </si>
  <si>
    <t>/ITMOD/EM_PRUEF</t>
  </si>
  <si>
    <t>/ITMOD/EM_PRUEF_INIT</t>
  </si>
  <si>
    <t>/ITMOD/EM_REQUEST_EQ</t>
  </si>
  <si>
    <t>/ITMOD/EM_REQ_ARBTYP</t>
  </si>
  <si>
    <t>/ITMOD/EM_REQ_DATES</t>
  </si>
  <si>
    <t>/ITMOD/EM_REQ_DOCLNK</t>
  </si>
  <si>
    <t>/ITMOD/EM_UPLOAD_EQU</t>
  </si>
  <si>
    <t>/IWBEP/SB</t>
  </si>
  <si>
    <t>/IWFND/ERROR_LOG</t>
  </si>
  <si>
    <t>/IWFND/MAINT_SERVICE</t>
  </si>
  <si>
    <t>/KORA/CONFIG</t>
  </si>
  <si>
    <t>/KORA/CONFIG_FIORI</t>
  </si>
  <si>
    <t>/KORA/CONFIG_QUERY</t>
  </si>
  <si>
    <t>/KORA/CUST</t>
  </si>
  <si>
    <t>/KORA/MOVE</t>
  </si>
  <si>
    <t>/NA2/DCS</t>
  </si>
  <si>
    <t>/NA2/SOPHIA</t>
  </si>
  <si>
    <t>/NA2/SQL</t>
  </si>
  <si>
    <t>/PBS/ABO</t>
  </si>
  <si>
    <t>/PBS/CCOI_ABO</t>
  </si>
  <si>
    <t>/PBS/CCOT_ABO</t>
  </si>
  <si>
    <t>/PBS/CCOT_C</t>
  </si>
  <si>
    <t>/PBS/CCOT_E</t>
  </si>
  <si>
    <t>/PBS/CCO_TRSTI</t>
  </si>
  <si>
    <t>/PBS/CFI_FR39N</t>
  </si>
  <si>
    <t>/PBS/CFI_Y81N</t>
  </si>
  <si>
    <t>/PBS/COOE</t>
  </si>
  <si>
    <t>/PBS/COO_ABO</t>
  </si>
  <si>
    <t>/PBS/FAGLL03</t>
  </si>
  <si>
    <t>/PBS/FB04</t>
  </si>
  <si>
    <t>/PBS/FBD3</t>
  </si>
  <si>
    <t>/PBS/FBL5N</t>
  </si>
  <si>
    <t>/PBS/FK10N</t>
  </si>
  <si>
    <t>/PBS/FS04</t>
  </si>
  <si>
    <t>/PBS/IL03</t>
  </si>
  <si>
    <t>/PBS/IW43</t>
  </si>
  <si>
    <t>/PBS/IW59</t>
  </si>
  <si>
    <t>/PBS/KB13N</t>
  </si>
  <si>
    <t>/PBS/KB43N</t>
  </si>
  <si>
    <t>/PBS/KB66</t>
  </si>
  <si>
    <t>/PBS/KSB5</t>
  </si>
  <si>
    <t>/PBS/KSBP</t>
  </si>
  <si>
    <t>/PBS/MB59</t>
  </si>
  <si>
    <t>/PBS/ME2B</t>
  </si>
  <si>
    <t>/PBS/ME2K</t>
  </si>
  <si>
    <t>/PBS/ME3C</t>
  </si>
  <si>
    <t>/PBS/ME3M</t>
  </si>
  <si>
    <t>/PBS/ME43</t>
  </si>
  <si>
    <t>/PBS/ME4L</t>
  </si>
  <si>
    <t>/PBS/ME53</t>
  </si>
  <si>
    <t>/PBS/ME9F</t>
  </si>
  <si>
    <t>/PBS/MI03</t>
  </si>
  <si>
    <t>/PBS/MM05</t>
  </si>
  <si>
    <t>/PBS/MM19</t>
  </si>
  <si>
    <t>/PBS/MSC3N</t>
  </si>
  <si>
    <t>/PBS/UTIL_ACCESS_DOC</t>
  </si>
  <si>
    <t>/PBS/UTIL_VARI</t>
  </si>
  <si>
    <t>/SAST/ABAPDEV</t>
  </si>
  <si>
    <t>/SAST/ABAPLOCAL</t>
  </si>
  <si>
    <t>/SAST/AUDIT_WORKLIST</t>
  </si>
  <si>
    <t>/SAST/AUD_LIST</t>
  </si>
  <si>
    <t>/SAST/AUD_PLAN_UPD</t>
  </si>
  <si>
    <t>/SAST/AUTHCHK_EXCEL</t>
  </si>
  <si>
    <t>/SAST/A_ORGSET</t>
  </si>
  <si>
    <t>/SAST/CATALOG</t>
  </si>
  <si>
    <t>/SAST/CHECKGROUPS</t>
  </si>
  <si>
    <t>/SAST/CID_LST_ACC_RO</t>
  </si>
  <si>
    <t>/SAST/CONTENT</t>
  </si>
  <si>
    <t>/SAST/CONTENT_COMP</t>
  </si>
  <si>
    <t>/SAST/CONTENT_LOG</t>
  </si>
  <si>
    <t>/SAST/CONTROL</t>
  </si>
  <si>
    <t>/SAST/CONTROL_DESIGN</t>
  </si>
  <si>
    <t>/SAST/CONTROL_REQ</t>
  </si>
  <si>
    <t>/SAST/CRITOBJ</t>
  </si>
  <si>
    <t>/SAST/CRSYSTEMPARAM</t>
  </si>
  <si>
    <t>/SAST/CR_COMB</t>
  </si>
  <si>
    <t>/SAST/DISTRIBUTE_MIT</t>
  </si>
  <si>
    <t>/SAST/DOWNLOAD_ADMGP</t>
  </si>
  <si>
    <t>/SAST/DOWNLOAD_MIT_C</t>
  </si>
  <si>
    <t>/SAST/DO_CHECK_LOG</t>
  </si>
  <si>
    <t>/SAST/DO_SETUP</t>
  </si>
  <si>
    <t>/SAST/EXCEPT</t>
  </si>
  <si>
    <t>/SAST/EXIT_USER</t>
  </si>
  <si>
    <t>/SAST/EXPORT_IMPORT</t>
  </si>
  <si>
    <t>/SAST/GET_SAME_SNC</t>
  </si>
  <si>
    <t>/SAST/GET_STAT_DATA</t>
  </si>
  <si>
    <t>/SAST/HR_PROC_DATA</t>
  </si>
  <si>
    <t>/SAST/MR_SETUP</t>
  </si>
  <si>
    <t>/SAST/NETWEAVER</t>
  </si>
  <si>
    <t>/SAST/OBJECT_KEYS</t>
  </si>
  <si>
    <t>/SAST/ORGLEVEL</t>
  </si>
  <si>
    <t>/SAST/PATTERN</t>
  </si>
  <si>
    <t>/SAST/POL_UPLOAD</t>
  </si>
  <si>
    <t>/SAST/RA_EXPORT_CCMS</t>
  </si>
  <si>
    <t>/SAST/RA_GW_SHOW_LOG</t>
  </si>
  <si>
    <t>/SAST/RA_SETUP</t>
  </si>
  <si>
    <t>/SAST/RA_TRACE_DELE</t>
  </si>
  <si>
    <t>/SAST/RA_TRACE_INFO</t>
  </si>
  <si>
    <t>/SAST/RA_UNLOCK_RFC</t>
  </si>
  <si>
    <t>/SAST/REPORTING_ID</t>
  </si>
  <si>
    <t>/SAST/RT_CONFIGCHECK</t>
  </si>
  <si>
    <t>/SAST/RT_FALLBACK_UC</t>
  </si>
  <si>
    <t>/SAST/RT_FALLBACK_UR</t>
  </si>
  <si>
    <t>/SAST/RT_FALLBACK_US</t>
  </si>
  <si>
    <t>/SAST/RT_FALLBACK_UU</t>
  </si>
  <si>
    <t>/SAST/RT_PROJECT</t>
  </si>
  <si>
    <t>/SAST/RT_SETUP</t>
  </si>
  <si>
    <t>/SAST/RT_TESTUSER_C</t>
  </si>
  <si>
    <t>/SAST/SAVELOG</t>
  </si>
  <si>
    <t>/SAST/SET_AUTH_MODE</t>
  </si>
  <si>
    <t>/SAST/SIM_COLL_LOCAL</t>
  </si>
  <si>
    <t>/SAST/SIM_DOWNLOAD</t>
  </si>
  <si>
    <t>/SAST/SIM_UPLOAD</t>
  </si>
  <si>
    <t>/SAST/SIM_UP_CONTENT</t>
  </si>
  <si>
    <t>/SAST/SOD_MATRIX</t>
  </si>
  <si>
    <t>/SAST/SOD_MATRIX_SYS</t>
  </si>
  <si>
    <t>/SAST/SPUSER</t>
  </si>
  <si>
    <t>/SAST/STD_PROFS</t>
  </si>
  <si>
    <t>/SAST/TMS_AUDIT</t>
  </si>
  <si>
    <t>/SAST/TOKEN_LOGS</t>
  </si>
  <si>
    <t>/SAST/UPDATE_ADMINGR</t>
  </si>
  <si>
    <t>/SAST/UPLOAD_MIT_CON</t>
  </si>
  <si>
    <t>/SAST/USERNOLOCK</t>
  </si>
  <si>
    <t>/SAST/USER_EXITS</t>
  </si>
  <si>
    <t>/SAST/US_ACT_COLL</t>
  </si>
  <si>
    <t>/SAST/US_EXEC_SOD</t>
  </si>
  <si>
    <t>/SAST/WF_GROUP</t>
  </si>
  <si>
    <t>/SAST/WF_GROUP_DIS</t>
  </si>
  <si>
    <t>/SAST/WF_MASS_U04</t>
  </si>
  <si>
    <t>/SAST/WF_ORG_DIS</t>
  </si>
  <si>
    <t>/SAST/WF_UPLOAD_ROLE</t>
  </si>
  <si>
    <t>/SDF/SMON</t>
  </si>
  <si>
    <t>/SEEAG/DSB_ICV5</t>
  </si>
  <si>
    <t>/SEEAG/DS_APPL_CHECK</t>
  </si>
  <si>
    <t>/SEEAG/DS_IMGWITHVAR</t>
  </si>
  <si>
    <t>/SEEAG/DS_REORG_DISP</t>
  </si>
  <si>
    <t>/SEEAG/DS_STATISTICS</t>
  </si>
  <si>
    <t>/SEEAG/EI_IMG</t>
  </si>
  <si>
    <t>0KE0</t>
  </si>
  <si>
    <t>0KE1</t>
  </si>
  <si>
    <t>0KE4</t>
  </si>
  <si>
    <t>0KE7</t>
  </si>
  <si>
    <t>0KEQ</t>
  </si>
  <si>
    <t>0KES</t>
  </si>
  <si>
    <t>1KE0</t>
  </si>
  <si>
    <t>1KE8</t>
  </si>
  <si>
    <t>1KEA</t>
  </si>
  <si>
    <t>1KEG</t>
  </si>
  <si>
    <t>6KEA</t>
  </si>
  <si>
    <t>7KE1</t>
  </si>
  <si>
    <t>7KEC</t>
  </si>
  <si>
    <t>7KES</t>
  </si>
  <si>
    <t>AB01</t>
  </si>
  <si>
    <t>AC03</t>
  </si>
  <si>
    <t>AFAMA</t>
  </si>
  <si>
    <t>AFAMP</t>
  </si>
  <si>
    <t>AIAB</t>
  </si>
  <si>
    <t>ANKA</t>
  </si>
  <si>
    <t>AO21</t>
  </si>
  <si>
    <t>AO67</t>
  </si>
  <si>
    <t>AO76</t>
  </si>
  <si>
    <t>AO77</t>
  </si>
  <si>
    <t>AO78</t>
  </si>
  <si>
    <t>AO80</t>
  </si>
  <si>
    <t>AO82</t>
  </si>
  <si>
    <t>AR04</t>
  </si>
  <si>
    <t>AR30</t>
  </si>
  <si>
    <t>ARQ0</t>
  </si>
  <si>
    <t>AS04</t>
  </si>
  <si>
    <t>AS23</t>
  </si>
  <si>
    <t>AUN0</t>
  </si>
  <si>
    <t>AUN1</t>
  </si>
  <si>
    <t>AUN10</t>
  </si>
  <si>
    <t>AUN3</t>
  </si>
  <si>
    <t>AUVA</t>
  </si>
  <si>
    <t>BD17</t>
  </si>
  <si>
    <t>BD18</t>
  </si>
  <si>
    <t>BD19</t>
  </si>
  <si>
    <t>BD79</t>
  </si>
  <si>
    <t>BDM5</t>
  </si>
  <si>
    <t>BS02</t>
  </si>
  <si>
    <t>BUCP</t>
  </si>
  <si>
    <t>BUG3</t>
  </si>
  <si>
    <t>BUI1</t>
  </si>
  <si>
    <t>BUM2</t>
  </si>
  <si>
    <t>BUM3</t>
  </si>
  <si>
    <t>CA80</t>
  </si>
  <si>
    <t>CA85</t>
  </si>
  <si>
    <t>CARP</t>
  </si>
  <si>
    <t>CASD</t>
  </si>
  <si>
    <t>CAT2</t>
  </si>
  <si>
    <t>CAT3</t>
  </si>
  <si>
    <t>CAUSE</t>
  </si>
  <si>
    <t>CC03</t>
  </si>
  <si>
    <t>CJ33</t>
  </si>
  <si>
    <t>CJ74</t>
  </si>
  <si>
    <t>CJIA</t>
  </si>
  <si>
    <t>CJV3</t>
  </si>
  <si>
    <t>CK13N</t>
  </si>
  <si>
    <t>CKM9</t>
  </si>
  <si>
    <t>CL01</t>
  </si>
  <si>
    <t>CL20N</t>
  </si>
  <si>
    <t>CL24N</t>
  </si>
  <si>
    <t>CL2B</t>
  </si>
  <si>
    <t>CL30N</t>
  </si>
  <si>
    <t>CL31</t>
  </si>
  <si>
    <t>CL6B</t>
  </si>
  <si>
    <t>CL6BN</t>
  </si>
  <si>
    <t>CL6D</t>
  </si>
  <si>
    <t>CLHP</t>
  </si>
  <si>
    <t>CLMM</t>
  </si>
  <si>
    <t>CM10</t>
  </si>
  <si>
    <t>CN41N</t>
  </si>
  <si>
    <t>CN42N</t>
  </si>
  <si>
    <t>CO43</t>
  </si>
  <si>
    <t>CO88</t>
  </si>
  <si>
    <t>COINTCOCP</t>
  </si>
  <si>
    <t>CON1</t>
  </si>
  <si>
    <t>CPT1</t>
  </si>
  <si>
    <t>CPTD</t>
  </si>
  <si>
    <t>CRAA</t>
  </si>
  <si>
    <t>CRAH</t>
  </si>
  <si>
    <t>CRAV</t>
  </si>
  <si>
    <t>CT03</t>
  </si>
  <si>
    <t>CT12</t>
  </si>
  <si>
    <t>DA_SARA</t>
  </si>
  <si>
    <t>DB02</t>
  </si>
  <si>
    <t>DBCO</t>
  </si>
  <si>
    <t>E40B</t>
  </si>
  <si>
    <t>E41D</t>
  </si>
  <si>
    <t>E41L</t>
  </si>
  <si>
    <t>EA14</t>
  </si>
  <si>
    <t>EA15</t>
  </si>
  <si>
    <t>EA31</t>
  </si>
  <si>
    <t>EA45</t>
  </si>
  <si>
    <t>EA87</t>
  </si>
  <si>
    <t>EA89</t>
  </si>
  <si>
    <t>EA90</t>
  </si>
  <si>
    <t>EAMACH</t>
  </si>
  <si>
    <t>EA_DOWNLOAD</t>
  </si>
  <si>
    <t>EC16</t>
  </si>
  <si>
    <t>EC31</t>
  </si>
  <si>
    <t>EEDMIDESERVPROV01</t>
  </si>
  <si>
    <t>EEDMIDESERVPROV02</t>
  </si>
  <si>
    <t>EEDMIDESERVPROV03</t>
  </si>
  <si>
    <t>EFCS</t>
  </si>
  <si>
    <t>EG05</t>
  </si>
  <si>
    <t>EG61</t>
  </si>
  <si>
    <t>EL09</t>
  </si>
  <si>
    <t>EL20</t>
  </si>
  <si>
    <t>EL22</t>
  </si>
  <si>
    <t>EMMACCAT1M</t>
  </si>
  <si>
    <t>ENVD</t>
  </si>
  <si>
    <t>ES28</t>
  </si>
  <si>
    <t>F.30</t>
  </si>
  <si>
    <t>F.46</t>
  </si>
  <si>
    <t>FAGL_ACTIVATE_OP</t>
  </si>
  <si>
    <t>FB10</t>
  </si>
  <si>
    <t>FB1D</t>
  </si>
  <si>
    <t>FB1K</t>
  </si>
  <si>
    <t>FB1S</t>
  </si>
  <si>
    <t>FB21</t>
  </si>
  <si>
    <t>FB22</t>
  </si>
  <si>
    <t>FB31</t>
  </si>
  <si>
    <t>FBA1</t>
  </si>
  <si>
    <t>FBA2</t>
  </si>
  <si>
    <t>FBA3</t>
  </si>
  <si>
    <t>FBA6</t>
  </si>
  <si>
    <t>FBE3</t>
  </si>
  <si>
    <t>FBL4N</t>
  </si>
  <si>
    <t>FBM1</t>
  </si>
  <si>
    <t>FBM2</t>
  </si>
  <si>
    <t>FBM4</t>
  </si>
  <si>
    <t>FBP1</t>
  </si>
  <si>
    <t>FBV4</t>
  </si>
  <si>
    <t>FBV5</t>
  </si>
  <si>
    <t>FBZ1</t>
  </si>
  <si>
    <t>FBZ2</t>
  </si>
  <si>
    <t>FBZ4</t>
  </si>
  <si>
    <t>FBZA</t>
  </si>
  <si>
    <t>FD11</t>
  </si>
  <si>
    <t>FEBA</t>
  </si>
  <si>
    <t>FGI1</t>
  </si>
  <si>
    <t>FGI3</t>
  </si>
  <si>
    <t>FGI6</t>
  </si>
  <si>
    <t>FGIQ</t>
  </si>
  <si>
    <t>FI08</t>
  </si>
  <si>
    <t>FKI3</t>
  </si>
  <si>
    <t>FKMT</t>
  </si>
  <si>
    <t>FLBPC2</t>
  </si>
  <si>
    <t>FLBPD2</t>
  </si>
  <si>
    <t>FP03EC</t>
  </si>
  <si>
    <t>FP03H</t>
  </si>
  <si>
    <t>FP03L</t>
  </si>
  <si>
    <t>FP03M</t>
  </si>
  <si>
    <t>FP03U</t>
  </si>
  <si>
    <t>FPAV</t>
  </si>
  <si>
    <t>FPB6</t>
  </si>
  <si>
    <t>FPCI</t>
  </si>
  <si>
    <t>FPI2</t>
  </si>
  <si>
    <t>FPIPKEY</t>
  </si>
  <si>
    <t>FPO1P</t>
  </si>
  <si>
    <t>FPO4P</t>
  </si>
  <si>
    <t>FPO7</t>
  </si>
  <si>
    <t>FPRECL</t>
  </si>
  <si>
    <t>FPSA</t>
  </si>
  <si>
    <t>FPVC</t>
  </si>
  <si>
    <t>FPZWH</t>
  </si>
  <si>
    <t>FQC0</t>
  </si>
  <si>
    <t>FQCR</t>
  </si>
  <si>
    <t>FQEVENTS</t>
  </si>
  <si>
    <t>FQZP</t>
  </si>
  <si>
    <t>FS01</t>
  </si>
  <si>
    <t>FS03</t>
  </si>
  <si>
    <t>FS10NA</t>
  </si>
  <si>
    <t>FSE6N</t>
  </si>
  <si>
    <t>FSEPA_M2</t>
  </si>
  <si>
    <t>FSP3</t>
  </si>
  <si>
    <t>FSS3</t>
  </si>
  <si>
    <t>FTWD</t>
  </si>
  <si>
    <t>FV65</t>
  </si>
  <si>
    <t>FXI2</t>
  </si>
  <si>
    <t>GB01</t>
  </si>
  <si>
    <t>GC41</t>
  </si>
  <si>
    <t>GCB2</t>
  </si>
  <si>
    <t>GCGS</t>
  </si>
  <si>
    <t>GCL2</t>
  </si>
  <si>
    <t>GCL3</t>
  </si>
  <si>
    <t>GD20</t>
  </si>
  <si>
    <t>GD33</t>
  </si>
  <si>
    <t>GGB1</t>
  </si>
  <si>
    <t>GP30</t>
  </si>
  <si>
    <t>GR23</t>
  </si>
  <si>
    <t>GR32</t>
  </si>
  <si>
    <t>GR38</t>
  </si>
  <si>
    <t>GR52</t>
  </si>
  <si>
    <t>GR53</t>
  </si>
  <si>
    <t>GR55</t>
  </si>
  <si>
    <t>GRR1</t>
  </si>
  <si>
    <t>GRR2</t>
  </si>
  <si>
    <t>GRR6</t>
  </si>
  <si>
    <t>GS07</t>
  </si>
  <si>
    <t>GS08</t>
  </si>
  <si>
    <t>GSP_KD1</t>
  </si>
  <si>
    <t>IA16</t>
  </si>
  <si>
    <t>IA17</t>
  </si>
  <si>
    <t>IB09</t>
  </si>
  <si>
    <t>IB17</t>
  </si>
  <si>
    <t>IB52</t>
  </si>
  <si>
    <t>IB81</t>
  </si>
  <si>
    <t>IC_LTXE</t>
  </si>
  <si>
    <t>IE25</t>
  </si>
  <si>
    <t>IL09</t>
  </si>
  <si>
    <t>IL14</t>
  </si>
  <si>
    <t>IL17</t>
  </si>
  <si>
    <t>IM30</t>
  </si>
  <si>
    <t>IM34</t>
  </si>
  <si>
    <t>IM43</t>
  </si>
  <si>
    <t>IM44</t>
  </si>
  <si>
    <t>IM53</t>
  </si>
  <si>
    <t>IMEO3</t>
  </si>
  <si>
    <t>IMEO_GEN</t>
  </si>
  <si>
    <t>IMR3</t>
  </si>
  <si>
    <t>IMR8</t>
  </si>
  <si>
    <t>IMR9</t>
  </si>
  <si>
    <t>IMV2</t>
  </si>
  <si>
    <t>IN05</t>
  </si>
  <si>
    <t>IN08</t>
  </si>
  <si>
    <t>IP12Z</t>
  </si>
  <si>
    <t>IPM2</t>
  </si>
  <si>
    <t>IPMD</t>
  </si>
  <si>
    <t>IQS2</t>
  </si>
  <si>
    <t>IW46</t>
  </si>
  <si>
    <t>IW62</t>
  </si>
  <si>
    <t>IW70</t>
  </si>
  <si>
    <t>IWBK</t>
  </si>
  <si>
    <t>KABP</t>
  </si>
  <si>
    <t>KALE</t>
  </si>
  <si>
    <t>KALM</t>
  </si>
  <si>
    <t>KALS</t>
  </si>
  <si>
    <t>KB13</t>
  </si>
  <si>
    <t>KB16</t>
  </si>
  <si>
    <t>KB21</t>
  </si>
  <si>
    <t>KB23</t>
  </si>
  <si>
    <t>KB53</t>
  </si>
  <si>
    <t>KB53N</t>
  </si>
  <si>
    <t>KB67</t>
  </si>
  <si>
    <t>KBH1</t>
  </si>
  <si>
    <t>KCH1</t>
  </si>
  <si>
    <t>KCH4</t>
  </si>
  <si>
    <t>KCRMCO_GENERIC</t>
  </si>
  <si>
    <t>KCRMCO_GENERIC_DET</t>
  </si>
  <si>
    <t>KDH1</t>
  </si>
  <si>
    <t>KE1V</t>
  </si>
  <si>
    <t>KE32</t>
  </si>
  <si>
    <t>KE3Q</t>
  </si>
  <si>
    <t>KE59</t>
  </si>
  <si>
    <t>KE5B</t>
  </si>
  <si>
    <t>KE5U</t>
  </si>
  <si>
    <t>KE77</t>
  </si>
  <si>
    <t>KE82</t>
  </si>
  <si>
    <t>KE83</t>
  </si>
  <si>
    <t>KE86</t>
  </si>
  <si>
    <t>KE91</t>
  </si>
  <si>
    <t>KE96</t>
  </si>
  <si>
    <t>KEAT</t>
  </si>
  <si>
    <t>KEBC</t>
  </si>
  <si>
    <t>KED0</t>
  </si>
  <si>
    <t>KEI2</t>
  </si>
  <si>
    <t>KEMDM</t>
  </si>
  <si>
    <t>KEO3</t>
  </si>
  <si>
    <t>KEOA2</t>
  </si>
  <si>
    <t>KEOD2</t>
  </si>
  <si>
    <t>KEQ5</t>
  </si>
  <si>
    <t>KGI4</t>
  </si>
  <si>
    <t>KGO2</t>
  </si>
  <si>
    <t>KGO4</t>
  </si>
  <si>
    <t>KK03DEL</t>
  </si>
  <si>
    <t>KK87</t>
  </si>
  <si>
    <t>KKA3</t>
  </si>
  <si>
    <t>KKAI</t>
  </si>
  <si>
    <t>KKAY</t>
  </si>
  <si>
    <t>KKBB</t>
  </si>
  <si>
    <t>KKF4</t>
  </si>
  <si>
    <t>KKN2</t>
  </si>
  <si>
    <t>KKPJ</t>
  </si>
  <si>
    <t>KKS5</t>
  </si>
  <si>
    <t>KL14</t>
  </si>
  <si>
    <t>KM1V</t>
  </si>
  <si>
    <t>KO25</t>
  </si>
  <si>
    <t>KO27</t>
  </si>
  <si>
    <t>KO30</t>
  </si>
  <si>
    <t>KO31</t>
  </si>
  <si>
    <t>KO8B</t>
  </si>
  <si>
    <t>KO8N</t>
  </si>
  <si>
    <t>KO9E</t>
  </si>
  <si>
    <t>KOAB</t>
  </si>
  <si>
    <t>KOAP</t>
  </si>
  <si>
    <t>KOB3</t>
  </si>
  <si>
    <t>KOC2</t>
  </si>
  <si>
    <t>KOK6</t>
  </si>
  <si>
    <t>KOM1</t>
  </si>
  <si>
    <t>KOM2</t>
  </si>
  <si>
    <t>KON2</t>
  </si>
  <si>
    <t>KOT2_PKOSA</t>
  </si>
  <si>
    <t>KP06</t>
  </si>
  <si>
    <t>KP17</t>
  </si>
  <si>
    <t>KP90</t>
  </si>
  <si>
    <t>KP91</t>
  </si>
  <si>
    <t>KPA6</t>
  </si>
  <si>
    <t>KPG3</t>
  </si>
  <si>
    <t>KPG7</t>
  </si>
  <si>
    <t>KPZ3</t>
  </si>
  <si>
    <t>KS08</t>
  </si>
  <si>
    <t>KSA3</t>
  </si>
  <si>
    <t>KSC2</t>
  </si>
  <si>
    <t>KSCB</t>
  </si>
  <si>
    <t>KSI4</t>
  </si>
  <si>
    <t>KSOV</t>
  </si>
  <si>
    <t>KSP4</t>
  </si>
  <si>
    <t>KSU4</t>
  </si>
  <si>
    <t>KSU9</t>
  </si>
  <si>
    <t>KSUC</t>
  </si>
  <si>
    <t>KSVB</t>
  </si>
  <si>
    <t>KSVC</t>
  </si>
  <si>
    <t>KSW2</t>
  </si>
  <si>
    <t>LSMW</t>
  </si>
  <si>
    <t>M/61</t>
  </si>
  <si>
    <t>MB01</t>
  </si>
  <si>
    <t>MB59</t>
  </si>
  <si>
    <t>MB5M</t>
  </si>
  <si>
    <t>MBSU</t>
  </si>
  <si>
    <t>MC.1</t>
  </si>
  <si>
    <t>MC.2</t>
  </si>
  <si>
    <t>MC.3</t>
  </si>
  <si>
    <t>MC.4</t>
  </si>
  <si>
    <t>MC.5</t>
  </si>
  <si>
    <t>MC.6</t>
  </si>
  <si>
    <t>MC.7</t>
  </si>
  <si>
    <t>MC.D</t>
  </si>
  <si>
    <t>MC.E</t>
  </si>
  <si>
    <t>MC.F</t>
  </si>
  <si>
    <t>MC40</t>
  </si>
  <si>
    <t>MC44</t>
  </si>
  <si>
    <t>MC45</t>
  </si>
  <si>
    <t>MC95</t>
  </si>
  <si>
    <t>MCA7</t>
  </si>
  <si>
    <t>MCB7</t>
  </si>
  <si>
    <t>MCBE</t>
  </si>
  <si>
    <t>MCBO</t>
  </si>
  <si>
    <t>MCBZ</t>
  </si>
  <si>
    <t>MCI1</t>
  </si>
  <si>
    <t>MCI6</t>
  </si>
  <si>
    <t>MCIA</t>
  </si>
  <si>
    <t>MCL1</t>
  </si>
  <si>
    <t>MCL5</t>
  </si>
  <si>
    <t>MCR:</t>
  </si>
  <si>
    <t>MCXV</t>
  </si>
  <si>
    <t>MD02</t>
  </si>
  <si>
    <t>MD21</t>
  </si>
  <si>
    <t>ME16</t>
  </si>
  <si>
    <t>ME44</t>
  </si>
  <si>
    <t>ME4B</t>
  </si>
  <si>
    <t>ME5F</t>
  </si>
  <si>
    <t>ME5R</t>
  </si>
  <si>
    <t>ME62</t>
  </si>
  <si>
    <t>ME80AN</t>
  </si>
  <si>
    <t>ME81</t>
  </si>
  <si>
    <t>ME9K</t>
  </si>
  <si>
    <t>MI34</t>
  </si>
  <si>
    <t>MI35</t>
  </si>
  <si>
    <t>MK05</t>
  </si>
  <si>
    <t>MK12</t>
  </si>
  <si>
    <t>MK14</t>
  </si>
  <si>
    <t>MKVG</t>
  </si>
  <si>
    <t>ML82</t>
  </si>
  <si>
    <t>MM11</t>
  </si>
  <si>
    <t>MM13</t>
  </si>
  <si>
    <t>MM17</t>
  </si>
  <si>
    <t>MM72</t>
  </si>
  <si>
    <t>MM75</t>
  </si>
  <si>
    <t>MM90</t>
  </si>
  <si>
    <t>MMAM</t>
  </si>
  <si>
    <t>MMI1</t>
  </si>
  <si>
    <t>MMN1</t>
  </si>
  <si>
    <t>MMP1</t>
  </si>
  <si>
    <t>MN03</t>
  </si>
  <si>
    <t>MN07</t>
  </si>
  <si>
    <t>MN09</t>
  </si>
  <si>
    <t>MRN8</t>
  </si>
  <si>
    <t>MRN9</t>
  </si>
  <si>
    <t>O7E4</t>
  </si>
  <si>
    <t>O7F6</t>
  </si>
  <si>
    <t>O7F8</t>
  </si>
  <si>
    <t>O7R3</t>
  </si>
  <si>
    <t>OABD</t>
  </si>
  <si>
    <t>OABM</t>
  </si>
  <si>
    <t>OABN</t>
  </si>
  <si>
    <t>OABX</t>
  </si>
  <si>
    <t>OACE</t>
  </si>
  <si>
    <t>OACS</t>
  </si>
  <si>
    <t>OAM3</t>
  </si>
  <si>
    <t>OAVI</t>
  </si>
  <si>
    <t>OAVS</t>
  </si>
  <si>
    <t>OAWD</t>
  </si>
  <si>
    <t>OAXE</t>
  </si>
  <si>
    <t>OAYH</t>
  </si>
  <si>
    <t>OAYR</t>
  </si>
  <si>
    <t>OAYU</t>
  </si>
  <si>
    <t>OBBH</t>
  </si>
  <si>
    <t>OBBZ</t>
  </si>
  <si>
    <t>OBH1</t>
  </si>
  <si>
    <t>OBH2</t>
  </si>
  <si>
    <t>OBS2</t>
  </si>
  <si>
    <t>OBXT</t>
  </si>
  <si>
    <t>OBXY</t>
  </si>
  <si>
    <t>OBYF</t>
  </si>
  <si>
    <t>OBYS</t>
  </si>
  <si>
    <t>OBZA</t>
  </si>
  <si>
    <t>OCBV</t>
  </si>
  <si>
    <t>OCCI</t>
  </si>
  <si>
    <t>OCN1</t>
  </si>
  <si>
    <t>OIDA</t>
  </si>
  <si>
    <t>OIDB</t>
  </si>
  <si>
    <t>OIDW</t>
  </si>
  <si>
    <t>OIEN</t>
  </si>
  <si>
    <t>OIL6</t>
  </si>
  <si>
    <t>OIP1</t>
  </si>
  <si>
    <t>OITM1</t>
  </si>
  <si>
    <t>OIW0</t>
  </si>
  <si>
    <t>OIWM</t>
  </si>
  <si>
    <t>OIXW</t>
  </si>
  <si>
    <t>OKB3</t>
  </si>
  <si>
    <t>OKBA</t>
  </si>
  <si>
    <t>OKE5</t>
  </si>
  <si>
    <t>OKE6</t>
  </si>
  <si>
    <t>OKEN</t>
  </si>
  <si>
    <t>OKET</t>
  </si>
  <si>
    <t>OKG9</t>
  </si>
  <si>
    <t>OKGA</t>
  </si>
  <si>
    <t>OKKK</t>
  </si>
  <si>
    <t>OKKS</t>
  </si>
  <si>
    <t>OKO2</t>
  </si>
  <si>
    <t>OKOB</t>
  </si>
  <si>
    <t>OKOL</t>
  </si>
  <si>
    <t>OKOR</t>
  </si>
  <si>
    <t>OKOS</t>
  </si>
  <si>
    <t>OMB0</t>
  </si>
  <si>
    <t>OMBA</t>
  </si>
  <si>
    <t>OMBN</t>
  </si>
  <si>
    <t>OMR0H</t>
  </si>
  <si>
    <t>OMR4</t>
  </si>
  <si>
    <t>OMR6</t>
  </si>
  <si>
    <t>OMRM_BASE</t>
  </si>
  <si>
    <t>OMSH</t>
  </si>
  <si>
    <t>OOBC</t>
  </si>
  <si>
    <t>OOCB</t>
  </si>
  <si>
    <t>OPS9</t>
  </si>
  <si>
    <t>OPU7</t>
  </si>
  <si>
    <t>OS_APPLICATION</t>
  </si>
  <si>
    <t>OV51</t>
  </si>
  <si>
    <t>OVAN</t>
  </si>
  <si>
    <t>OY18</t>
  </si>
  <si>
    <t>PFAC_STR</t>
  </si>
  <si>
    <t>PFTC_STR</t>
  </si>
  <si>
    <t>PP02</t>
  </si>
  <si>
    <t>QA10</t>
  </si>
  <si>
    <t>QA14</t>
  </si>
  <si>
    <t>QAC1</t>
  </si>
  <si>
    <t>QDH2</t>
  </si>
  <si>
    <t>QE01</t>
  </si>
  <si>
    <t>QGA2</t>
  </si>
  <si>
    <t>QM12</t>
  </si>
  <si>
    <t>QM19</t>
  </si>
  <si>
    <t>QM50</t>
  </si>
  <si>
    <t>QP06</t>
  </si>
  <si>
    <t>QP60</t>
  </si>
  <si>
    <t>QS21</t>
  </si>
  <si>
    <t>QS23</t>
  </si>
  <si>
    <t>QS34</t>
  </si>
  <si>
    <t>REBDAO</t>
  </si>
  <si>
    <t>REBDAO0004</t>
  </si>
  <si>
    <t>REBDAO0005</t>
  </si>
  <si>
    <t>REBDAO0006</t>
  </si>
  <si>
    <t>REBDAO0007</t>
  </si>
  <si>
    <t>REBDAO0100</t>
  </si>
  <si>
    <t>RECASHOWIMG</t>
  </si>
  <si>
    <t>REISAODT</t>
  </si>
  <si>
    <t>REISBU</t>
  </si>
  <si>
    <t>REISCEACCDET</t>
  </si>
  <si>
    <t>REISOO</t>
  </si>
  <si>
    <t>REISOOCTRS</t>
  </si>
  <si>
    <t>REISPLCS</t>
  </si>
  <si>
    <t>REISPLMS</t>
  </si>
  <si>
    <t>REISPLP</t>
  </si>
  <si>
    <t>RELMJL</t>
  </si>
  <si>
    <t>RELML40006</t>
  </si>
  <si>
    <t>RELML50016</t>
  </si>
  <si>
    <t>REORCOST</t>
  </si>
  <si>
    <t>REORRSOBJCOST</t>
  </si>
  <si>
    <t>REORRSOBJCREATEUPD</t>
  </si>
  <si>
    <t>RE_RHAUTH00</t>
  </si>
  <si>
    <t>RKABSHOW</t>
  </si>
  <si>
    <t>RKARSHOW</t>
  </si>
  <si>
    <t>RL23</t>
  </si>
  <si>
    <t>RPO0</t>
  </si>
  <si>
    <t>RPON</t>
  </si>
  <si>
    <t>RSA3</t>
  </si>
  <si>
    <t>RSRR_WEB</t>
  </si>
  <si>
    <t>RSUSRAUTH</t>
  </si>
  <si>
    <t>RZ03</t>
  </si>
  <si>
    <t>RZ04</t>
  </si>
  <si>
    <t>RZ12</t>
  </si>
  <si>
    <t>RZ21</t>
  </si>
  <si>
    <t>SA38</t>
  </si>
  <si>
    <t>SA39</t>
  </si>
  <si>
    <t>SADR</t>
  </si>
  <si>
    <t>SAINT</t>
  </si>
  <si>
    <t>SALE</t>
  </si>
  <si>
    <t>SARFC</t>
  </si>
  <si>
    <t>SARJ</t>
  </si>
  <si>
    <t>SART</t>
  </si>
  <si>
    <t>SCCL</t>
  </si>
  <si>
    <t>SCPR3</t>
  </si>
  <si>
    <t>SCTS_RSWBO004</t>
  </si>
  <si>
    <t>SCU3</t>
  </si>
  <si>
    <t>SCUA</t>
  </si>
  <si>
    <t>SCUG</t>
  </si>
  <si>
    <t>SCUL</t>
  </si>
  <si>
    <t>SCUM</t>
  </si>
  <si>
    <t>SDCCN</t>
  </si>
  <si>
    <t>SDQ1</t>
  </si>
  <si>
    <t>SE06</t>
  </si>
  <si>
    <t>SE09</t>
  </si>
  <si>
    <t>SE14</t>
  </si>
  <si>
    <t>SE30</t>
  </si>
  <si>
    <t>SE30_OLD</t>
  </si>
  <si>
    <t>SE38</t>
  </si>
  <si>
    <t>SE43</t>
  </si>
  <si>
    <t>SE43N</t>
  </si>
  <si>
    <t>SE54</t>
  </si>
  <si>
    <t>SE63</t>
  </si>
  <si>
    <t>SE71</t>
  </si>
  <si>
    <t>SE73</t>
  </si>
  <si>
    <t>SE78</t>
  </si>
  <si>
    <t>SE80</t>
  </si>
  <si>
    <t>SE92</t>
  </si>
  <si>
    <t>SECPOL_CHANGES</t>
  </si>
  <si>
    <t>SESS_START_OBJECT</t>
  </si>
  <si>
    <t>SEU_INT</t>
  </si>
  <si>
    <t>SFAC</t>
  </si>
  <si>
    <t>SFTRACE</t>
  </si>
  <si>
    <t>SFW_BROWSER</t>
  </si>
  <si>
    <t>SHD0</t>
  </si>
  <si>
    <t>SHD1</t>
  </si>
  <si>
    <t>SLAT_WDYID</t>
  </si>
  <si>
    <t>SLICENSE</t>
  </si>
  <si>
    <t>SM63</t>
  </si>
  <si>
    <t>SM65</t>
  </si>
  <si>
    <t>SMLG</t>
  </si>
  <si>
    <t>SMOD</t>
  </si>
  <si>
    <t>SMQA</t>
  </si>
  <si>
    <t>SMQE</t>
  </si>
  <si>
    <t>SMT1</t>
  </si>
  <si>
    <t>SMTR_START_HISTORY</t>
  </si>
  <si>
    <t>SNC0</t>
  </si>
  <si>
    <t>SO21</t>
  </si>
  <si>
    <t>SOAMANAGER</t>
  </si>
  <si>
    <t>SOBT</t>
  </si>
  <si>
    <t>SP11</t>
  </si>
  <si>
    <t>SPAU</t>
  </si>
  <si>
    <t>SPDD</t>
  </si>
  <si>
    <t>SPFPAR</t>
  </si>
  <si>
    <t>SSC0</t>
  </si>
  <si>
    <t>ST04</t>
  </si>
  <si>
    <t>ST13</t>
  </si>
  <si>
    <t>ST14</t>
  </si>
  <si>
    <t>START_REPORT</t>
  </si>
  <si>
    <t>SU02</t>
  </si>
  <si>
    <t>SUPC</t>
  </si>
  <si>
    <t>SWI14</t>
  </si>
  <si>
    <t>SWI2_FREQ</t>
  </si>
  <si>
    <t>SWU7</t>
  </si>
  <si>
    <t>S_ALR_87003642</t>
  </si>
  <si>
    <t>S_ALR_87003677</t>
  </si>
  <si>
    <t>S_ALR_87004478</t>
  </si>
  <si>
    <t>S_ALR_87009086</t>
  </si>
  <si>
    <t>S_ALR_87009140</t>
  </si>
  <si>
    <t>S_ALR_87009145</t>
  </si>
  <si>
    <t>S_ALR_87009182</t>
  </si>
  <si>
    <t>S_ALR_87009207</t>
  </si>
  <si>
    <t>S_KK4_74000824</t>
  </si>
  <si>
    <t>S_KK4_74000887</t>
  </si>
  <si>
    <t>TRACE</t>
  </si>
  <si>
    <t>USMM_PDF</t>
  </si>
  <si>
    <t>V.00</t>
  </si>
  <si>
    <t>V/05</t>
  </si>
  <si>
    <t>V/LD</t>
  </si>
  <si>
    <t>V/LE</t>
  </si>
  <si>
    <t>VA05N</t>
  </si>
  <si>
    <t>VA06</t>
  </si>
  <si>
    <t>VA11</t>
  </si>
  <si>
    <t>VA15</t>
  </si>
  <si>
    <t>VA25</t>
  </si>
  <si>
    <t>VA44</t>
  </si>
  <si>
    <t>VAN1</t>
  </si>
  <si>
    <t>VD02</t>
  </si>
  <si>
    <t>VF05N</t>
  </si>
  <si>
    <t>VK14</t>
  </si>
  <si>
    <t>VK31</t>
  </si>
  <si>
    <t>VK32</t>
  </si>
  <si>
    <t>VK34</t>
  </si>
  <si>
    <t>VOFN</t>
  </si>
  <si>
    <t>VV13</t>
  </si>
  <si>
    <t>WB_NEW_WINDOW</t>
  </si>
  <si>
    <t>WDYID</t>
  </si>
  <si>
    <t>WE19</t>
  </si>
  <si>
    <t>WE30</t>
  </si>
  <si>
    <t>WE46</t>
  </si>
  <si>
    <t>WG24</t>
  </si>
  <si>
    <t>ZAA31</t>
  </si>
  <si>
    <t>ZBC03</t>
  </si>
  <si>
    <t>ZBC05</t>
  </si>
  <si>
    <t>ZBC08</t>
  </si>
  <si>
    <t>ZBCUSER18</t>
  </si>
  <si>
    <t>ZBUA2</t>
  </si>
  <si>
    <t>ZCO11</t>
  </si>
  <si>
    <t>ZCO_MGK</t>
  </si>
  <si>
    <t>ZECP12</t>
  </si>
  <si>
    <t>ZFI05</t>
  </si>
  <si>
    <t>ZFI10</t>
  </si>
  <si>
    <t>ZFI12</t>
  </si>
  <si>
    <t>ZFI14</t>
  </si>
  <si>
    <t>ZFI17</t>
  </si>
  <si>
    <t>ZFI18</t>
  </si>
  <si>
    <t>ZFI19</t>
  </si>
  <si>
    <t>ZFI81</t>
  </si>
  <si>
    <t>ZFI_MAIL_ASSETS</t>
  </si>
  <si>
    <t>ZIA07</t>
  </si>
  <si>
    <t>ZIA12</t>
  </si>
  <si>
    <t>ZIA22</t>
  </si>
  <si>
    <t>ZIA25</t>
  </si>
  <si>
    <t>ZIA29</t>
  </si>
  <si>
    <t>ZIA38</t>
  </si>
  <si>
    <t>ZIA54</t>
  </si>
  <si>
    <t>ZIG09</t>
  </si>
  <si>
    <t>ZIK16</t>
  </si>
  <si>
    <t>ZIS06</t>
  </si>
  <si>
    <t>ZIS09</t>
  </si>
  <si>
    <t>ZIS44</t>
  </si>
  <si>
    <t>ZIS56</t>
  </si>
  <si>
    <t>ZIS65</t>
  </si>
  <si>
    <t>ZIS80</t>
  </si>
  <si>
    <t>ZIS83</t>
  </si>
  <si>
    <t>ZIS85</t>
  </si>
  <si>
    <t>ZIS86</t>
  </si>
  <si>
    <t>ZIS_JS_FPYY</t>
  </si>
  <si>
    <t>ZKB21WV</t>
  </si>
  <si>
    <t>ZKE13</t>
  </si>
  <si>
    <t>ZKE5Z</t>
  </si>
  <si>
    <t>ZKK20</t>
  </si>
  <si>
    <t>ZKKP01</t>
  </si>
  <si>
    <t>ZKLA13</t>
  </si>
  <si>
    <t>ZKLAN</t>
  </si>
  <si>
    <t>ZKLG03</t>
  </si>
  <si>
    <t>ZKO39</t>
  </si>
  <si>
    <t>ZKOA02</t>
  </si>
  <si>
    <t>ZKOG03</t>
  </si>
  <si>
    <t>ZKOL01</t>
  </si>
  <si>
    <t>ZKOL05</t>
  </si>
  <si>
    <t>ZKOP01</t>
  </si>
  <si>
    <t>ZKOS01</t>
  </si>
  <si>
    <t>ZKOST1</t>
  </si>
  <si>
    <t>ZKSKG3</t>
  </si>
  <si>
    <t>ZKSU5</t>
  </si>
  <si>
    <t>ZMM35</t>
  </si>
  <si>
    <t>ZMM36</t>
  </si>
  <si>
    <t>ZMM42</t>
  </si>
  <si>
    <t>ZMM53</t>
  </si>
  <si>
    <t>ZMM54</t>
  </si>
  <si>
    <t>ZMM60</t>
  </si>
  <si>
    <t>ZMM62</t>
  </si>
  <si>
    <t>ZMM63</t>
  </si>
  <si>
    <t>ZMM67</t>
  </si>
  <si>
    <t>ZMM77</t>
  </si>
  <si>
    <t>ZMM78</t>
  </si>
  <si>
    <t>ZMM87</t>
  </si>
  <si>
    <t>ZMM88</t>
  </si>
  <si>
    <t>ZPM101</t>
  </si>
  <si>
    <t>ZPM120</t>
  </si>
  <si>
    <t>ZPM17</t>
  </si>
  <si>
    <t>ZPM188</t>
  </si>
  <si>
    <t>ZPM54</t>
  </si>
  <si>
    <t>ZPM_ABGS</t>
  </si>
  <si>
    <t>ZPS11</t>
  </si>
  <si>
    <t>ZRX01</t>
  </si>
  <si>
    <t>ZSD23</t>
  </si>
  <si>
    <t>ZSD24</t>
  </si>
  <si>
    <t>ZSD27</t>
  </si>
  <si>
    <t>ZTM02</t>
  </si>
  <si>
    <t>ZUCESUSER</t>
  </si>
  <si>
    <t>Z_MM_ADMIN</t>
  </si>
  <si>
    <t>Avise: Rücknahme Exporteintr.</t>
  </si>
  <si>
    <t>Avise: Kontierungs-Statistik</t>
  </si>
  <si>
    <t>AK: Absenderbankverb. a. Kontoauszug</t>
  </si>
  <si>
    <t>Kontoausz.: Prüfen Kontoauszugsdat.</t>
  </si>
  <si>
    <t>Kontoauszüge: Rücknahme Exporteintr.</t>
  </si>
  <si>
    <t>Kontoauszüge: Flexibler Export</t>
  </si>
  <si>
    <t>Workflow - Ansprechpartner</t>
  </si>
  <si>
    <t>Kontoausz.:Löschen alter Absenderbv.</t>
  </si>
  <si>
    <t>AK: Performance-Cockpit-Daten Update</t>
  </si>
  <si>
    <t>Übersicht Regelwerk</t>
  </si>
  <si>
    <t>AK: Maintenance Report  - Feinfilter</t>
  </si>
  <si>
    <t>AK: Maintenance Report Grobfilter</t>
  </si>
  <si>
    <t>Kontoauszüge: Stammdatenauflistung</t>
  </si>
  <si>
    <t>AK: Beleg- u.Kto.Ausz.-Felder aktiv</t>
  </si>
  <si>
    <t>AK: Statistik - Kontoauszugspos.</t>
  </si>
  <si>
    <t>Auskunft über personenbezogene Daten</t>
  </si>
  <si>
    <t>Job-Log-Analyser Konfiguration</t>
  </si>
  <si>
    <t>Notfall-Customizing</t>
  </si>
  <si>
    <t>Stammdaten Transporteinstellungen</t>
  </si>
  <si>
    <t>Belegarten für Medien</t>
  </si>
  <si>
    <t>Pflege der Buchungskreisgr.</t>
  </si>
  <si>
    <t>FX Absicherungsquote</t>
  </si>
  <si>
    <t>Anwendung</t>
  </si>
  <si>
    <t>Zuord. ZVKMedien - ZW</t>
  </si>
  <si>
    <t>Einstell. Scheckeinreicher</t>
  </si>
  <si>
    <t>Ableitungsregeln aut. Dispo</t>
  </si>
  <si>
    <t>Pflege Geldhandelstypen</t>
  </si>
  <si>
    <t>Bankvalutatage</t>
  </si>
  <si>
    <t>Interbankenzinssätze</t>
  </si>
  <si>
    <t>Klassen</t>
  </si>
  <si>
    <t>Medien für PM-Zahlungsoptimierung</t>
  </si>
  <si>
    <t>Liste der Plangruppen</t>
  </si>
  <si>
    <t>freie Planungsobjekte</t>
  </si>
  <si>
    <t>Geschäftstypen</t>
  </si>
  <si>
    <t>Ableitungsregeln Finanzgeschäfte</t>
  </si>
  <si>
    <t>Migration Bukrs/Bank/Konten</t>
  </si>
  <si>
    <t>F4 - Hilfen Wertelisten</t>
  </si>
  <si>
    <t>Einstellung Zinsabrechnung</t>
  </si>
  <si>
    <t>Buchungsregeln (ZA)</t>
  </si>
  <si>
    <t>Zahlungswege</t>
  </si>
  <si>
    <t>Geschäftsarten</t>
  </si>
  <si>
    <t>Umsatzartenpflege</t>
  </si>
  <si>
    <t>Konsolidierungen</t>
  </si>
  <si>
    <t>Abfragefelder für AutoCode</t>
  </si>
  <si>
    <t>Plangruppen</t>
  </si>
  <si>
    <t>Standardwerte Zahlungen</t>
  </si>
  <si>
    <t>Steuerkennzeichen</t>
  </si>
  <si>
    <t>Summentabellen Istrechnung</t>
  </si>
  <si>
    <t>Wiederkehrende Dispositionen</t>
  </si>
  <si>
    <t>Berechnungsarten Limit/Linie</t>
  </si>
  <si>
    <t>CPW: Verwaltung Kommentare</t>
  </si>
  <si>
    <t>IHB Abrechnung versenden</t>
  </si>
  <si>
    <t>IHB Dokumentenverwaltung</t>
  </si>
  <si>
    <t>autom. Dispos. erzeugen - FEB-Tabel.</t>
  </si>
  <si>
    <t>Einzelbankgebühren für Dispositionen</t>
  </si>
  <si>
    <t>Bankenstände</t>
  </si>
  <si>
    <t>Bankenumsatz</t>
  </si>
  <si>
    <t>Bankstatistik</t>
  </si>
  <si>
    <t>Allgemeine Bereinigungstransaktion</t>
  </si>
  <si>
    <t>Buchungssammler</t>
  </si>
  <si>
    <t>CPW Event</t>
  </si>
  <si>
    <t>CPW Layout Zuordnung Events</t>
  </si>
  <si>
    <t>US Cash Position Worksheet</t>
  </si>
  <si>
    <t>Cash View</t>
  </si>
  <si>
    <t>Einstellungen Dispo-Übern. aus OPs</t>
  </si>
  <si>
    <t>Dispo-Übernahme aus OPs</t>
  </si>
  <si>
    <t>Einst. Dispoübernahme aus Planzahlen</t>
  </si>
  <si>
    <t>Ist Daten Export</t>
  </si>
  <si>
    <t>Stammdaten Meldewesen GH</t>
  </si>
  <si>
    <t>Stornogrund</t>
  </si>
  <si>
    <t>Zinsstaffel Geldhandel</t>
  </si>
  <si>
    <t>Autoprolongation Geldhandel</t>
  </si>
  <si>
    <t>Buchungsjournal CM</t>
  </si>
  <si>
    <t>Zinsabrechnungen buchen</t>
  </si>
  <si>
    <t>Kontoauszüge aus Datei übernehmen</t>
  </si>
  <si>
    <t>Kontoauszüge aus FI übernehmen</t>
  </si>
  <si>
    <t>Kontenbuchungen bereinigen</t>
  </si>
  <si>
    <t>Kontrolle der Ist-Rechnung</t>
  </si>
  <si>
    <t>Export Kontoauszüge</t>
  </si>
  <si>
    <t>Zwischentab. Kontenbuch. bereinigen</t>
  </si>
  <si>
    <t>Migration Kontoauszüge</t>
  </si>
  <si>
    <t>Inhouse Bank Abrechnung</t>
  </si>
  <si>
    <t>Optimiertes Kontenclearing</t>
  </si>
  <si>
    <t>Autocodierung Dispositionen</t>
  </si>
  <si>
    <t>Dispoübernahme aus Planzahlen</t>
  </si>
  <si>
    <t>Erweiterte Kontenabstimmung Intraday</t>
  </si>
  <si>
    <t>Autocodierung Intradays</t>
  </si>
  <si>
    <t>autom. Disposition SAP-Zahllauf</t>
  </si>
  <si>
    <t>autom. Dispo. erz. - Bankgebühren</t>
  </si>
  <si>
    <t>Reportstruktur Kontrahentenreport</t>
  </si>
  <si>
    <t>Kontenvorschau</t>
  </si>
  <si>
    <t>Kontrahentensalden</t>
  </si>
  <si>
    <t>Kreditinanspruchnahme</t>
  </si>
  <si>
    <t>Selektive Auszugsspiegelung</t>
  </si>
  <si>
    <t>Verwaltung Merkertab. Spiegelung KTB</t>
  </si>
  <si>
    <t>Auswertung Konto-Gebühren</t>
  </si>
  <si>
    <t>Planungskommentare</t>
  </si>
  <si>
    <t>Rollierende Vorschau</t>
  </si>
  <si>
    <t>Abstimmungsergebnis Intraday</t>
  </si>
  <si>
    <t>Vorschau Cashflows</t>
  </si>
  <si>
    <t>Banksaldenmonitoring</t>
  </si>
  <si>
    <t>Avisqualitätsbericht</t>
  </si>
  <si>
    <t>Kontenaktivitätskontrolle</t>
  </si>
  <si>
    <t>Zwischentabelle Kontobuchungen</t>
  </si>
  <si>
    <t>Salden pro Stichtag</t>
  </si>
  <si>
    <t>Finanzstatus</t>
  </si>
  <si>
    <t>Tagesprotokoll Geldhandel</t>
  </si>
  <si>
    <t>Übernahmeprotokoll elektr. Kontoausz</t>
  </si>
  <si>
    <t>Soll/Haben Bankkonten</t>
  </si>
  <si>
    <t>Autoclearing - Hierarchie</t>
  </si>
  <si>
    <t>Konditionen periodische Bankgebühren</t>
  </si>
  <si>
    <t>Betragsgrenzen Avisqualitätsbericht</t>
  </si>
  <si>
    <t>Zinsabrechnung Quellensteuer</t>
  </si>
  <si>
    <t>Detail der Konditionen Bankgebühren</t>
  </si>
  <si>
    <t>Gruppierung periodische Bankgebühren</t>
  </si>
  <si>
    <t>IHB Empfänger Konfiguration</t>
  </si>
  <si>
    <t>Clearing Einstel. Verrechnungskonten</t>
  </si>
  <si>
    <t>Kontenabstimmung Konditionen</t>
  </si>
  <si>
    <t>Suchmuster Kontenabstimmung</t>
  </si>
  <si>
    <t>Suchmusterfolgen Kontenabstimmung</t>
  </si>
  <si>
    <t>Dynamische Verw.zweck für Kto-Übern.</t>
  </si>
  <si>
    <t>Suchfolgegruppen Kontenabstimmung</t>
  </si>
  <si>
    <t>Investmentfonds</t>
  </si>
  <si>
    <t>Kurstabelle Investmentfonds</t>
  </si>
  <si>
    <t>Saldenvorschau auf Kontentypbasis</t>
  </si>
  <si>
    <t>Umsatzavise Matching</t>
  </si>
  <si>
    <t>Vordispositionen importieren</t>
  </si>
  <si>
    <t>wiederkehrende Dispositionen gen.</t>
  </si>
  <si>
    <t>Zahlungsanweisung stornieren</t>
  </si>
  <si>
    <t>Auto. Dispositionen aus Zahllauf</t>
  </si>
  <si>
    <t>Guthaben bei Banken</t>
  </si>
  <si>
    <t>autom. Dispo. erz. - CFM/CML</t>
  </si>
  <si>
    <t>Wechseldeckung</t>
  </si>
  <si>
    <t>Referenzzinssätze</t>
  </si>
  <si>
    <t>FX Interactive Worksheet</t>
  </si>
  <si>
    <t>Nettingpool</t>
  </si>
  <si>
    <t>Nettingpositionen</t>
  </si>
  <si>
    <t>Nettingergebnis</t>
  </si>
  <si>
    <t>Abstimmung Nettingpositionen</t>
  </si>
  <si>
    <t>Erfassungsstand Nettingpositionen</t>
  </si>
  <si>
    <t>Sonderregeln Nettingabrechnung</t>
  </si>
  <si>
    <t>Abrechnung</t>
  </si>
  <si>
    <t>Nettingkreise</t>
  </si>
  <si>
    <t>Kontierungsregeln (ICN)</t>
  </si>
  <si>
    <t>Regeln für automatische Disputs</t>
  </si>
  <si>
    <t>Automatische Disputerstellung</t>
  </si>
  <si>
    <t>Initialisierung Netting</t>
  </si>
  <si>
    <t>Centerfreigabe</t>
  </si>
  <si>
    <t>Nettingtermine</t>
  </si>
  <si>
    <t>Budget zum Nettingtermin</t>
  </si>
  <si>
    <t>Zahlungskonten</t>
  </si>
  <si>
    <t>Budgetübersicht</t>
  </si>
  <si>
    <t>Periodisches Nettingergebnis</t>
  </si>
  <si>
    <t>Transferübersicht</t>
  </si>
  <si>
    <t>Dispositionen generieren</t>
  </si>
  <si>
    <t>Abrechnungsbeträge für Dispo</t>
  </si>
  <si>
    <t>Automatische Budgetverteilung</t>
  </si>
  <si>
    <t>Kontrahenten ohne zugeord. Position</t>
  </si>
  <si>
    <t>Disputgründe</t>
  </si>
  <si>
    <t>FX Terminkurse</t>
  </si>
  <si>
    <t>Intra Gruppen</t>
  </si>
  <si>
    <t>Intra Gruppen Prozesse</t>
  </si>
  <si>
    <t>Intra Gruppen Termingenerierung</t>
  </si>
  <si>
    <t>Intra Gruppen Terminmonitor</t>
  </si>
  <si>
    <t>Intra Gruppen Dispo bereinigen</t>
  </si>
  <si>
    <t>Cockpit Kreditlinien</t>
  </si>
  <si>
    <t>Protokoll anzeigen</t>
  </si>
  <si>
    <t>Valutenverschiebung u. Betragsanpass</t>
  </si>
  <si>
    <t>Verteilungskurven</t>
  </si>
  <si>
    <t>Abfragefolgen</t>
  </si>
  <si>
    <t>Abfragen</t>
  </si>
  <si>
    <t>Planzahlenpool bereinigen</t>
  </si>
  <si>
    <t>Codierung zurück setzen</t>
  </si>
  <si>
    <t>Plan/Ist-Daten Report mit Datenexp.</t>
  </si>
  <si>
    <t>Übernahme offener Posten aus IS-U</t>
  </si>
  <si>
    <t>IS-U Recherche</t>
  </si>
  <si>
    <t>Recherche Einzelpositionen</t>
  </si>
  <si>
    <t>Abstimmschlüssel Zahlungsverkehr</t>
  </si>
  <si>
    <t>Istdaten IS-U</t>
  </si>
  <si>
    <t>Abstimmung IS-U-Recherche</t>
  </si>
  <si>
    <t>Pflege der meldenden Instanz</t>
  </si>
  <si>
    <t>Manuelle Nachcodierung</t>
  </si>
  <si>
    <t>Plan/Ist-Daten Reporting</t>
  </si>
  <si>
    <t>Plan/Ist-Daten Reporting neu (m. FPO</t>
  </si>
  <si>
    <t>Manuelle Kennzahlen</t>
  </si>
  <si>
    <t>KPI  (Key Perfomance Indicators)</t>
  </si>
  <si>
    <t>Historie KPI Export</t>
  </si>
  <si>
    <t>Pläne</t>
  </si>
  <si>
    <t>Manuelle Plandatenerfassung</t>
  </si>
  <si>
    <t>Manuelle Plandatenerfassung Intra Gr</t>
  </si>
  <si>
    <t>Plan/Ist-Daten Vergleich Reporting</t>
  </si>
  <si>
    <t>Planversionen Pflege</t>
  </si>
  <si>
    <t>Planzahlenpool</t>
  </si>
  <si>
    <t>Planzahlen aus CML und CFM</t>
  </si>
  <si>
    <t>Planzahlen aus Dispositionen</t>
  </si>
  <si>
    <t>Planzahlen aus MM</t>
  </si>
  <si>
    <t>Planzahlen aus SD und MM</t>
  </si>
  <si>
    <t>Planzahlen aus Treasury</t>
  </si>
  <si>
    <t>Planzahlen fortschreiben</t>
  </si>
  <si>
    <t>Planzahlen kopieren</t>
  </si>
  <si>
    <t>Planzahlen löschen</t>
  </si>
  <si>
    <t>Abfragefolgen drucken</t>
  </si>
  <si>
    <t>Pflege der Reportstrukturen</t>
  </si>
  <si>
    <t>Übersteuerung Belegkettenverfolgung</t>
  </si>
  <si>
    <t>Deaktivieren von Planversionen</t>
  </si>
  <si>
    <t>Betragsbedingte Aussort. von Belegen</t>
  </si>
  <si>
    <t>Meldungsausgabe im Prot. der FI-Rech</t>
  </si>
  <si>
    <t>Aufsummierung bei n:m Ausgleich</t>
  </si>
  <si>
    <t>Offene Posten aus IS-U : Stammdaten</t>
  </si>
  <si>
    <t>Planung: Szenarien</t>
  </si>
  <si>
    <t>Planung: Herkunft der Plandaten</t>
  </si>
  <si>
    <t>Valutenverschieb. Buchhaltungskonten</t>
  </si>
  <si>
    <t>Definition abhängiger Plangruppen</t>
  </si>
  <si>
    <t>Pflege der Ausschlusskonten</t>
  </si>
  <si>
    <t>Einst. z. erw. m:n-Behandl.</t>
  </si>
  <si>
    <t>Einst. m:n-Behandl. Belege</t>
  </si>
  <si>
    <t>Zielkonten</t>
  </si>
  <si>
    <t>Übernahme von APs und OPs</t>
  </si>
  <si>
    <t>MONETA: ÜBERNAHME VON OPS</t>
  </si>
  <si>
    <t>Übernahme von Planzahlen aus Datei</t>
  </si>
  <si>
    <t>Planzahlen aus Moneta Classic</t>
  </si>
  <si>
    <t>Übernahme Planzahlen aus SAP-CM</t>
  </si>
  <si>
    <t>Übernahme Planzahlen aus SAP-Hana</t>
  </si>
  <si>
    <t>Snapshot Salden</t>
  </si>
  <si>
    <t>Snapshot Vergleich</t>
  </si>
  <si>
    <t>ASM: Feldkatalog</t>
  </si>
  <si>
    <t>Protokoll: Initialisierung</t>
  </si>
  <si>
    <t>Neuberechnung Buchungs-/Valutasalden</t>
  </si>
  <si>
    <t>Absprung mit Auszug-LFNR</t>
  </si>
  <si>
    <t>Meta-Recherche</t>
  </si>
  <si>
    <t>Saldenreport</t>
  </si>
  <si>
    <t>Anwendungen</t>
  </si>
  <si>
    <t>Stammdaten Transport</t>
  </si>
  <si>
    <t>Auszug / Umsatz Migration ASM</t>
  </si>
  <si>
    <t>Zahlformat</t>
  </si>
  <si>
    <t>Payments: Buchungsjournal</t>
  </si>
  <si>
    <t>Übernahme von Devisenkursen</t>
  </si>
  <si>
    <t>JCo Server Lastverteilung</t>
  </si>
  <si>
    <t>Programmverhalten SAP-Systeme</t>
  </si>
  <si>
    <t>Übersicht file tracker</t>
  </si>
  <si>
    <t>BPO Quickstart</t>
  </si>
  <si>
    <t>Transaktion bpo Start</t>
  </si>
  <si>
    <t>itmeasyEAM SAP+EM: Starten des EM</t>
  </si>
  <si>
    <t>itmeasyEAM SAP+EM: Beenden des EM</t>
  </si>
  <si>
    <t>SAP+EM: Export von geänderten TPL</t>
  </si>
  <si>
    <t>SAP+EM: Monitor der EM Daten</t>
  </si>
  <si>
    <t>Prüfberichte anzeigen</t>
  </si>
  <si>
    <t>SAP+EM: Import von Prüfberichtsnr.</t>
  </si>
  <si>
    <t>SAP+EM: Import von Arbeitsmitteln</t>
  </si>
  <si>
    <t>SAP+EM: Import  von Gefährdungskl.</t>
  </si>
  <si>
    <t>SAP+EM: Import von Prüfterminen</t>
  </si>
  <si>
    <t>SAP+EM: Import von  Dokumenten</t>
  </si>
  <si>
    <t>Übermittlung der neuen Equnr</t>
  </si>
  <si>
    <t>SAP Gateway Service Builder</t>
  </si>
  <si>
    <t>Fehlerprotokoll von SAP Gateway</t>
  </si>
  <si>
    <t>Services aktivieren und verwalten</t>
  </si>
  <si>
    <t>Anwendungskonfiguration</t>
  </si>
  <si>
    <t>Konfiguration der Fiori Apps</t>
  </si>
  <si>
    <t>Konfiguration der Auswertungen</t>
  </si>
  <si>
    <t>Korasoft Customizing</t>
  </si>
  <si>
    <t>Korasoft: Umzugsmanagement</t>
  </si>
  <si>
    <t>Natuvion - Data Conversion Server</t>
  </si>
  <si>
    <t>Natuvion SOPHIA</t>
  </si>
  <si>
    <t>Natuvion - SQL Query</t>
  </si>
  <si>
    <t>PBS archive data admin board</t>
  </si>
  <si>
    <t>Administration Board CCOI</t>
  </si>
  <si>
    <t>Administration Board CCOT</t>
  </si>
  <si>
    <t>Berichtsgruppe ausführen</t>
  </si>
  <si>
    <t>Bericht/Bericht-Schnittstelle</t>
  </si>
  <si>
    <t>Tabelle / Tabellenpool extrahieren</t>
  </si>
  <si>
    <t>Archive add on CFI(F) Indexverwalt.</t>
  </si>
  <si>
    <t>Administration Board COO</t>
  </si>
  <si>
    <t>Man. Umbuchung Kosten anzeigen</t>
  </si>
  <si>
    <t>Man. Umbuchung Erlöse anzeigen</t>
  </si>
  <si>
    <t>Kostenrechnungsbelege Istkosten</t>
  </si>
  <si>
    <t>Änderungsbel. Material anzeigen CMT</t>
  </si>
  <si>
    <t>PBS Documentation Guide</t>
  </si>
  <si>
    <t>Selektionsvarianten kopieren</t>
  </si>
  <si>
    <t>Übersicht ABAP Entwickler</t>
  </si>
  <si>
    <t>Liste lokaler Entwicklungsobjekte</t>
  </si>
  <si>
    <t>Arbeitsvorrat</t>
  </si>
  <si>
    <t>Übersicht Audit Zyklen</t>
  </si>
  <si>
    <t>Automat. Update im Audit Plan</t>
  </si>
  <si>
    <t>Berechtigungsprüfung (Excel)</t>
  </si>
  <si>
    <t>Rollentool - ORGSet Pflege</t>
  </si>
  <si>
    <t>Pflege Katalog</t>
  </si>
  <si>
    <t>Pflege logische Systemgruppen</t>
  </si>
  <si>
    <t>Anzeige der Rollen zum Account</t>
  </si>
  <si>
    <t>Up-/Download Prüfregeln</t>
  </si>
  <si>
    <t>Pflege Content-Komponenten</t>
  </si>
  <si>
    <t>Protokoll der Datenübertragung</t>
  </si>
  <si>
    <t>Pflege KontrollID</t>
  </si>
  <si>
    <t>Liste durchzuführenden Kontrollen</t>
  </si>
  <si>
    <t>Übersicht Kontrollanforder.</t>
  </si>
  <si>
    <t>Pflege kritischer Objekte</t>
  </si>
  <si>
    <t>Pflege krit. Systemparameter</t>
  </si>
  <si>
    <t>Pflege krit. Kombinationen</t>
  </si>
  <si>
    <t>Verteilung der Mitigation</t>
  </si>
  <si>
    <t>Download Admin Gruppe</t>
  </si>
  <si>
    <t>Download Mitigationseinträge</t>
  </si>
  <si>
    <t>SAST: Überprüfung der Logs</t>
  </si>
  <si>
    <t>SAST: Downl. Observer: Einstellungen</t>
  </si>
  <si>
    <t>Pflege Ausnahmen</t>
  </si>
  <si>
    <t>Deaktivierung SU01/PFCG User Exit</t>
  </si>
  <si>
    <t>Download-Upload SAST-Tabellen</t>
  </si>
  <si>
    <t>Benutzer mit gleicher SNC</t>
  </si>
  <si>
    <t>Hole Statistikdaten</t>
  </si>
  <si>
    <t>Übernahme HR Change Infos nach SAST</t>
  </si>
  <si>
    <t>Management Reports Setup</t>
  </si>
  <si>
    <t>ICF Services und Parameter</t>
  </si>
  <si>
    <t>Liste der Objektschlüssel</t>
  </si>
  <si>
    <t>Pflege OrglevelID</t>
  </si>
  <si>
    <t>Pflege krit. Statements</t>
  </si>
  <si>
    <t>Upload Policy</t>
  </si>
  <si>
    <t>Export CCMS Statistiken</t>
  </si>
  <si>
    <t>Anzeige GW Logs</t>
  </si>
  <si>
    <t>Trace Daten löschen</t>
  </si>
  <si>
    <t>Trace Status Info je System</t>
  </si>
  <si>
    <t>Löschen SM59 Editorsperre</t>
  </si>
  <si>
    <t>Übersicht ReportingID</t>
  </si>
  <si>
    <t>Prüfung Konfiguration</t>
  </si>
  <si>
    <t>Anlegen von Fallback User</t>
  </si>
  <si>
    <t>Anfordern Fallback Benutzer</t>
  </si>
  <si>
    <t>Fallback Benutzer Sessions</t>
  </si>
  <si>
    <t>Pflege Fallback Benutzer</t>
  </si>
  <si>
    <t>SGM Projekte verwalten</t>
  </si>
  <si>
    <t>Setup Rollen Tool</t>
  </si>
  <si>
    <t>Test Benutzer erstellen</t>
  </si>
  <si>
    <t>Sicherung Session-Audit Trails</t>
  </si>
  <si>
    <t>Modus Berechtigungsprüfung</t>
  </si>
  <si>
    <t>Lokalen Kollektor starten</t>
  </si>
  <si>
    <t>Regel herunterladen</t>
  </si>
  <si>
    <t>Regeln hochladen</t>
  </si>
  <si>
    <t>Upload neuen Contents</t>
  </si>
  <si>
    <t>Pflege SoD-Matrix</t>
  </si>
  <si>
    <t>SoD Matrix - systemübergreif.</t>
  </si>
  <si>
    <t>Pflege SpecialID (pass. Überw.)</t>
  </si>
  <si>
    <t>Pflege kritische STD. Profile</t>
  </si>
  <si>
    <t>Audit von Transporten</t>
  </si>
  <si>
    <t>SAST: Anzeige der Token Protokolle</t>
  </si>
  <si>
    <t>Aktualisiere AdminGruppen-Zuordnung</t>
  </si>
  <si>
    <t>Upload Mitigationseinträge</t>
  </si>
  <si>
    <t>Pflege Benutzer: nie sperren</t>
  </si>
  <si>
    <t>User Exits</t>
  </si>
  <si>
    <t>Datencollector Tcode/Benutzer</t>
  </si>
  <si>
    <t>Liste SoD Konflikte ausgeführt</t>
  </si>
  <si>
    <t>Pflege WF Bearbeiter-Gruppen</t>
  </si>
  <si>
    <t>Anzeige WF Bearbeiter-Gruppen</t>
  </si>
  <si>
    <t>Massenantrag Benutzeränderung U04</t>
  </si>
  <si>
    <t>Anzeige OrganisationsID</t>
  </si>
  <si>
    <t>Import Rollen</t>
  </si>
  <si>
    <t>Snapshot-Monitor</t>
  </si>
  <si>
    <t>Application Check</t>
  </si>
  <si>
    <t>Invoice Email Inbound Variante</t>
  </si>
  <si>
    <t>Protokoll reorganisierter Vorgänge</t>
  </si>
  <si>
    <t>Paper-2-ERP Reporting Cockpit</t>
  </si>
  <si>
    <t>Customizing Seeburger E-Invoicing</t>
  </si>
  <si>
    <t>CO-PCA: Übernahmeprogramm Ist</t>
  </si>
  <si>
    <t>EC-PCA: Bewegungdaten löschen</t>
  </si>
  <si>
    <t>EC-PCA: Einstellungen aktualisieren</t>
  </si>
  <si>
    <t>EC-PCA: Historienrelevanz pflegen</t>
  </si>
  <si>
    <t>EC-PCA: Transport Stammdaten</t>
  </si>
  <si>
    <t>EC-PCA: Transport Ist-Einstellungen</t>
  </si>
  <si>
    <t>CO-PCA: Übernahmeprogramm Plan</t>
  </si>
  <si>
    <t>FI-Daten nachbuchen</t>
  </si>
  <si>
    <t>Selektives Nachbuchen CO -&gt; CO-PCA</t>
  </si>
  <si>
    <t>Aufruf Viewpflege mit KOKRS</t>
  </si>
  <si>
    <t>Profit Center: Änderungen anzeigen</t>
  </si>
  <si>
    <t>Planung Kosten/Erlöse ändern</t>
  </si>
  <si>
    <t>Planungslayout Kosten/Erl. anzeigen</t>
  </si>
  <si>
    <t>EC-PCA: Saldovortrag Plan</t>
  </si>
  <si>
    <t>Anlagenbewegung erfassen</t>
  </si>
  <si>
    <t>Leistungsstamm</t>
  </si>
  <si>
    <t>View-Pflege Methode AfA-Schlüssel</t>
  </si>
  <si>
    <t>View-Pflege Periodenmethode</t>
  </si>
  <si>
    <t>AiB Aufteilungsregelzuordnung</t>
  </si>
  <si>
    <t>Verzeichnis der Anlagenklassen</t>
  </si>
  <si>
    <t>Bildaufbau Bewertungsbereiche</t>
  </si>
  <si>
    <t>Aufruf Liste Abschreibungen + Zinsen</t>
  </si>
  <si>
    <t>Anzeigen Arbeitsvorrat</t>
  </si>
  <si>
    <t>FIAA - Ad Hoc Berichte</t>
  </si>
  <si>
    <t>Anlagenkomplex anzeigen</t>
  </si>
  <si>
    <t>FI-AA Umfeldermittler</t>
  </si>
  <si>
    <t>FI-AA Unvollständige Anlagen</t>
  </si>
  <si>
    <t>Kostenstelle holen</t>
  </si>
  <si>
    <t>Sachkonto senden</t>
  </si>
  <si>
    <t>Sachkonto holen</t>
  </si>
  <si>
    <t>Pflege IDoc-Umsetzungsregeln</t>
  </si>
  <si>
    <t>Technische Konsistenzprüfung</t>
  </si>
  <si>
    <t>GP-Cust: Feldmodifikation Fremdanw.</t>
  </si>
  <si>
    <t>Geschäftspartner allgemein anzeigen</t>
  </si>
  <si>
    <t>Interessent anlegen</t>
  </si>
  <si>
    <t>Mitarbeiter ändern (BP)</t>
  </si>
  <si>
    <t>Mitarbeiter anzeigen (BP)</t>
  </si>
  <si>
    <t>Verwendung Arbeitsplatz in -Plänen</t>
  </si>
  <si>
    <t>Ersetzen Arbeitsplatz</t>
  </si>
  <si>
    <t>CA-Steuerung: Rollentypen</t>
  </si>
  <si>
    <t>Arbeitszeitblatt: Zeiten pflegen</t>
  </si>
  <si>
    <t>Arbeitszeitblatt: Zeiten anzeigen</t>
  </si>
  <si>
    <t>Ursachen: Lösungswege prüfen</t>
  </si>
  <si>
    <t>Anzeigen Änderungsstammsatz</t>
  </si>
  <si>
    <t>Anzeigen Freigabe Projekt</t>
  </si>
  <si>
    <t>Projekte EP Zahlungen Ist + Obligo</t>
  </si>
  <si>
    <t>Anzeigen Projektversion (Simulation)</t>
  </si>
  <si>
    <t>Anzeigen Materialkalkulation</t>
  </si>
  <si>
    <t>Erklären Customizing zum Werk</t>
  </si>
  <si>
    <t>Klasse anlegen</t>
  </si>
  <si>
    <t>Zuordnungen eines Objekts</t>
  </si>
  <si>
    <t>Zuordnungen einer Klasse</t>
  </si>
  <si>
    <t>Klassenarten</t>
  </si>
  <si>
    <t>Objektsuche in Klassen</t>
  </si>
  <si>
    <t>Objektsuche in Klassenart</t>
  </si>
  <si>
    <t>Objektverzeichnis</t>
  </si>
  <si>
    <t>Objektverzeichnis (ALV)</t>
  </si>
  <si>
    <t>Klassen ohne Vorgänger</t>
  </si>
  <si>
    <t>Grafische Hierarchiepflege</t>
  </si>
  <si>
    <t>Massenänderung von Bewertungen</t>
  </si>
  <si>
    <t>Kapazitätsabgleich</t>
  </si>
  <si>
    <t>Überblick Projektstruktur</t>
  </si>
  <si>
    <t>Übersicht: Projektdefinitionen</t>
  </si>
  <si>
    <t>Zuschläge IST:  FertAuftr   Sammelv.</t>
  </si>
  <si>
    <t>Ist-Abrechnung: Fert-/Prozeßaufträge</t>
  </si>
  <si>
    <t>Nachbew.  IST:  FertAuftr   Einzelv.</t>
  </si>
  <si>
    <t>Anlegen Template</t>
  </si>
  <si>
    <t>Templ.-Verr. Ist: Fertigungsaufträge</t>
  </si>
  <si>
    <t>Arbeitsplatz aendern</t>
  </si>
  <si>
    <t>Merkmal anzeigen</t>
  </si>
  <si>
    <t>Verwendungsnachweis Merkmalumfeld</t>
  </si>
  <si>
    <t>Prüfen / Löschen zentral</t>
  </si>
  <si>
    <t>Monitor für Tabellen und Indices</t>
  </si>
  <si>
    <t>DB-Verbindungspflege</t>
  </si>
  <si>
    <t>Terminsätze ändern</t>
  </si>
  <si>
    <t>Liste der Terminstammsätze</t>
  </si>
  <si>
    <t>Liste zugeord.Abl. zu führ. Abl.</t>
  </si>
  <si>
    <t>Storno Druck-/Abrechnungsbeleg</t>
  </si>
  <si>
    <t>Stornierung von Fakturabelegen</t>
  </si>
  <si>
    <t>Tarif ändern</t>
  </si>
  <si>
    <t>Verbrauchs- u. Teilrechung erstellen</t>
  </si>
  <si>
    <t>Tariffindung</t>
  </si>
  <si>
    <t>Preis anlegen</t>
  </si>
  <si>
    <t>Preis ändern</t>
  </si>
  <si>
    <t>Massenbigcheck</t>
  </si>
  <si>
    <t>Download der Abrechnungsstammdaten</t>
  </si>
  <si>
    <t>ECOP 97: Kostenrechnungskreis</t>
  </si>
  <si>
    <t>Tarifdaten anzeigen</t>
  </si>
  <si>
    <t>Serviceanbieter anlegen</t>
  </si>
  <si>
    <t>Serviceanbieter ändern</t>
  </si>
  <si>
    <t>Serviceanbieter anzeigen</t>
  </si>
  <si>
    <t>Druck-Workbench: Formularklasse</t>
  </si>
  <si>
    <t>Zählwerksgruppe ändern</t>
  </si>
  <si>
    <t>Anzeigen Logisches Zählwerk</t>
  </si>
  <si>
    <t>Schnellerfassung</t>
  </si>
  <si>
    <t>Schnellerfassung mit Korrektur</t>
  </si>
  <si>
    <t>Fallkategorie anlegen von Nachricht</t>
  </si>
  <si>
    <t>CIC: Datenumfeldpflege</t>
  </si>
  <si>
    <t>Vertragsübergreifende Anzeige</t>
  </si>
  <si>
    <t>Debitoren: Infosystem auswerten</t>
  </si>
  <si>
    <t>Kreditoren: Infosystem auswerten</t>
  </si>
  <si>
    <t>Aktivierung offene Posten Verwaltung</t>
  </si>
  <si>
    <t>Re/Gu Schnellerfassung</t>
  </si>
  <si>
    <t>Statist. Buchung zurücknehmen</t>
  </si>
  <si>
    <t>Merkposten erfassen</t>
  </si>
  <si>
    <t>Anzahlungsanforderung Kreditor</t>
  </si>
  <si>
    <t>Avis anzeigen</t>
  </si>
  <si>
    <t>Musterbeleg ändern</t>
  </si>
  <si>
    <t>Musterbelegänderungen anzeigen</t>
  </si>
  <si>
    <t>Zahlungsanforderung erfassen</t>
  </si>
  <si>
    <t>Vorerf. Beleg (Kopf) ändern</t>
  </si>
  <si>
    <t>Belegänderungen vorerfaßter Belege</t>
  </si>
  <si>
    <t>Konfiguration Zahlprogramm anzeigen</t>
  </si>
  <si>
    <t>Kontenanalyse Debitor</t>
  </si>
  <si>
    <t>Nachbearbeiten Elektron. Kontoauszug</t>
  </si>
  <si>
    <t>Bericht anlegen</t>
  </si>
  <si>
    <t>Berichte aus Mandt 000 importieren</t>
  </si>
  <si>
    <t>Verteilung der Bankstammdaten</t>
  </si>
  <si>
    <t>FI Kontierungsmuster-Verwaltung</t>
  </si>
  <si>
    <t>GP mit Kreditor verknüpfen</t>
  </si>
  <si>
    <t>GP mit Debitor verknüpfen</t>
  </si>
  <si>
    <t>Abgabe Posten zum internen Inkasso</t>
  </si>
  <si>
    <t>Historie der Inkassoposten</t>
  </si>
  <si>
    <t>Liste der Inkassoposten</t>
  </si>
  <si>
    <t>Massenlauf: Freigabe zum Inkasso</t>
  </si>
  <si>
    <t>Forderungen von Inkassobüro rückruf.</t>
  </si>
  <si>
    <t>FI-CA: Zahlungsavis</t>
  </si>
  <si>
    <t>RLSÜbernahme-Fehlerbearbeitung</t>
  </si>
  <si>
    <t>Informationen für Inkassobüros</t>
  </si>
  <si>
    <t>FI-CA: Barsicherheitszinsen</t>
  </si>
  <si>
    <t>Ratenpläne zum Stichtag</t>
  </si>
  <si>
    <t>OP-Liste zum Stichtag (parallel)</t>
  </si>
  <si>
    <t>Analyse extrahierter offener Posten</t>
  </si>
  <si>
    <t>Umgliederungen buchen</t>
  </si>
  <si>
    <t>VK Selektion</t>
  </si>
  <si>
    <t>Massenstorno von Mahnungen</t>
  </si>
  <si>
    <t>Berichtigte Forderungen auswerten</t>
  </si>
  <si>
    <t>C FKK Kontenfindung (allgemein)</t>
  </si>
  <si>
    <t>Kontenfindung: Liste</t>
  </si>
  <si>
    <t>Zeitpunkte</t>
  </si>
  <si>
    <t>FI-CA: KoFi - Rückn.Ausgl. Neuer OP</t>
  </si>
  <si>
    <t>Anlegen Stamm</t>
  </si>
  <si>
    <t>Anzeigen Stamm</t>
  </si>
  <si>
    <t>Anzeigen Planung</t>
  </si>
  <si>
    <t>SEPA: Mandat ändern</t>
  </si>
  <si>
    <t>Anzeigen Stamm im Kontenplan</t>
  </si>
  <si>
    <t>Anzeigen Stamm im Buchungskreis</t>
  </si>
  <si>
    <t>Datenextraktkontrollsummen prüfen</t>
  </si>
  <si>
    <t>Vorerfassung eingehender Gutschrifte</t>
  </si>
  <si>
    <t>Bericht ändern</t>
  </si>
  <si>
    <t>Belegerfassung für lokale Ledger</t>
  </si>
  <si>
    <t>GLT3 - Pflege GLT3-Unterkontierungen</t>
  </si>
  <si>
    <t>FI-SL-Customizing-Buchungskreis Anz.</t>
  </si>
  <si>
    <t>Abstimmung Summe-Einzelposten</t>
  </si>
  <si>
    <t>FI-SL-Customizing-Ledger ändern</t>
  </si>
  <si>
    <t>FI-SL-Customizing-Ledger anzeigen</t>
  </si>
  <si>
    <t>Start Selektion FI-SL-Einzelposten</t>
  </si>
  <si>
    <t>FI-SL: Globale Ist-Beleganzeige</t>
  </si>
  <si>
    <t>Substitutionsbearbeitung</t>
  </si>
  <si>
    <t>Verteilungschlussel pflegen</t>
  </si>
  <si>
    <t>Anzeigen Bibliothek</t>
  </si>
  <si>
    <t>Ändern Bericht</t>
  </si>
  <si>
    <t>Berichte importieren</t>
  </si>
  <si>
    <t>Ändern Berichtsgruppe</t>
  </si>
  <si>
    <t>Anzeigen Berichtsgruppe</t>
  </si>
  <si>
    <t>Ausführen Berichtsgruppe</t>
  </si>
  <si>
    <t>RW: Formular anlegen</t>
  </si>
  <si>
    <t>RW: Formular ändern</t>
  </si>
  <si>
    <t>Vorlage anzeigen</t>
  </si>
  <si>
    <t>Sets exportieren</t>
  </si>
  <si>
    <t>Sets importieren</t>
  </si>
  <si>
    <t>Kontenfindung pflegen: Saldonull</t>
  </si>
  <si>
    <t>Arbeitspläne kalkulieren</t>
  </si>
  <si>
    <t>Arbeitspläne drucken</t>
  </si>
  <si>
    <t>Anzeigen Werkszuordnung EquipmentStl</t>
  </si>
  <si>
    <t>Anlegen Werkszuordnung TechnPlatzStl</t>
  </si>
  <si>
    <t>Ändern Installation</t>
  </si>
  <si>
    <t>Änderungsbelege TechnPlatzStückliste</t>
  </si>
  <si>
    <t>Remote-Teil der Starttransaktion</t>
  </si>
  <si>
    <t>Fertigungshilfsmittel anlegen</t>
  </si>
  <si>
    <t>Benutzerprofile zur Kennzeichnung</t>
  </si>
  <si>
    <t>Referenzplatz anlegen: Listerfassung</t>
  </si>
  <si>
    <t>Datenübernahme nachholen</t>
  </si>
  <si>
    <t>Ändern Nachtrag InvProgrammposition</t>
  </si>
  <si>
    <t>Planvorschlagsermittlung IM</t>
  </si>
  <si>
    <t>Anzeigen Budget operative Objekte</t>
  </si>
  <si>
    <t>Budgetvorschlagsermittlung IM</t>
  </si>
  <si>
    <t>Budgetverteilung anzeigen</t>
  </si>
  <si>
    <t>InvProgramm in der UOrg anzeigen</t>
  </si>
  <si>
    <t>Anlegen InvProgramm aus UOrg</t>
  </si>
  <si>
    <t>Löschen InvProgramm komplett</t>
  </si>
  <si>
    <t>Nicht zugeordnete Maßn./Anf.</t>
  </si>
  <si>
    <t>Vererbungsprüfung InvProgramm</t>
  </si>
  <si>
    <t>Änderungen InvProgrammpositionen</t>
  </si>
  <si>
    <t>Objektverb. Techn. Plätze ändern</t>
  </si>
  <si>
    <t>Objektverb. Equipments ändern</t>
  </si>
  <si>
    <t>Zyklusset anzeigen</t>
  </si>
  <si>
    <t>Genehmigung ändern</t>
  </si>
  <si>
    <t>Genehmigungen/pflegen anzeigen</t>
  </si>
  <si>
    <t>Ändern Meldung - Erweiterte Sicht</t>
  </si>
  <si>
    <t>Nachbearbeitung von BDE-Fehlersätzen</t>
  </si>
  <si>
    <t>Historischen Auftrag ändern</t>
  </si>
  <si>
    <t>Aufträge Gesamtnetzterminierung</t>
  </si>
  <si>
    <t>Materialverfügbarkeitsinformation</t>
  </si>
  <si>
    <t>Kostenrechnungsbelege Plan</t>
  </si>
  <si>
    <t>Abstimmledger: Summensätze anzeigen</t>
  </si>
  <si>
    <t>Berichtsbaum Abstimmledger anzeigen</t>
  </si>
  <si>
    <t>Storno Abstimmbuchung</t>
  </si>
  <si>
    <t>Umbuchung von Primärkosten anzeigen</t>
  </si>
  <si>
    <t>Manuelle Verrechnungen anzeigen</t>
  </si>
  <si>
    <t>Verrechnung von Leistungen erfassen</t>
  </si>
  <si>
    <t>Verrechnung von Leistungen anzeigen</t>
  </si>
  <si>
    <t>Erfassung von Leistungen anzeigen</t>
  </si>
  <si>
    <t>Senderleistungen anzeigen</t>
  </si>
  <si>
    <t>Umbuchung ILV stornieren</t>
  </si>
  <si>
    <t>Stat.Kennzahlengruppe anlegen</t>
  </si>
  <si>
    <t>Profit Center Gruppe anlegen</t>
  </si>
  <si>
    <t>EC-PCA: Standardhierarchie anlegen</t>
  </si>
  <si>
    <t>Generischer Aufruf RKKBALV1</t>
  </si>
  <si>
    <t>Generischer Detailbericht</t>
  </si>
  <si>
    <t>Anlegen: Kontengruppe</t>
  </si>
  <si>
    <t>Übergabe EC-PCA</t>
  </si>
  <si>
    <t>Variantenpflege</t>
  </si>
  <si>
    <t>EC-PCA: Dummy-PrCtr anlegen</t>
  </si>
  <si>
    <t>EC-PCA: Kopieren Bilanzkontengrp.</t>
  </si>
  <si>
    <t>Abstimmung Sachkonten mit Ausgleich</t>
  </si>
  <si>
    <t>EC-PCA: ALE Profit Center senden</t>
  </si>
  <si>
    <t>EC-PCA: Recherchebericht ändern</t>
  </si>
  <si>
    <t>EC-PCA: Recherchebericht anzeigen</t>
  </si>
  <si>
    <t>EC-PCA: Rechercheformular anzeigen</t>
  </si>
  <si>
    <t>Einzelpostenbas. Bericht anlegen</t>
  </si>
  <si>
    <t>Abstimmung CO-PA &lt;-&gt; SD &lt;-&gt; FI</t>
  </si>
  <si>
    <t>Ändern Ergebnisbereich</t>
  </si>
  <si>
    <t>Merkmalsableitung: Einstieg</t>
  </si>
  <si>
    <t>Pflege Ergebnisschema</t>
  </si>
  <si>
    <t>Profit Center Stammdatenpflege</t>
  </si>
  <si>
    <t>Unternehmensorganisation anzeigen</t>
  </si>
  <si>
    <t>Profit Center aktivieren</t>
  </si>
  <si>
    <t>Inakt. Profit Center zurücknehmen</t>
  </si>
  <si>
    <t>Viewpflege mit vorbesetztem Erg.ber.</t>
  </si>
  <si>
    <t>Ist-Zuschläge:  Innenauftr. Sammelv.</t>
  </si>
  <si>
    <t>Zuschläge OBLI: Innenauftr. Einzelv.</t>
  </si>
  <si>
    <t>Zuschläge OBLI: Innenauftr. Sammelv.</t>
  </si>
  <si>
    <t>Statistische Kennzahlen löschen</t>
  </si>
  <si>
    <t>Ist-Abrechnung: ProdKostensammler</t>
  </si>
  <si>
    <t>Ergebnisermittlung Vertriebsblg.pos.</t>
  </si>
  <si>
    <t>Ist-Ergebnisermittlung: Aufträge</t>
  </si>
  <si>
    <t>WIP-Anzeige Auftrag</t>
  </si>
  <si>
    <t>Berichtsaufruf CM</t>
  </si>
  <si>
    <t>CO-FA Planwerte ändern</t>
  </si>
  <si>
    <t>Nachbew.  IST:  Kostentr.   Sammelv.</t>
  </si>
  <si>
    <t>Zuschläge IST:  Kostentr.   Sammelv.</t>
  </si>
  <si>
    <t>Abweichungen periodische Fert. (S)</t>
  </si>
  <si>
    <t>Leistungsarten löschen</t>
  </si>
  <si>
    <t>Selektionsvarianten Kostenstellen</t>
  </si>
  <si>
    <t>Auftragsnachtrag anzeigen</t>
  </si>
  <si>
    <t>Auftragsrückgabe anzeigen</t>
  </si>
  <si>
    <t>Aktivieren Verfügb.kontr. Aufträge</t>
  </si>
  <si>
    <t>Neuaufbau Verfügb.kontrolle Aufträge</t>
  </si>
  <si>
    <t>Nummernkr. Abrechnungsbeleg pflegen</t>
  </si>
  <si>
    <t>Plan-Abrechnung: Innenauftrag</t>
  </si>
  <si>
    <t>Auftragsarten: Budgetprofil</t>
  </si>
  <si>
    <t>Auftragsarten: Planprofil</t>
  </si>
  <si>
    <t>Aufträge Einzelposten Abweichungen</t>
  </si>
  <si>
    <t>Ausgewählte Berichte ausführen</t>
  </si>
  <si>
    <t>Sammeldruck von Innenaufträgen</t>
  </si>
  <si>
    <t>CO-Musterauftrag anlegen</t>
  </si>
  <si>
    <t>CO-Musterauftrag ändern</t>
  </si>
  <si>
    <t>Ist-Nachbew.:  Innenauftr. Sammelv.</t>
  </si>
  <si>
    <t>Auftragsart überprüfen PKoSa</t>
  </si>
  <si>
    <t>Primärkosten Plandaten anzeigen</t>
  </si>
  <si>
    <t>Plankosten löschen</t>
  </si>
  <si>
    <t>Planung Primärkostenarten ändern</t>
  </si>
  <si>
    <t>Planparameter anzeigen</t>
  </si>
  <si>
    <t>Planungslayout Kostenpl. anzeigen</t>
  </si>
  <si>
    <t>Kostenstellenetat anzeigen</t>
  </si>
  <si>
    <t>Listbearbeitung K.stelle ausführen</t>
  </si>
  <si>
    <t>Kostenstellen-Abgrenzung Ist</t>
  </si>
  <si>
    <t>Indirekte Leist.verr. Ist ändern</t>
  </si>
  <si>
    <t>Indirekte Leist.verr. Plan ausführen</t>
  </si>
  <si>
    <t>Ist-Zuschläge:  Kostenstellen</t>
  </si>
  <si>
    <t>Zykluspflege/-übersicht (CCA, ABC)</t>
  </si>
  <si>
    <t>Zuschläge PLAN: Kostenstellen</t>
  </si>
  <si>
    <t>Ist-Umlage löschen</t>
  </si>
  <si>
    <t>Plan-Umlage anzeigen</t>
  </si>
  <si>
    <t>Plan-Umlage Übersicht</t>
  </si>
  <si>
    <t>Plan-Verteilung ausführen</t>
  </si>
  <si>
    <t>Plan-Verteilung Übersicht</t>
  </si>
  <si>
    <t>Periodische Umbuchung ändern</t>
  </si>
  <si>
    <t>Legacy System Migration Workbench</t>
  </si>
  <si>
    <t>Nachrichten: KondTab anz. Bestellung</t>
  </si>
  <si>
    <t>Wareneingang zur Bestellung buchen</t>
  </si>
  <si>
    <t>MHD/Herstelldatum</t>
  </si>
  <si>
    <t>Materialbeleg einlagern: Einstieg</t>
  </si>
  <si>
    <t>BCO: Werksanalyse-Selektion Bestand</t>
  </si>
  <si>
    <t>BCO: Werksanalyse-Selektion Zu/Abg.</t>
  </si>
  <si>
    <t>BCO: Werksanalyse-Selektion Umschlag</t>
  </si>
  <si>
    <t>BCO: Werksanalyse-Selektion Reichwei</t>
  </si>
  <si>
    <t>BCO: Lagerortanalyse-Selekt Bestand</t>
  </si>
  <si>
    <t>BCO: Lagerortanalyse-Selekt Zu/Abg.</t>
  </si>
  <si>
    <t>BCO: Lagerortanalyse-Selekt Umschlag</t>
  </si>
  <si>
    <t>BCO: Disponentenanalyse-Sel. Bestand</t>
  </si>
  <si>
    <t>BCO: Disponentenanalyse-Sel. Zu/Abg.</t>
  </si>
  <si>
    <t>BCO: Disponentenanalyse-Sel. Umschlg</t>
  </si>
  <si>
    <t>BCO: ABC-Analyse Verbrauchswerte</t>
  </si>
  <si>
    <t>BCO: Analyse Umschlagshäufigkeit</t>
  </si>
  <si>
    <t>BCO: Analyse Verbrauchswerte</t>
  </si>
  <si>
    <t>Anzeigen Flexible LIS-Planung</t>
  </si>
  <si>
    <t>BCO: Auswertung ausführen</t>
  </si>
  <si>
    <t>BCO: Auswertung anzeigen</t>
  </si>
  <si>
    <t>BCO: Materialanalyse-Selektion</t>
  </si>
  <si>
    <t>BCO: Materialartenanalyse-Selektion</t>
  </si>
  <si>
    <t>BCO: Best./Bedarfsanalyse-Selektion</t>
  </si>
  <si>
    <t>PMIS: Objektklassenanalyse</t>
  </si>
  <si>
    <t>PMIS: Obj. Statistikanalyse</t>
  </si>
  <si>
    <t>PMIS: Kundenmeldungsanalyse</t>
  </si>
  <si>
    <t>WM: Ein- und Auslagerung-Selektion</t>
  </si>
  <si>
    <t>WM: Mengenströme-Selektion</t>
  </si>
  <si>
    <t>Strdanalysen Benutzereinst. CALL</t>
  </si>
  <si>
    <t>QMIS: Mat.anlyse Überblick QMeld.</t>
  </si>
  <si>
    <t>MRP-Einzelplanung -mehrstufig-</t>
  </si>
  <si>
    <t>Anzeigen Planungsvormerkung</t>
  </si>
  <si>
    <t>Löschvorschläge Infosatz</t>
  </si>
  <si>
    <t>Anhang zur Anfrage pflegen</t>
  </si>
  <si>
    <t>Anfragen zur Bedarfsnummer</t>
  </si>
  <si>
    <t>Freigabeerinnerung Bestellanford.</t>
  </si>
  <si>
    <t>Archivierte Bestellanforderungen</t>
  </si>
  <si>
    <t>Anzeigen Lieferantenbeurteilung</t>
  </si>
  <si>
    <t>Allgemeine Auswertungen (A)</t>
  </si>
  <si>
    <t>Nachrichtenausgabe Kontrakte</t>
  </si>
  <si>
    <t>Batch-Input: Zählung erfassen</t>
  </si>
  <si>
    <t>Batch-Input: Nullzählung buchen</t>
  </si>
  <si>
    <t>Sperren Kreditor (Einkauf)</t>
  </si>
  <si>
    <t>Ändern Kreditor (Einkauf) geplant</t>
  </si>
  <si>
    <t>Geplante Änderung Kreditor (Einkauf)</t>
  </si>
  <si>
    <t>Abrechnungs- und Konditionsgruppen</t>
  </si>
  <si>
    <t>Leistungserfassung anzeigen</t>
  </si>
  <si>
    <t>Material &amp; geplant anlegen</t>
  </si>
  <si>
    <t>Aktivierung von geplanten Änderungen</t>
  </si>
  <si>
    <t>Massenpflege Materialstamm Industrie</t>
  </si>
  <si>
    <t>Anzeigen Archiv Material</t>
  </si>
  <si>
    <t>Anzeigen Archiv Materialsonderbest.</t>
  </si>
  <si>
    <t>Anwend.log Mat.stamm ALE auswerten</t>
  </si>
  <si>
    <t>Materialart ändern</t>
  </si>
  <si>
    <t>Hilfs-/Betriebsstoff &amp; anlegen</t>
  </si>
  <si>
    <t>Nichtlagermaterial &amp; anlegen</t>
  </si>
  <si>
    <t>Instandhaltung-Baugruppe &amp; anlegen</t>
  </si>
  <si>
    <t>Nachricht anzeigen: Anfrage</t>
  </si>
  <si>
    <t>Nachricht anlegen: Rahmenvertrag</t>
  </si>
  <si>
    <t>Nachricht anzeigen: Rahmenvertrag</t>
  </si>
  <si>
    <t>Niederstwert: Preisabweichungen</t>
  </si>
  <si>
    <t>Bilanzwerte pro Konto</t>
  </si>
  <si>
    <t>Erfassungsmasken Vorerfassung</t>
  </si>
  <si>
    <t>Feldauswahl Postenanzeige Sortieren</t>
  </si>
  <si>
    <t>Feldauswahl Postenanzeige Zus.felder</t>
  </si>
  <si>
    <t>Sonderfelder Postenanzeige</t>
  </si>
  <si>
    <t>Bewertungsbereiche/Parameterübern.</t>
  </si>
  <si>
    <t>Bewertungsbereiche/Rücklagenübertr.</t>
  </si>
  <si>
    <t>Bewertungsbereiche/Normalabschr.</t>
  </si>
  <si>
    <t>Bewertungsbereiche /Invest.Förderung</t>
  </si>
  <si>
    <t>Kundenbezeichnung für Ordnungsbegr.1</t>
  </si>
  <si>
    <t>C FI-AA View-Pflege Substitutions</t>
  </si>
  <si>
    <t>C AM View-Pflege Sortiervarianten</t>
  </si>
  <si>
    <t>C AM View-Pflege Periodenregel</t>
  </si>
  <si>
    <t>SAP ArchiveLink: Dokumente ablegen</t>
  </si>
  <si>
    <t>Bewertungsbereiche f. Bewegungsarten</t>
  </si>
  <si>
    <t>Währung des Bewertungsbereichs</t>
  </si>
  <si>
    <t>Buchungsregeln Abschreibungen</t>
  </si>
  <si>
    <t>Aktivierung Anzahlungen (Umbuchung)</t>
  </si>
  <si>
    <t>C FI Pflege Tabelle T001Q (Beleg)</t>
  </si>
  <si>
    <t>C FI Subst. FI/0005: Aktivieren</t>
  </si>
  <si>
    <t>C FI BelegNrkreise: Kopieren Bukrs</t>
  </si>
  <si>
    <t>C FI BelegnrKreise: Kopieren GJahr</t>
  </si>
  <si>
    <t>C FI Ledger Ändern</t>
  </si>
  <si>
    <t>C FI Tabelle T074 Bürgschaft</t>
  </si>
  <si>
    <t>Erlöskontenfindung: Kontemfindungspf</t>
  </si>
  <si>
    <t>C FI Tabelle T074 Sachanlagen</t>
  </si>
  <si>
    <t>Reporting-Auswahl: Globaler Einstieg</t>
  </si>
  <si>
    <t>Abgleich erweiterte Sachkonten</t>
  </si>
  <si>
    <t>Einstellung Intergration Kons.</t>
  </si>
  <si>
    <t>FI-LC: Daten aus FI nachbuchen</t>
  </si>
  <si>
    <t>IH Arbeitspapiere für Meldungen</t>
  </si>
  <si>
    <t>IH Arbeitspapiere pro Meldungsart</t>
  </si>
  <si>
    <t>Download von Berichtsschemata</t>
  </si>
  <si>
    <t>Nummernkreise Equipments</t>
  </si>
  <si>
    <t>Profile Vorgangsvorschlagswert</t>
  </si>
  <si>
    <t>Pflege Planprofil InvProgramm</t>
  </si>
  <si>
    <t>Kundenbezeichnung Userfeld 1</t>
  </si>
  <si>
    <t>Detailinformation (Wartungsplan)</t>
  </si>
  <si>
    <t>Komponente Strukturdarstellung</t>
  </si>
  <si>
    <t>Auftragsliste (mehrst.) - Auftrag</t>
  </si>
  <si>
    <t>Batch Input für Kostenarten erzeugen</t>
  </si>
  <si>
    <t>Belege Finanzwesen ins CO übernehmen</t>
  </si>
  <si>
    <t>Einst. Organisation transportieren</t>
  </si>
  <si>
    <t>Einst. zu Stammdaten transportieren</t>
  </si>
  <si>
    <t>Einstellung. Tarifermittlung pflegen</t>
  </si>
  <si>
    <t>Abgrenzungsversionen WIP</t>
  </si>
  <si>
    <t>Fortschreibung WIP-Ermittlung</t>
  </si>
  <si>
    <t>Pflege Kalkulationstabellen</t>
  </si>
  <si>
    <t>Kostenrechnungskreis setzen</t>
  </si>
  <si>
    <t>Matchcode-IDs Aufträge anzeigen</t>
  </si>
  <si>
    <t>Budgetierung Profile CO-Aufträge</t>
  </si>
  <si>
    <t>Erf.variante Innenaufträge pflegen</t>
  </si>
  <si>
    <t>Selektionsregel für Innenaufträge</t>
  </si>
  <si>
    <t>Strukturplanung Profile CO-Aufträge</t>
  </si>
  <si>
    <t>Belegartenliste</t>
  </si>
  <si>
    <t>Nummernvergabe Buchhaltungsbelege</t>
  </si>
  <si>
    <t>Vorschlagswerte Reservierung</t>
  </si>
  <si>
    <t>C MM-IV Automatische Kontierungen</t>
  </si>
  <si>
    <t>MM-IV Bel.art/NK Eingangsrechnung</t>
  </si>
  <si>
    <t>Toleranzgrenzen Rechnungsprüfung</t>
  </si>
  <si>
    <t>MM-IV: kundenspezifische Meldungen</t>
  </si>
  <si>
    <t>C MM-BD Matchcode Material</t>
  </si>
  <si>
    <t>Drucktastensteuerung Batch-Input</t>
  </si>
  <si>
    <t>Kundenerweiterung zu Stammdaten</t>
  </si>
  <si>
    <t>Profil Budgetverwaltung</t>
  </si>
  <si>
    <t>Steuerungsparam. Instandhaltung</t>
  </si>
  <si>
    <t>OO-Rahmenanwendung</t>
  </si>
  <si>
    <t>Änderungsanzeige Debitor</t>
  </si>
  <si>
    <t>C RV View TVKOS_AU "Sparten-Belegart</t>
  </si>
  <si>
    <t>Tabellenhistorie</t>
  </si>
  <si>
    <t>Regeln pflegen -&gt; Dummybild</t>
  </si>
  <si>
    <t>Aufgaben pflegen -&gt; Dummybild</t>
  </si>
  <si>
    <t>Plandaten pflegen (beliebig)</t>
  </si>
  <si>
    <t>Autom. Verwendungsentscheid anstoßen</t>
  </si>
  <si>
    <t>Verwendungsent. ändern ohne Historie</t>
  </si>
  <si>
    <t>Ändern Istmenge Prüflos</t>
  </si>
  <si>
    <t>Auswertung Q-Lagen: Daten anzeigen</t>
  </si>
  <si>
    <t>Pflegen Merkmalsergebnisse</t>
  </si>
  <si>
    <t>Prüfergebnisse anzeigen</t>
  </si>
  <si>
    <t>Liste Maßnahmen ändern</t>
  </si>
  <si>
    <t>Liste Q-Meldungen, mehrstufig</t>
  </si>
  <si>
    <t>Zeitreihendarstellung Q-Meldungen</t>
  </si>
  <si>
    <t>Liste: Defizite bei Prüfplänen</t>
  </si>
  <si>
    <t>zeitliche Entwicklung von Prüfplänen</t>
  </si>
  <si>
    <t>Hinzufügen Stammprüfmerkmal</t>
  </si>
  <si>
    <t>Ändern Stammprüfmerkmals-Version</t>
  </si>
  <si>
    <t>Anzeigen Prüfmethoden-Version</t>
  </si>
  <si>
    <t>Architektonisches Objekt bearbeiten</t>
  </si>
  <si>
    <t>AO: Abschnitte</t>
  </si>
  <si>
    <t>AO: Bilder</t>
  </si>
  <si>
    <t>AO: Bildfolgen</t>
  </si>
  <si>
    <t>AO: Zeitpunkte</t>
  </si>
  <si>
    <t>AO: Feldmodifikation je Aktivität</t>
  </si>
  <si>
    <t>IMG anzeigen</t>
  </si>
  <si>
    <t>Infosystem: Arch. Objekte mit Detail</t>
  </si>
  <si>
    <t>Infosystem: Gebäude</t>
  </si>
  <si>
    <t>Customizing Kontenfindung</t>
  </si>
  <si>
    <t>Infosystem: Angebotsobjekt</t>
  </si>
  <si>
    <t>IS: Ausstattung zu Reservierung Obj.</t>
  </si>
  <si>
    <t>Infosystem: Flurstücke m.  Altlasten</t>
  </si>
  <si>
    <t>Infosystem: Flurstücke - Bemessungen</t>
  </si>
  <si>
    <t>Infosystem: Vorgängerflurstücke</t>
  </si>
  <si>
    <t>Mithaftung bearbeiten</t>
  </si>
  <si>
    <t>L4: Bildfolgen</t>
  </si>
  <si>
    <t>L5: Tabellen</t>
  </si>
  <si>
    <t>Kosten Reservierung/Permanente Beleg</t>
  </si>
  <si>
    <t>Ändern der Daten zur Kostenfindung</t>
  </si>
  <si>
    <t>Reservierungsobjekte erzeugen/akt.</t>
  </si>
  <si>
    <t>Berechtigte Objekte</t>
  </si>
  <si>
    <t>CO-Beleg anzeigen</t>
  </si>
  <si>
    <t>CO-Folgebelege anzeigen</t>
  </si>
  <si>
    <t>Beleganzeige für Ledger 3A</t>
  </si>
  <si>
    <t>Infosystem Auftr.: Voreinstellungen</t>
  </si>
  <si>
    <t>Extraktorchecker</t>
  </si>
  <si>
    <t>Berichts-Berichts-Schnittstelle im W</t>
  </si>
  <si>
    <t>Einzelrollen mit Berechtigungsdaten</t>
  </si>
  <si>
    <t>Darstellung, Steuerung SAP-Instanzen</t>
  </si>
  <si>
    <t>Pflege der SAP-Instanzen</t>
  </si>
  <si>
    <t>Pflege RFC-Servergruppen-Zuordnung</t>
  </si>
  <si>
    <t>CCMS Customzing Monitorarchitektur</t>
  </si>
  <si>
    <t>ABAP/4 Reporting</t>
  </si>
  <si>
    <t>SA38 für Parametertransaktion</t>
  </si>
  <si>
    <t>Einstieg Adreßpflege - Gruppe nötig!</t>
  </si>
  <si>
    <t>Add-On Installation Tool</t>
  </si>
  <si>
    <t>ALE-Customizing anzeigen</t>
  </si>
  <si>
    <t>Server-Ressourcen für async. RFC</t>
  </si>
  <si>
    <t>Archive Retrieval Configurator</t>
  </si>
  <si>
    <t>Anzeige Reportingbaum</t>
  </si>
  <si>
    <t>Lokale Mandantenkopie</t>
  </si>
  <si>
    <t>Anzeige und Pflege von BC-Sets</t>
  </si>
  <si>
    <t>Systemänderbarkeit</t>
  </si>
  <si>
    <t>Zentrale Benutzerverwaltung</t>
  </si>
  <si>
    <t>Benutzerübernahme</t>
  </si>
  <si>
    <t>Protokolle Zentrales Benutzermang.</t>
  </si>
  <si>
    <t>Service Data Control Center</t>
  </si>
  <si>
    <t>Ablaufende Angebote</t>
  </si>
  <si>
    <t>Einrichten Transport Organizer</t>
  </si>
  <si>
    <t>Utilities für Dictionary-Tabellen</t>
  </si>
  <si>
    <t>ABAP Objects Laufzeitanalyse</t>
  </si>
  <si>
    <t>ABAP Editor</t>
  </si>
  <si>
    <t>Bereichsmenüpflege</t>
  </si>
  <si>
    <t>Pflege der Bereichsmenüs</t>
  </si>
  <si>
    <t>Generierung Tabellensicht</t>
  </si>
  <si>
    <t>Übersetzungseditor</t>
  </si>
  <si>
    <t>SAPscript Formular</t>
  </si>
  <si>
    <t>SAPscript Fontpflege</t>
  </si>
  <si>
    <t>Verwaltung  von Formulargrafiken</t>
  </si>
  <si>
    <t>Object Navigator</t>
  </si>
  <si>
    <t>Pflege von SysLog-Meldungen</t>
  </si>
  <si>
    <t>Änderungsbelege d.SicherhRichtlinien</t>
  </si>
  <si>
    <t>Start eines Objekts</t>
  </si>
  <si>
    <t>Object Browser</t>
  </si>
  <si>
    <t>Pflegen Feldauswahl</t>
  </si>
  <si>
    <t>SAP Smart Forms: Trace</t>
  </si>
  <si>
    <t>Switch Framework Browser</t>
  </si>
  <si>
    <t>Transaktions- und Screenvarianten</t>
  </si>
  <si>
    <t>INTERN: Aufruf Variantentransaktion</t>
  </si>
  <si>
    <t>Web Dynpro Aufruf Transaktion</t>
  </si>
  <si>
    <t>SAP Lizenzen verwalten</t>
  </si>
  <si>
    <t>Anzeigen / Pflegen Betriebsartensets</t>
  </si>
  <si>
    <t>Analysetool Hintergrundverarbeitung</t>
  </si>
  <si>
    <t>Pflege Zuordnung Login-Grp.-Instanz</t>
  </si>
  <si>
    <t>SAP-Erweiterungsverwaltung</t>
  </si>
  <si>
    <t>tRFC/qRFC: Rückmeldestatus u. -daten</t>
  </si>
  <si>
    <t>qRFC-Administration</t>
  </si>
  <si>
    <t>Trusted - Trusting Verbindungen</t>
  </si>
  <si>
    <t>Aufruf der Objekthistorie</t>
  </si>
  <si>
    <t>SNC Zugangskontrolliste Systeme</t>
  </si>
  <si>
    <t>PC-Arbeitsverzeichnis pflegen</t>
  </si>
  <si>
    <t>SOA-Manager</t>
  </si>
  <si>
    <t>einzelne Pflegeobjekte attributieren</t>
  </si>
  <si>
    <t>TemSe-Inhaltsverzeichnis</t>
  </si>
  <si>
    <t>Modifizierte EU-Objekte anzeigen</t>
  </si>
  <si>
    <t>Display Profile Parameter</t>
  </si>
  <si>
    <t>SAP-Terminkalender (Mitarbeiter)</t>
  </si>
  <si>
    <t>DB-Performance-Monitor</t>
  </si>
  <si>
    <t>Analysis&amp;Monitoring tool collection</t>
  </si>
  <si>
    <t>Anwendungsanalyse</t>
  </si>
  <si>
    <t>Starten eines Reports</t>
  </si>
  <si>
    <t>Pflege Berechtigungsprofile</t>
  </si>
  <si>
    <t>Profile zu Rollen</t>
  </si>
  <si>
    <t>Workflows zu Objekttyp</t>
  </si>
  <si>
    <t>Workitems pro Aufgabe</t>
  </si>
  <si>
    <t>Konsistenzprüf. für Workflow-Muster</t>
  </si>
  <si>
    <t>IMG-Aktivität: SIMG_CFMENUORFBOB52</t>
  </si>
  <si>
    <t>IMG-Aktivität: SIMG_CFMENUORK17KEA</t>
  </si>
  <si>
    <t>IMG-Aktivität: SIMG_CFMENUORK1KS02</t>
  </si>
  <si>
    <t>IMG-Aktivität: ORFA_OAWF</t>
  </si>
  <si>
    <t>IMG-Aktivität: ORFA_PER_ZEIT</t>
  </si>
  <si>
    <t>IMG-Aktivität: ORFA_BEZUG_IND</t>
  </si>
  <si>
    <t>IMG-Aktivität: SIMG_CFMENUORFAOAV5</t>
  </si>
  <si>
    <t>IMG-Aktivität: SIMG_CFMENUORFAAM01</t>
  </si>
  <si>
    <t>IMG-Aktivität: _ISUBIBDRS_000040</t>
  </si>
  <si>
    <t>IMG-Aktivität: _ISUBIBDRS_000030</t>
  </si>
  <si>
    <t>Programm-Trace</t>
  </si>
  <si>
    <t>USMM PDF</t>
  </si>
  <si>
    <t>Liste unvollständige Vertriebsbelege</t>
  </si>
  <si>
    <t>KondTab: anzeigen  (Preis Vertrieb)</t>
  </si>
  <si>
    <t>Konditionsliste ausführen</t>
  </si>
  <si>
    <t>Konditionslisten generieren</t>
  </si>
  <si>
    <t>Kundenauftragsmonitor</t>
  </si>
  <si>
    <t>Liste Anfragen</t>
  </si>
  <si>
    <t>Liste Angebote</t>
  </si>
  <si>
    <t>Zuschläge IST:  Kundenauftrag</t>
  </si>
  <si>
    <t>Nachbew. IST: Kundenauftrag</t>
  </si>
  <si>
    <t>Ändern Debitor (Vertrieb)</t>
  </si>
  <si>
    <t>Anlegen Kondition mit Vorlage</t>
  </si>
  <si>
    <t>Konditionspflege: Anlegen</t>
  </si>
  <si>
    <t>Konditionspflege: Ändern</t>
  </si>
  <si>
    <t>Konditionspflege: Anl. mit Vorlage</t>
  </si>
  <si>
    <t>Aufruf Transaktion VOFM</t>
  </si>
  <si>
    <t>Anzeigen Nachricht: Verkauf</t>
  </si>
  <si>
    <t>Workbench: Öffnet neues Fenster</t>
  </si>
  <si>
    <t>Web-Dynpro-Anwendung anzeigen</t>
  </si>
  <si>
    <t>Testwerkzeug</t>
  </si>
  <si>
    <t>Entwicklung IDoc-Typ</t>
  </si>
  <si>
    <t>Fehler- und Statusbearbeitung</t>
  </si>
  <si>
    <t>Anzeige Warengruppen</t>
  </si>
  <si>
    <t>Inventurreport für MD 160 und 170</t>
  </si>
  <si>
    <t>Kopieren Datei</t>
  </si>
  <si>
    <t>SM56 Liste alle Server</t>
  </si>
  <si>
    <t>Query_call</t>
  </si>
  <si>
    <t>Benutzer/Rollen Gültigkeit Update</t>
  </si>
  <si>
    <t>Ändern techn. Ansprechpartner</t>
  </si>
  <si>
    <t>CO-Aufträge aus RIVA Anlegen/Ändern</t>
  </si>
  <si>
    <t>Download von Aufträge für MGK</t>
  </si>
  <si>
    <t>Ändern  von Zahlungsabschlagsbögen</t>
  </si>
  <si>
    <t>Persoschnittstelle ZPAISAP</t>
  </si>
  <si>
    <t>Maschinelle Auftragsverrechnung</t>
  </si>
  <si>
    <t>Debitoren Kontenanalyse</t>
  </si>
  <si>
    <t>OP Kreditoren</t>
  </si>
  <si>
    <t>Erstellung FB01-Mappe(n) EUROSHELL</t>
  </si>
  <si>
    <t>Erstellung FB01-Mappe(n) ELF/MINOL</t>
  </si>
  <si>
    <t>Stochastische Rechnungsprüfung</t>
  </si>
  <si>
    <t>Zugang Anlage: Mail an IV</t>
  </si>
  <si>
    <t>Abrechnung: Auswertung Gutschriften</t>
  </si>
  <si>
    <t>GEMFAKT bei KKA SIC KOL</t>
  </si>
  <si>
    <t>Grundpreisauswertung-Zählerwanderung</t>
  </si>
  <si>
    <t>BIM-Zählerstände</t>
  </si>
  <si>
    <t>Md.170/Mengen, Beträge, Grundgeb.</t>
  </si>
  <si>
    <t>BI-EG36; Technicher Ausbau Gerät</t>
  </si>
  <si>
    <t>Prüfung Bankverbindungen im GPartner</t>
  </si>
  <si>
    <t>Änderung Abrechnungsverfahren ZOMA</t>
  </si>
  <si>
    <t>Transaktion zur Aufgabe WS95200143</t>
  </si>
  <si>
    <t>Abweichender Rechnungsempfänger</t>
  </si>
  <si>
    <t>ISU-Navigator zum Anschlußobjekt</t>
  </si>
  <si>
    <t>Mengenabgleich ZOMA-DB / Kleingarten</t>
  </si>
  <si>
    <t>Verträge ändern: Abschlagsdaten</t>
  </si>
  <si>
    <t>Erstellung Kündigungsschreiben</t>
  </si>
  <si>
    <t>IS: Vertriebsdaten Anschluss löschen</t>
  </si>
  <si>
    <t>IS: Gem. Faktierg auf 1 setzen</t>
  </si>
  <si>
    <t>ZIS_O_ABWB  AusbWertb.Display</t>
  </si>
  <si>
    <t>Leistungsverr. WV HA zu Aufträgen</t>
  </si>
  <si>
    <t>Profit Center Plan- und Istdaten</t>
  </si>
  <si>
    <t>Profit Center: Ist-Einzelposten(TM1)</t>
  </si>
  <si>
    <t>Innerbetriebliche Leistungserfassung</t>
  </si>
  <si>
    <t>Automatische Plankostenverteilung</t>
  </si>
  <si>
    <t>Ausw. Kostenstellen für Download</t>
  </si>
  <si>
    <t>Ausw. Aufträge m. Bestellungen</t>
  </si>
  <si>
    <t>Leistungsartengrp.  Listen u. Export</t>
  </si>
  <si>
    <t>Analyse akt. Verf.Kontrolle Aufträge</t>
  </si>
  <si>
    <t>Auswertg nicht abgerechnete Aufträge</t>
  </si>
  <si>
    <t>Auftragsgruppe mit Auftrag auflisten</t>
  </si>
  <si>
    <t>Plan-/Istkosten nach Abteilung</t>
  </si>
  <si>
    <t>Datentransfer für das Bauprogramm</t>
  </si>
  <si>
    <t>Planungsübernahme Aufträge</t>
  </si>
  <si>
    <t>neg. Werte im Feld AUFK-USER4</t>
  </si>
  <si>
    <t>Informationen zum Statusschema</t>
  </si>
  <si>
    <t>Stat. Kennzahlengr. Listen u. Export</t>
  </si>
  <si>
    <t>Umlage Zyklus Segmentliste anzeigen</t>
  </si>
  <si>
    <t>Cockpit Einkauf Bauleistungen</t>
  </si>
  <si>
    <t>Cockpit Einkauf Lieferungen/Leistung</t>
  </si>
  <si>
    <t>Aktualisierung der Verträge</t>
  </si>
  <si>
    <t>Anzahl Materialstämme Materialart</t>
  </si>
  <si>
    <t>Anzahl Materialstämme Materialart LV</t>
  </si>
  <si>
    <t>Löschen Umlagerungsreservierung</t>
  </si>
  <si>
    <t>Download Bestandsdaten</t>
  </si>
  <si>
    <t>Erzeugen Zählbelege BTCI</t>
  </si>
  <si>
    <t>Download Zählergebnisse</t>
  </si>
  <si>
    <t>offene Bestellungen</t>
  </si>
  <si>
    <t>Bestellungen Wertgrenze</t>
  </si>
  <si>
    <t>Update falsch eingescannter Liefersc</t>
  </si>
  <si>
    <t>Änderungsbelege Kreditor Adr.daten</t>
  </si>
  <si>
    <t>PM: Pflege Tabellen für VDMA</t>
  </si>
  <si>
    <t>TP Daten an SAP PO schicken</t>
  </si>
  <si>
    <t>Meßbelegselektion</t>
  </si>
  <si>
    <t>Dashboard-Daten aktualisieren</t>
  </si>
  <si>
    <t>Arbeitspläne Arbeitsplatz ändern</t>
  </si>
  <si>
    <t>Status im Auftrag ändern</t>
  </si>
  <si>
    <t>Planwerte (Kostenstelle - E-Projekt)</t>
  </si>
  <si>
    <t>IFIS Initialbefüllung</t>
  </si>
  <si>
    <t>Fakturasperre in Baukostenzuschuss</t>
  </si>
  <si>
    <t>Belege zur GEMEINSAMEN ZULEITUNG</t>
  </si>
  <si>
    <t>Belege zu UStG § 13 b Bauleistende</t>
  </si>
  <si>
    <t>Materialreservierung  (TRM) starten</t>
  </si>
  <si>
    <t>Infosystem Internetbenutzer</t>
  </si>
  <si>
    <t>Cockpit Administration</t>
  </si>
  <si>
    <t>OPU</t>
  </si>
  <si>
    <t>BC</t>
  </si>
  <si>
    <t>SV</t>
  </si>
  <si>
    <t>FI-FM</t>
  </si>
  <si>
    <t>CO-OM</t>
  </si>
  <si>
    <t>FI-BL</t>
  </si>
  <si>
    <t>FIN</t>
  </si>
  <si>
    <t>FS</t>
  </si>
  <si>
    <t>FI-LC</t>
  </si>
  <si>
    <t>FI-SL</t>
  </si>
  <si>
    <t>PE</t>
  </si>
  <si>
    <t>SRM</t>
  </si>
  <si>
    <t>Modul</t>
  </si>
  <si>
    <t>Accounting</t>
  </si>
  <si>
    <t>Basis Component</t>
  </si>
  <si>
    <t>Gemeinkostenrechnung</t>
  </si>
  <si>
    <t>Produktkostenrechnung</t>
  </si>
  <si>
    <t>Enterprise Controlling</t>
  </si>
  <si>
    <t>Bankbuchhaltung</t>
  </si>
  <si>
    <t>Legal Consolidation</t>
  </si>
  <si>
    <t>Special Purpose Ledger</t>
  </si>
  <si>
    <t>Logistics Execution</t>
  </si>
  <si>
    <t>Personnel Management</t>
  </si>
  <si>
    <t>Training and Event Management</t>
  </si>
  <si>
    <t>Produktionsplanung und -steuerung</t>
  </si>
  <si>
    <t>Supply Chain Management</t>
  </si>
  <si>
    <t>Supplier Relationship Management</t>
  </si>
  <si>
    <t>Modul in Transaktionen</t>
  </si>
  <si>
    <t>ZBUA1</t>
  </si>
  <si>
    <t>ZBUA3</t>
  </si>
  <si>
    <t>Anlegen technischer Ansprechpartner</t>
  </si>
  <si>
    <t>Anzeigen technischer Ansprechpartner</t>
  </si>
  <si>
    <t>Non-SAP</t>
  </si>
  <si>
    <t>bisher nicht im SAP</t>
  </si>
  <si>
    <t>SP1CLNT100</t>
  </si>
  <si>
    <t>ASS_PROD</t>
  </si>
  <si>
    <t>BANT_PROD</t>
  </si>
  <si>
    <t>BPI_PROD</t>
  </si>
  <si>
    <t>DWH_PROD</t>
  </si>
  <si>
    <t>EK_PORTAL_PROD</t>
  </si>
  <si>
    <t>FILENET_PROD</t>
  </si>
  <si>
    <t>GIMBAA_PROD</t>
  </si>
  <si>
    <t>HA_INFOTOOL_PROD</t>
  </si>
  <si>
    <t>IKS_PROD</t>
  </si>
  <si>
    <t>KUNO_PROD</t>
  </si>
  <si>
    <t>MELDUNGSBUCH_PROD</t>
  </si>
  <si>
    <t>MOPS_PROD</t>
  </si>
  <si>
    <t>SELMA_PROD</t>
  </si>
  <si>
    <t>UBI_HAHVSL_PROD</t>
  </si>
  <si>
    <t>UBI_KANAL_PROD</t>
  </si>
  <si>
    <t>SAPPI</t>
  </si>
  <si>
    <t>APP</t>
  </si>
  <si>
    <t>EMATS</t>
  </si>
  <si>
    <t>ERA</t>
  </si>
  <si>
    <t>KUPO_USER</t>
  </si>
  <si>
    <t>PRIMO</t>
  </si>
  <si>
    <t>RMS_FINAN</t>
  </si>
  <si>
    <t>ECT_Portal</t>
  </si>
  <si>
    <t>EDIR_PROD</t>
  </si>
  <si>
    <t>GROUPWISE_PROD</t>
  </si>
  <si>
    <t>RMS_PROD</t>
  </si>
  <si>
    <t>SMARTLISA_PROD</t>
  </si>
  <si>
    <t>INVARIS_PROD</t>
  </si>
  <si>
    <t>Schnittstelle</t>
  </si>
  <si>
    <r>
      <t>Verwendetes anderes
Outputmedium 
(</t>
    </r>
    <r>
      <rPr>
        <i/>
        <sz val="9"/>
        <color theme="1"/>
        <rFont val="Calibri"/>
        <family val="2"/>
        <scheme val="minor"/>
      </rPr>
      <t>Freitext falls relevant)</t>
    </r>
  </si>
  <si>
    <r>
      <t xml:space="preserve">Wechsel nach Standard 
</t>
    </r>
    <r>
      <rPr>
        <i/>
        <sz val="9"/>
        <color theme="1"/>
        <rFont val="Calibri"/>
        <family val="2"/>
        <scheme val="minor"/>
      </rPr>
      <t>(Auswahl falls relevant)</t>
    </r>
  </si>
  <si>
    <r>
      <t xml:space="preserve">Info zu OEen
</t>
    </r>
    <r>
      <rPr>
        <sz val="9"/>
        <color theme="1"/>
        <rFont val="Calibri"/>
        <family val="2"/>
        <scheme val="minor"/>
      </rPr>
      <t>(Freitext - bei Bedarf)</t>
    </r>
  </si>
  <si>
    <r>
      <t xml:space="preserve">Manuelle Änderung des Verantwortliches TP
</t>
    </r>
    <r>
      <rPr>
        <sz val="9"/>
        <color theme="1"/>
        <rFont val="Calibri"/>
        <family val="2"/>
        <scheme val="minor"/>
      </rPr>
      <t>(Auswahl - bei Bedarf)</t>
    </r>
  </si>
  <si>
    <t>Drittsystem</t>
  </si>
  <si>
    <t>nicht digital</t>
  </si>
  <si>
    <t>keine digitale Erfassung</t>
  </si>
  <si>
    <t>Durchführung in Drittsystem (Non-SAP)</t>
  </si>
  <si>
    <t>SAP-Formular</t>
  </si>
  <si>
    <r>
      <t xml:space="preserve">Modul anders 
</t>
    </r>
    <r>
      <rPr>
        <i/>
        <sz val="9"/>
        <color theme="1"/>
        <rFont val="Calibri"/>
        <family val="2"/>
        <scheme val="minor"/>
      </rPr>
      <t>(als in Reiter Transaktionen)</t>
    </r>
  </si>
  <si>
    <r>
      <t xml:space="preserve">Modul anders 
</t>
    </r>
    <r>
      <rPr>
        <i/>
        <sz val="9"/>
        <color theme="1"/>
        <rFont val="Calibri"/>
        <family val="2"/>
        <scheme val="minor"/>
      </rPr>
      <t>(als in anderen Zeilen)</t>
    </r>
  </si>
  <si>
    <r>
      <t xml:space="preserve">Transaktion mehrfach </t>
    </r>
    <r>
      <rPr>
        <i/>
        <sz val="9"/>
        <color theme="1"/>
        <rFont val="Calibri"/>
        <family val="2"/>
        <scheme val="minor"/>
      </rPr>
      <t xml:space="preserve">
(in verschiedenen TP)</t>
    </r>
  </si>
  <si>
    <t>Modul anders Transaktionen</t>
  </si>
  <si>
    <t>Modul anders Zeilen</t>
  </si>
  <si>
    <r>
      <t xml:space="preserve">Verwendeter Workflow
</t>
    </r>
    <r>
      <rPr>
        <i/>
        <sz val="9"/>
        <color theme="1"/>
        <rFont val="Calibri"/>
        <family val="2"/>
        <scheme val="minor"/>
      </rPr>
      <t>(Freitext falls relevant)</t>
    </r>
  </si>
  <si>
    <r>
      <t xml:space="preserve">Verwendete Business Function
</t>
    </r>
    <r>
      <rPr>
        <i/>
        <sz val="9"/>
        <color theme="1"/>
        <rFont val="Calibri"/>
        <family val="2"/>
        <scheme val="minor"/>
      </rPr>
      <t>(Freitext falls relevant)</t>
    </r>
  </si>
  <si>
    <t>keine</t>
  </si>
  <si>
    <r>
      <t xml:space="preserve">Transaktion mehrfach 
</t>
    </r>
    <r>
      <rPr>
        <i/>
        <sz val="9"/>
        <color theme="1"/>
        <rFont val="Calibri"/>
        <family val="2"/>
        <scheme val="minor"/>
      </rPr>
      <t>(eingetragen durch anderes TP)</t>
    </r>
  </si>
  <si>
    <t>Transaktion mehrfach in verschiedenen TP</t>
  </si>
  <si>
    <t>Transaktion mehrfach eingetragen durch anderes TP</t>
  </si>
  <si>
    <t>Kundenserviceprozesse</t>
  </si>
  <si>
    <t>Auswertungen/Reporting Hauptleistung</t>
  </si>
  <si>
    <t>HANA0945</t>
  </si>
  <si>
    <t>Zählerstandserfassung</t>
  </si>
  <si>
    <t>Abrechnungsstammdaten ändern</t>
  </si>
  <si>
    <t>Wasserzähler/Einbau/Ausbau/Wechsel</t>
  </si>
  <si>
    <t>Abschlagsänderung</t>
  </si>
  <si>
    <t>Key Account Management</t>
  </si>
  <si>
    <t>Befundprüfung</t>
  </si>
  <si>
    <t>Spülung</t>
  </si>
  <si>
    <t>Veränderung Hausanschluss</t>
  </si>
  <si>
    <t>Standrohrbearbeitung</t>
  </si>
  <si>
    <t>Hochrechnung</t>
  </si>
  <si>
    <t>Berichte zur Hochrechnung</t>
  </si>
  <si>
    <t>Zuarbeiten Monats- und Jahresabschluss</t>
  </si>
  <si>
    <t>Hauptleistungsreporting</t>
  </si>
  <si>
    <t>HANA091003</t>
  </si>
  <si>
    <t>HANA092004</t>
  </si>
  <si>
    <t>HANA094001</t>
  </si>
  <si>
    <t>HANA094401</t>
  </si>
  <si>
    <t>HANA094402</t>
  </si>
  <si>
    <t>HANA094403</t>
  </si>
  <si>
    <t>HANA094404</t>
  </si>
  <si>
    <t>HANA094405</t>
  </si>
  <si>
    <t>HANA094406</t>
  </si>
  <si>
    <t>HANA094407</t>
  </si>
  <si>
    <t>HANA094408</t>
  </si>
  <si>
    <t>HANA094502</t>
  </si>
  <si>
    <t>HANA094503</t>
  </si>
  <si>
    <t>HANA094504</t>
  </si>
  <si>
    <t>Workflow</t>
  </si>
  <si>
    <t>ZCS50</t>
  </si>
  <si>
    <t>CS: ProfitCenter prüfen</t>
  </si>
  <si>
    <t>Arbeitsbegleitschein Pumpen</t>
  </si>
  <si>
    <t>Arbeitsbegleitschein E-Motor</t>
  </si>
  <si>
    <t>Arbeitsbegleitschein Armatur</t>
  </si>
  <si>
    <t>Strassentunnelbegehung</t>
  </si>
  <si>
    <t>Werkstatt Begleitschein</t>
  </si>
  <si>
    <t>Korasoft Extension</t>
  </si>
  <si>
    <t>manuelle Telefonschnittstelle</t>
  </si>
  <si>
    <t>manuelle Tätigkeit</t>
  </si>
  <si>
    <t>EP</t>
  </si>
  <si>
    <t>HAN</t>
  </si>
  <si>
    <t>TR</t>
  </si>
  <si>
    <t>BW</t>
  </si>
  <si>
    <t>MEQ1</t>
  </si>
  <si>
    <t>QE02</t>
  </si>
  <si>
    <t>Job</t>
  </si>
  <si>
    <t>Fiori-App</t>
  </si>
  <si>
    <t>Durchführung über Workflow</t>
  </si>
  <si>
    <t>Durchführung über Job</t>
  </si>
  <si>
    <t>Durchführung über Fiori</t>
  </si>
  <si>
    <t>Instandhaltungsreporting</t>
  </si>
  <si>
    <t>Vertrieb vorbereiten</t>
  </si>
  <si>
    <t>Vertriebsauftrag für Nebenleistungen im SD bearbeiten</t>
  </si>
  <si>
    <t>Serviceauftrag für Nebenleistungen bearbeiten</t>
  </si>
  <si>
    <t>Vertriebs- und Produktcontrolling</t>
  </si>
  <si>
    <t>HANA0351</t>
  </si>
  <si>
    <t>HANA0380</t>
  </si>
  <si>
    <t>SolutionManager</t>
  </si>
  <si>
    <t>Business Warehouse</t>
  </si>
  <si>
    <t>Enterprise Portal</t>
  </si>
  <si>
    <t>Haushaltsmanagement</t>
  </si>
  <si>
    <t>Financials</t>
  </si>
  <si>
    <t>Financial Services</t>
  </si>
  <si>
    <t>SAP HANA</t>
  </si>
  <si>
    <t>Occasional Platform User</t>
  </si>
  <si>
    <t>Treasury</t>
  </si>
  <si>
    <t>Ausdruck von Dokumentation</t>
  </si>
  <si>
    <t>/HOAG/AB_A4QUER</t>
  </si>
  <si>
    <t>/HOAG/AB_BLATT</t>
  </si>
  <si>
    <t>Moneta: Bestätigung Darlehen</t>
  </si>
  <si>
    <t>/HOAG/M_CBEST_DA</t>
  </si>
  <si>
    <t>Moneta: Bestätigung Geldhandel</t>
  </si>
  <si>
    <t>/HOAG/M_CBEST_GH</t>
  </si>
  <si>
    <t>Händlerzettel Finanzgeschäfte</t>
  </si>
  <si>
    <t>/HOAG/M_CHDLZ_FI</t>
  </si>
  <si>
    <t>/HOAG/M_CHDLZ_GH</t>
  </si>
  <si>
    <t>Clearingüberträge-Faxliste</t>
  </si>
  <si>
    <t>/HOAG/M_CLEARING</t>
  </si>
  <si>
    <t>Abrechnung Avale</t>
  </si>
  <si>
    <t>/HOAG/M_FABR_AVA</t>
  </si>
  <si>
    <t>Abrechnung Darlehen</t>
  </si>
  <si>
    <t>/HOAG/M_FABR_DAR</t>
  </si>
  <si>
    <t>Abrechnung Geldhandel</t>
  </si>
  <si>
    <t>/HOAG/M_FABR_GEH</t>
  </si>
  <si>
    <t>Kontoauszug-V2</t>
  </si>
  <si>
    <t>/HOAG/O_KTOAUS_B</t>
  </si>
  <si>
    <t>Kontoauszug</t>
  </si>
  <si>
    <t>/HOAG/O_KTOAUSCP</t>
  </si>
  <si>
    <t>Kontoauszug mit Stammdaten</t>
  </si>
  <si>
    <t>/HOAG/O_KTOAUSZD</t>
  </si>
  <si>
    <t>/HOAG/O_KTOAUSZG</t>
  </si>
  <si>
    <t>Avis</t>
  </si>
  <si>
    <t>/HOAG/O_KTOAVIS</t>
  </si>
  <si>
    <t>PM: Bankletter Multisatz</t>
  </si>
  <si>
    <t>/HOAG/P_BLETTERM</t>
  </si>
  <si>
    <t>PM: Bankletter Einzelsatz</t>
  </si>
  <si>
    <t>/HOAG/P_BLETTERS</t>
  </si>
  <si>
    <t>Scheck - Druckformular 1</t>
  </si>
  <si>
    <t>/HOAG/P_CHQPRINT</t>
  </si>
  <si>
    <t>Dateijournal EZ Detailansicht</t>
  </si>
  <si>
    <t>/HOAG/P_DATJ_DET</t>
  </si>
  <si>
    <t>Optische Archivierung</t>
  </si>
  <si>
    <t>/HOAG/P_OPT_ARC</t>
  </si>
  <si>
    <t>SAPscript Default-Formular</t>
  </si>
  <si>
    <t>/HOAG/P_PDF</t>
  </si>
  <si>
    <t>ZVK Detailansicht</t>
  </si>
  <si>
    <t>/HOAG/P_ZVK_DET</t>
  </si>
  <si>
    <t>ZVK Extern Detailansicht</t>
  </si>
  <si>
    <t>/HOAG/P_ZVKE_DET</t>
  </si>
  <si>
    <t>FIAA_F001</t>
  </si>
  <si>
    <t>Quellensteuermeldung (DE)</t>
  </si>
  <si>
    <t>RFKQST00_D</t>
  </si>
  <si>
    <t>BWB Anlagenkarte</t>
  </si>
  <si>
    <t>Z_AA_01_ANLKARTE</t>
  </si>
  <si>
    <t>Bestellungen</t>
  </si>
  <si>
    <t>Z_BWBMEDRUCK</t>
  </si>
  <si>
    <t>SEPA-Begleitzettel</t>
  </si>
  <si>
    <t>Z_F110_DTA_SEPA</t>
  </si>
  <si>
    <t>Eingangbestätigung</t>
  </si>
  <si>
    <t>Z_MC_EINGANG</t>
  </si>
  <si>
    <t>MAM Formular Abgang</t>
  </si>
  <si>
    <t>ZAA_00_ABG1_BWB</t>
  </si>
  <si>
    <t>Inventurprotokoll MAM WF</t>
  </si>
  <si>
    <t>ZAA_00_INVP_BWB</t>
  </si>
  <si>
    <t>MAM Formular Umsetzung</t>
  </si>
  <si>
    <t>ZAA_00_UMS1_BWB</t>
  </si>
  <si>
    <t>Überweisung DE mit Gutschrift</t>
  </si>
  <si>
    <t>ZAE_FAPMDE_BANK</t>
  </si>
  <si>
    <t>Allg. Arbeitserlaubnisschein</t>
  </si>
  <si>
    <t>ZBWB_ALLG_ASCHEI</t>
  </si>
  <si>
    <t>Gastechn. Sicher. Begehungen</t>
  </si>
  <si>
    <t>ZBWB_ARBSCHEIN1</t>
  </si>
  <si>
    <t>PM Arbeitserlaubnisschein II</t>
  </si>
  <si>
    <t>ZBWB_ARBSCHEINII</t>
  </si>
  <si>
    <t>ZBWB_ARMABEGLEIT</t>
  </si>
  <si>
    <t>PM-Formular Anlage Brunnenserv</t>
  </si>
  <si>
    <t>ZBWB_BRUNNENSERV</t>
  </si>
  <si>
    <t>ZBWB_EMOTBEGLEIT</t>
  </si>
  <si>
    <t>Erlaubnisschein Behälte/enge R</t>
  </si>
  <si>
    <t>ZBWB_ERLAUBNIS2</t>
  </si>
  <si>
    <t>Erlaubnisschein therm. Arbeit.</t>
  </si>
  <si>
    <t>ZBWB_ERLSCHEIN1</t>
  </si>
  <si>
    <t>Avis (Deutschland)</t>
  </si>
  <si>
    <t>ZBWB_F110_D_AVIS</t>
  </si>
  <si>
    <t>DTA-Begleitzettel (Deutschlnd)</t>
  </si>
  <si>
    <t>ZBWB_F110_D_DTA</t>
  </si>
  <si>
    <t>Überweisung (Deutschland)</t>
  </si>
  <si>
    <t>ZBWB_F110_D_UEBW</t>
  </si>
  <si>
    <t>Scheck (Deutschland, DIN A4)</t>
  </si>
  <si>
    <t>ZBWB_F110_SCHECK</t>
  </si>
  <si>
    <t>Formularsatz Saldenbestätigung</t>
  </si>
  <si>
    <t>ZBWB_F130_BEST_D</t>
  </si>
  <si>
    <t>Saldenbestätigung Kreditoren</t>
  </si>
  <si>
    <t>ZBWB_F130_BEST_K</t>
  </si>
  <si>
    <t>Mahnungsformular</t>
  </si>
  <si>
    <t>ZBWB_F150_1100</t>
  </si>
  <si>
    <t>ZBWB_F150_1100_A</t>
  </si>
  <si>
    <t>ZBWB_F150_1200</t>
  </si>
  <si>
    <t>ZBWB_F150_1200_A</t>
  </si>
  <si>
    <t>ZBWB_F150_DUNN_1</t>
  </si>
  <si>
    <t>Interne Mahnung bei Verklagten</t>
  </si>
  <si>
    <t>ZBWB_F150_DUNN_3</t>
  </si>
  <si>
    <t>Zahlungserinnerung</t>
  </si>
  <si>
    <t>ZBWB_F150_INTERN</t>
  </si>
  <si>
    <t>ZBWB_FAPMDE_BANK</t>
  </si>
  <si>
    <t>Freigabeschein abg. elektr. B.</t>
  </si>
  <si>
    <t>ZBWB_FREIGABE</t>
  </si>
  <si>
    <t>Freigabe  spannungsfreies Arb.</t>
  </si>
  <si>
    <t>ZBWB_FREIGABE2</t>
  </si>
  <si>
    <t>Inventurbeleg</t>
  </si>
  <si>
    <t>ZBWB_INVENT</t>
  </si>
  <si>
    <t>Materialbereitstellung PM-Auft</t>
  </si>
  <si>
    <t>ZBWB_MATERIALB</t>
  </si>
  <si>
    <t>Freigabe für Material PM-Auftr</t>
  </si>
  <si>
    <t>ZBWB_MATFREIGABE</t>
  </si>
  <si>
    <t>PM  Auftrag Objektliste</t>
  </si>
  <si>
    <t>ZBWB_OBJEKTLISTE</t>
  </si>
  <si>
    <t>Scheck (mit Scheckmanagement)</t>
  </si>
  <si>
    <t>ZBWB_PRENUM</t>
  </si>
  <si>
    <t>ZBWB_PUMPBEGLEIT</t>
  </si>
  <si>
    <t>Reklamation</t>
  </si>
  <si>
    <t>ZBWB_QM_COMPLAIN</t>
  </si>
  <si>
    <t>BWB Materialkennzeichnung</t>
  </si>
  <si>
    <t>ZBWB_QM_LABEL</t>
  </si>
  <si>
    <t>Rückstellungsformular</t>
  </si>
  <si>
    <t>ZBWB_RUECKSTELL</t>
  </si>
  <si>
    <t>ZBWB_STRTUNNEL</t>
  </si>
  <si>
    <t>Vorlage Brief BWB</t>
  </si>
  <si>
    <t>ZBWB_VORLAGE_BRIEF</t>
  </si>
  <si>
    <t>Warenausgangsschein</t>
  </si>
  <si>
    <t>ZBWB_WASCHEIN</t>
  </si>
  <si>
    <t>ZBWB_WERKBEGLEIT</t>
  </si>
  <si>
    <t>Werkstattauftrag KFZ Störung</t>
  </si>
  <si>
    <t>ZBWB_WERKSTATT</t>
  </si>
  <si>
    <t>KFZ Wartungspläne</t>
  </si>
  <si>
    <t>ZBWB_WERKWARTUNG</t>
  </si>
  <si>
    <t>Wareneingangsschein Version 3</t>
  </si>
  <si>
    <t>ZBWB_WESCHEIN</t>
  </si>
  <si>
    <t>Stammdatenblatt (Grundstücksverzeichnis)</t>
  </si>
  <si>
    <t>ZF_00_REPE_BWB</t>
  </si>
  <si>
    <t>Stammdatenblatt (Flurstück)</t>
  </si>
  <si>
    <t>ZF_00_REPL_BWB</t>
  </si>
  <si>
    <t>ZF130_CONFIRM_01</t>
  </si>
  <si>
    <t>Zahlungsavis</t>
  </si>
  <si>
    <t>ZFI_100_P_AVIS</t>
  </si>
  <si>
    <t>Schreiben für Zahnungsavise</t>
  </si>
  <si>
    <t>ACC-FI-Mahnwesen</t>
  </si>
  <si>
    <t>ZFI_100_P_MAHN</t>
  </si>
  <si>
    <t>FI-Mahnungen</t>
  </si>
  <si>
    <t>Mitteilung über die Schlußzahlung RW</t>
  </si>
  <si>
    <t>ZFI_100_P_MITTEILUNG</t>
  </si>
  <si>
    <t>Mitteilungsschreiben mit verschiedenen Varianten bis 05</t>
  </si>
  <si>
    <t>RW -&gt; ARGE Aufrechnungserklärung</t>
  </si>
  <si>
    <t>ZFI_100_P_MITTEILUNG_01</t>
  </si>
  <si>
    <t>RW -&gt; EK offene Nachtragsbearbeitung</t>
  </si>
  <si>
    <t>ZFI_100_P_MITTEILUNG_02</t>
  </si>
  <si>
    <t>RW -&gt; Schlußrechnungsbearbeitung</t>
  </si>
  <si>
    <t>ZFI_100_P_MITTEILUNG_03</t>
  </si>
  <si>
    <t>RW -&gt; Schlußrechnungsbearbeitung - Forderungsschreiben</t>
  </si>
  <si>
    <t>ZFI_100_P_MITTEILUNG_04</t>
  </si>
  <si>
    <t>RW -&gt; Eingangsrechnungsbeleg fehlende Unterlagen</t>
  </si>
  <si>
    <t>ZFI_100_P_MITTEILUNG_05</t>
  </si>
  <si>
    <t>PDF-Dummyformular RW Rückstellung</t>
  </si>
  <si>
    <t>ZFI_100_P_RUECKSTELL</t>
  </si>
  <si>
    <t>Rückstellungsschreiben</t>
  </si>
  <si>
    <t>Formular Rueckstellungen RW</t>
  </si>
  <si>
    <t>ZFI_100_P_RUECKSTELL_1</t>
  </si>
  <si>
    <t>FI-AR Säumniszuschläge</t>
  </si>
  <si>
    <t>ZFI_100_P_SAEUMNIS</t>
  </si>
  <si>
    <t>Schreiben für Säumniszuschläge</t>
  </si>
  <si>
    <t>ZFI_100_P_SALDENBESTAETIGUNG</t>
  </si>
  <si>
    <t>PMW - Begleitzettel für Format DTAUS0</t>
  </si>
  <si>
    <t>ZFI_100_P_SEPA_BEGLEITZETTEL</t>
  </si>
  <si>
    <t>Kontoauszug / Einzelposten BWB</t>
  </si>
  <si>
    <t>ZFI_KONTO_UND_EP</t>
  </si>
  <si>
    <t>individueller Brief</t>
  </si>
  <si>
    <t>ZFI_KREDITOREN</t>
  </si>
  <si>
    <t>ZHOAG_KTOAUSZANG</t>
  </si>
  <si>
    <t>ZHOAG_KTOAUSZANZ</t>
  </si>
  <si>
    <t>ZHOAG_M_CHDLZ_GH</t>
  </si>
  <si>
    <t>IS-U Ausbuchung/Wertberichtig.</t>
  </si>
  <si>
    <t>ZIS_00_ABWB_BWB</t>
  </si>
  <si>
    <t>Übersichtsbildschirm Außendienstauftrag</t>
  </si>
  <si>
    <t>ZIS_00_ADAU_BWB</t>
  </si>
  <si>
    <t>SEPA-Begleitzettel FI-CA</t>
  </si>
  <si>
    <t>ZIS_00_DTA1_BWB</t>
  </si>
  <si>
    <t>Übersichtsbildschirm EA16</t>
  </si>
  <si>
    <t>ZIS_00_EA16_BWB</t>
  </si>
  <si>
    <t xml:space="preserve"> Erstattung der Umsatzsteuer für Trinkwasseranschlüsse</t>
  </si>
  <si>
    <t>ZIS_00_KSTR_BWB</t>
  </si>
  <si>
    <t>Bestätigungsschreiben PWZ</t>
  </si>
  <si>
    <t>ZIS_00_PWZB_BWB</t>
  </si>
  <si>
    <t>ZIA18 PWZ ohne Eichgültigkeit</t>
  </si>
  <si>
    <t>ZIS_00_PWZK_BWB</t>
  </si>
  <si>
    <t>IS-U Formular für WM-Papiere</t>
  </si>
  <si>
    <t>ZIS_00_ZWECHSEL</t>
  </si>
  <si>
    <t>Bankdatenänderung IS-U</t>
  </si>
  <si>
    <t>Mahnung IS-U</t>
  </si>
  <si>
    <t>Internes Dokument Rücklastschrift IS-U</t>
  </si>
  <si>
    <t>Kundenanschreiben Rücklastschrift IS-U</t>
  </si>
  <si>
    <t>ZIS_F110_DTA_FS</t>
  </si>
  <si>
    <t>ZIS_F110_DTA_SK</t>
  </si>
  <si>
    <t>ZMD170_F130_BEST</t>
  </si>
  <si>
    <t>Reprü: Gutschriftsanzeige</t>
  </si>
  <si>
    <t>ZMM_00_GUTAZ_BWB</t>
  </si>
  <si>
    <t>Inventurblatt BSC, zu Prg. ZMM_INVENTUR_BSC</t>
  </si>
  <si>
    <t>ZMM_00_PDF_INVE_BWB</t>
  </si>
  <si>
    <t>Bestell-PDF</t>
  </si>
  <si>
    <t>ZMM_100_P_MEDRUCK</t>
  </si>
  <si>
    <t>ZPM_100_P_ARMA</t>
  </si>
  <si>
    <t>Erlaubnisschein für Arbeiten in Behältern und engen Räumen</t>
  </si>
  <si>
    <t>ZPM_100_P_BEHAELT</t>
  </si>
  <si>
    <t>Beispiel für eine Reklamation</t>
  </si>
  <si>
    <t>ZPM_100_P_COMPLAIN</t>
  </si>
  <si>
    <t>PM Wartung Druckentwässerungsstation (DES)</t>
  </si>
  <si>
    <t>Technische Daten: Schieber und Drehantrieb</t>
  </si>
  <si>
    <t>ZPM_100_P_DREH</t>
  </si>
  <si>
    <t>Freigabeschein Arbeiten in abgeschloss. elektr. Betriebsst.</t>
  </si>
  <si>
    <t>ZPM_100_P_ELFREI1</t>
  </si>
  <si>
    <t>Freigabeschein spannungsfreies Arbeiten in elektr. Anlagen</t>
  </si>
  <si>
    <t>ZPM_100_P_ELFREI2</t>
  </si>
  <si>
    <t>ZPM_100_P_EMOT</t>
  </si>
  <si>
    <t>Arbeitserlaubnisschein KW Schönerlinde</t>
  </si>
  <si>
    <t>ZPM_100_P_ERLAUB</t>
  </si>
  <si>
    <t>Wartungsprotokoll elektrotechnische Anlagen</t>
  </si>
  <si>
    <t>ZPM_100_P_EWART</t>
  </si>
  <si>
    <t>Arbeitspapier Fahrzeuge</t>
  </si>
  <si>
    <t>ZPM_100_P_FAHRZ</t>
  </si>
  <si>
    <t>Gastechnische Messungen bei Begehungen und Arbeiten</t>
  </si>
  <si>
    <t>ZPM_100_P_GAST</t>
  </si>
  <si>
    <t>Ausgabe Liste der Meldungen für Frühbesprechung</t>
  </si>
  <si>
    <t>ZPM_100_P_LISTNOTIFY</t>
  </si>
  <si>
    <t>Arbeitsbegleitschein für MS- und NS-Anlagen</t>
  </si>
  <si>
    <t>ZPM_100_P_MSNS</t>
  </si>
  <si>
    <t>PDF-Formular für Steuerkarte</t>
  </si>
  <si>
    <t>ZPM_100_P_NOTIFICATION</t>
  </si>
  <si>
    <t>allgemeines Schreiben</t>
  </si>
  <si>
    <t>ZPM_100_P_ORDER</t>
  </si>
  <si>
    <t>ZPM_100_P_PUMP</t>
  </si>
  <si>
    <t>Auftragsbegleitkarte zur Qualitätskontrolle</t>
  </si>
  <si>
    <t>ZPM_100_P_QUAL</t>
  </si>
  <si>
    <t>PM: Dummy für Customizing PDF</t>
  </si>
  <si>
    <t>ZPM_100_P_SODA</t>
  </si>
  <si>
    <t>Sodajet Basisformular</t>
  </si>
  <si>
    <t>Schreiben für Sodajet</t>
  </si>
  <si>
    <t>ZPM_100_P_TAUCH</t>
  </si>
  <si>
    <t>Erlaubnisschein für thermische Arbeiten</t>
  </si>
  <si>
    <t>ZPM_100_P_THERM</t>
  </si>
  <si>
    <t>ZPM_100_P_TUNNEL</t>
  </si>
  <si>
    <t>Übergabeprotokoll/ Übernahmeprotokoll</t>
  </si>
  <si>
    <t>ZPM_100_P_UEUE</t>
  </si>
  <si>
    <t>Auftragsbegleitschein Vorgelege</t>
  </si>
  <si>
    <t>ZPM_100_P_VORG</t>
  </si>
  <si>
    <t>Wartungsarbeiten Druckentwässerung</t>
  </si>
  <si>
    <t>ZPM_100_P_WART</t>
  </si>
  <si>
    <t>PDF-Formular für Checkliste Wartungsauftrag allgemein</t>
  </si>
  <si>
    <t>ZPM_100_P_WARTUNG</t>
  </si>
  <si>
    <t>Wiederholungsprüfg Notlicht &amp; Fluchtwegpiktogr.</t>
  </si>
  <si>
    <t>ZPM_100_P_WHPNF</t>
  </si>
  <si>
    <t>XML-Formular SD-Rechnung</t>
  </si>
  <si>
    <t>Kundenportal/UCES - Abschlagsplananpassung</t>
  </si>
  <si>
    <t>ZUC_00_ABBP_BWB</t>
  </si>
  <si>
    <t>Kundenportal/UCES -  IS-U Bill</t>
  </si>
  <si>
    <t>ZUC_00_ADRS_BWB</t>
  </si>
  <si>
    <t>Kundenportal/UCES -  Auszug Eigentumswechsel</t>
  </si>
  <si>
    <t>ZUC_00_AUSZ_BWB</t>
  </si>
  <si>
    <t>Kundenportal/UCES - IS-U Bill</t>
  </si>
  <si>
    <t>ZUC_00_BANK_BWB</t>
  </si>
  <si>
    <t>ZUC_00_BVKO_BWB</t>
  </si>
  <si>
    <t>Kundenportal/UCES - Einzug Eigentumswechsel</t>
  </si>
  <si>
    <t>ZUC_00_EINZ_BWB</t>
  </si>
  <si>
    <t>ZUC_00_GPZU_BWB</t>
  </si>
  <si>
    <t>ZUC_00_KONT_BWB</t>
  </si>
  <si>
    <t>ZUC_00_MAIL_BWB</t>
  </si>
  <si>
    <t>Kundenportal/UCES - Zählerstandsermittlung</t>
  </si>
  <si>
    <t>ZUC_00_MTRE_BWB</t>
  </si>
  <si>
    <t>ZUC_00_OREC_BWB</t>
  </si>
  <si>
    <t>ZUC_00_PASS_BWB</t>
  </si>
  <si>
    <t>ZUC_00_REGI_BWB</t>
  </si>
  <si>
    <t>Kundenportal/UCES - Umzug Eigentumswechsel</t>
  </si>
  <si>
    <t>ZUC_00_UMZU_BWB</t>
  </si>
  <si>
    <t>UCES Selbstregistrierung</t>
  </si>
  <si>
    <t>ZUCES_USER_REG</t>
  </si>
  <si>
    <t>Formular fehlt in Liste --&gt; siehe Anmerkungen</t>
  </si>
  <si>
    <t>Unbekannt</t>
  </si>
  <si>
    <t>Formularname (technisch)</t>
  </si>
  <si>
    <t>Formularbezeichnung</t>
  </si>
  <si>
    <t>Lagerinterne Prozesse</t>
  </si>
  <si>
    <r>
      <t xml:space="preserve">technischer Formularname </t>
    </r>
    <r>
      <rPr>
        <sz val="9"/>
        <color theme="1"/>
        <rFont val="Calibri"/>
        <family val="2"/>
        <scheme val="minor"/>
      </rPr>
      <t>(automatisch)</t>
    </r>
  </si>
  <si>
    <r>
      <t xml:space="preserve">Weitere Schnittstellen </t>
    </r>
    <r>
      <rPr>
        <sz val="9"/>
        <color theme="1"/>
        <rFont val="Calibri"/>
        <family val="2"/>
        <scheme val="minor"/>
      </rPr>
      <t>(Freitext - optional)</t>
    </r>
  </si>
  <si>
    <t>ALS</t>
  </si>
  <si>
    <t>UZI</t>
  </si>
  <si>
    <t>ZOMA</t>
  </si>
  <si>
    <t>ADMR</t>
  </si>
  <si>
    <t>QGIS</t>
  </si>
  <si>
    <t>RBS</t>
  </si>
  <si>
    <t>SAP HCM</t>
  </si>
  <si>
    <t>BIS (Seeburger)</t>
  </si>
  <si>
    <t>Beschreibung System</t>
  </si>
  <si>
    <t xml:space="preserve">Die Ablesesteuerung dient zur Erfassung, Evaluierung, Verwaltung und Speicherung von Zählerdaten. </t>
  </si>
  <si>
    <t>ADMR- ist ein Word-Makro, welches Word-Dokumente ins Filenet-Archiv übergibt, ausdruckt und einen vier Augen Prozess beinhaltet. </t>
  </si>
  <si>
    <t>AIS</t>
  </si>
  <si>
    <t>Auftragsinformationssystem / Access (Verknüpfung mit Stundendatenbank von PB-W).</t>
  </si>
  <si>
    <t>aPART</t>
  </si>
  <si>
    <t>Kernstück der Anwendung ist die OLAP Datenbank TM1 zur Erfassung aller Controlling relevanten Daten der BWB. Daraus wird unter Anderem das strategische Wirtschaftsmodell der BWB gefüllt.</t>
  </si>
  <si>
    <t>ARIS</t>
  </si>
  <si>
    <t>ARIS wird zur Darstellung von Geschäftsprozessen und der IT-Architektur eingesetzt. Durch die objektorientierte Struktur ist es möglich, die verschiedenen Aspekte, von den Prozessen über die IT-Landschaft bis zu den eingesetzten Technologien, in Verbindung zu setzen, um so ein vollständiges Bild des Unternehmens und der eingesetzten IT zu erhalten.</t>
  </si>
  <si>
    <t xml:space="preserve">ASS unterstützt alle Geschäftsprozesse zur Durchführung von Bauprojekten. </t>
  </si>
  <si>
    <t>Auftrags- und Anlagenverwaltung</t>
  </si>
  <si>
    <t>Erfassung und Bewertung:
1. Auftrags- und projektbezogene Erfassung von wert- und mengenmäßigen Zu- und Abgängen im Anlagevermögen
2. Auftragsbezogene Bewertung der Anlagenzugänge im Netzebereich über Verteilungsrechnung auf Grundlage der Angaben aus den Schlussberichten, der spezifischen m-Kosten lt. Preis-DB und der SAP-Ausgaben
Weitergabe:
3. Kumulierte Weitergabe der Mengen für Zu- und Abgänge im Netzebereich an die Anlagenverwaltunmg
4. Sonstige Auswertungen</t>
  </si>
  <si>
    <t>AutoAvis</t>
  </si>
  <si>
    <t>Verarbeitung von Zahlungsavisen. Teilt Zahlungen in die einzelnen Rechnungsbeträge auf. Ordnet die Zahlungen der konkreten Forderung auf dem Vertragskonto zu.</t>
  </si>
  <si>
    <t>AutoCAD MEP SAP-TP Plugin</t>
  </si>
  <si>
    <t>Für die Übernahme von definierten Raum-Daten ins SAP, müssen jedem „Raum“ seine „Verbindungs-IDs“ mitgeben werden. Das sind:
• die Technische Platz ID (TP) zum SAP PM
und
• das aus der TP ID abgeleitete „Architektur Objekt“ (AO) zum SAP RE-FX.
Dafür wird eine in AutoCAD MEP auszuwählende Bautteilliste (die die in AutoCAD MEP eingetragenen ""Raumnummer_an_Tuer"" enthält) über das AutoCAD MEP2015 SAP-TP Plugin als *.XLS exportiert, danach mit Excel geöffnet, anhand von RaumNr und Nutzart die zugehörigen Technischen Plätze angelegt und anschließend als XLSX gesichert.</t>
  </si>
  <si>
    <t>Automation Engine User Interface</t>
  </si>
  <si>
    <t>Oberfläche, um Jobs zu bauen, zu überwachen, Arbeitsoberfläche</t>
  </si>
  <si>
    <t>BAP</t>
  </si>
  <si>
    <t>Verwaltung der technischen Prozessdaten des Kanalbetriebs, Auswertung  Leistung, Fahrzeugeinsatz.Benchmarking des Kanalbetriebes. Energiemanagement für AE. Erstellung der AE Kennzahlen.</t>
  </si>
  <si>
    <t>Bestellmodul</t>
  </si>
  <si>
    <t>Tool zur Übermittlung von Bestellungen an Firmen</t>
  </si>
  <si>
    <t>Betriebsdaten APw</t>
  </si>
  <si>
    <t xml:space="preserve">Messdaten von Abwasserpumpwerken validierenDatenbank: ISA_DAT
</t>
  </si>
  <si>
    <t>Betriebsmittelverwaltung</t>
  </si>
  <si>
    <t>Planen und Koordinieren von Baustellen im Rahmen der Brunnensanierung.</t>
  </si>
  <si>
    <t>Bietercockpit</t>
  </si>
  <si>
    <t>Tool für Firmen zur Abgabe von Angeboten, greift auf die Vergabeplattform für die Ausschreiben zu</t>
  </si>
  <si>
    <t>Service für Eingangs- und Ausgangsrechnungen. Kommunikation und Verarbeitung von UN/EDIFACT Energierechnungen. Übertragen von Groupwise Mails ins SAP. Generiert ZUGFeRD Ausgangsrechnungen.</t>
  </si>
  <si>
    <t>BlueBox CMS</t>
  </si>
  <si>
    <t>Die BlueBox ist ein webbasiertes Content Management System und dient als Informationsquelle und -verwaltung für Projekte des BWB-Servicecenters sowie des bluepartner Sekretariatsservices.</t>
  </si>
  <si>
    <t>BPO Engine</t>
  </si>
  <si>
    <t>Optimierung von SAP Geschäftsprozessen</t>
  </si>
  <si>
    <t>California.pro</t>
  </si>
  <si>
    <t>AVA Programm - unterstützt den Prozess von Ausschreibungen, Vergabe und Abrechnung (hat WinAFA abgelöst)</t>
  </si>
  <si>
    <t>CMDB</t>
  </si>
  <si>
    <t>Die CMDB als „single source of truth“ bildet die bestehenden IT-Infrastrukturelemente (Software, Hardware usw.) und ihre Beziehungen zueinander ab und ermöglicht so die Bewertung und Nutzung technischer und kaufmännischer Informationen im Rahmen des Lizenz- und Vertragsmanagements.</t>
  </si>
  <si>
    <t>CMS</t>
  </si>
  <si>
    <t>Das CMS ist ein Dokumentenmanagementsystem und speichert die jeweils aktuellen gültigen technischen Dokumentationen zu allen Werken.  Die Dokumente sind in einer PM-Hierarchie aus SAP und  einer lokalen Werkshierarchie/Ordnerstruktur mit technischem Platz oder Equipment Nummer  wider, angelegt.</t>
  </si>
  <si>
    <t>CoCoSoft</t>
  </si>
  <si>
    <t>Fuhrparkmanagement für Poolfahrzeuge. Selbstbuchung von  aus dem Projekt PRIMO</t>
  </si>
  <si>
    <t xml:space="preserve">Columbus OM </t>
  </si>
  <si>
    <t>Verteilt Ergebnisse der Druckaufbereitung zu den Druckern, Bildschirmen, E-Mail Servern oder ins Archiv.
Erhält Datenströme und aktiviert den DCS 2000, erhält Rückmeldungen und leitet Druckdatenströme weiter. Wird benötigt für die Administratoren des OMS um die Druckdaten verfolgen und das OMS auf dem Frontend administrieren zu können. Alte Bezeichung ehem alt MACRO 4 COLUMBUS OM SERVER</t>
  </si>
  <si>
    <t>DCS</t>
  </si>
  <si>
    <t>Dient zur automatisierten, datenabhängigen Aufbereitung von volldynamischen elektronischen Formularen. Läuft als Prozess, um aus Systemen, die Daten für Output erzeugen, diese entgegen zu nehmen und weiterzuleiten.Abhängig von der Anwendung und der Systemplattform werden Dokumentenaufbereitungen ermöglicht. 
Die gelieferten Daten werden ausgewertet. Sucht alle Ressourcen, die für die Aufbereitung zum Dokument benötigt werden.
Quellen sind hauptsächlich SAP über RDI Datenströme, XML Schnittstellen.</t>
  </si>
  <si>
    <t xml:space="preserve">Das DWH ist eine einheitliche Berichtsplattform im technischen Bereich, um Berichte und Auswertungen mit bereinigten, geprüften und standardisierten Daten aus einer zentralen Datenbank zu erstellen. Basis des OTB ist ein DB2 Datenbank, das seine Daten über den Import mittels ETL-Prozessen von DB2-, Oracle, ABAP- und FTP-Systemen sowie Flat-Files bekommt. 
Auf Basis der zusammengestellten Daten werden mittels PHP-, Jasper-Report- und Business Objects Berichte erzeugt und zur Verfügung gestellt. Excelauswertungen sind ebenfalls möglich. Die Daten werden kontinuierlich aktualisiert und für die zukünftige Datenanalyse langfristig zentral gespeichert.
</t>
  </si>
  <si>
    <t>Rechnungserfassung für Energierechnungen. Kostenstellenaufteilung auf die verursachenden Bereiche. Stammdatenverwaltung für alle Energiemessstellen der BWB. Berichtswesen über alle Messstellen (Kosten und Verbrauchsdaten). Übertragen der Rechnungsbeträge ins SAP. Prognose der Energiekosten pro Messstelle. Jahresabgrenzung und Rückstellungen für Stromkosten. Abbilden von Lastgängen</t>
  </si>
  <si>
    <t>ELEKTROmanager</t>
  </si>
  <si>
    <t xml:space="preserve">Prüfen und dokumentieren von Prüfpflichtigen Arbeitsmitteln in der Elektroinstallation (ortsveränderliche Geräte)
Die Prüfergebnisse werden in einem Prüfprotokoll generiert, das als PDF in CMS abgelegt werden kann. Es wird eine Übersichtsliste in Excel generiert. Diese Prüfung ist nach § 10 der Betriebssicherheitsverordnung vom Gesetzgeber vorgeschrieben. 
</t>
  </si>
  <si>
    <t>eMATS</t>
  </si>
  <si>
    <t>Dient zur Vorplanung und Reservierung von Materialien, wird zunächst im Bereich Rohrnetz und Netzplanung benutzt.</t>
  </si>
  <si>
    <t>EPA</t>
  </si>
  <si>
    <t>Analysetool für Daten des Kundenservice und Rechnungswesen. Wird auch zum IS-U Jahresabschluss genutzt. Sammelt Daten und liefert diese an Anwendungen weiter.</t>
  </si>
  <si>
    <t>elektronischer und automatisierter Versand von Rechnungen an Großkunden über die Plattform SmartPath. 
Keine eigenständige Anwendung, sondern Anpassungen und Erweiterungen in einer Reihe von Systemen</t>
  </si>
  <si>
    <t>Fettabscheider Berlin</t>
  </si>
  <si>
    <t>Ermöglicht einen Abgleich mit Senatsdaten zu den Fettabscheidern. Grundlagen für Auskunftsanwendung im Internet</t>
  </si>
  <si>
    <t>Zentrale Komponente im DMS Filenet. Erledit die Arbeit der Ablage der Dokumente im Archiv und das Suchen nach Dokumenten.</t>
  </si>
  <si>
    <t>Firmenbeurteilung</t>
  </si>
  <si>
    <t>Beurteilung von Firmen, die Baumaßnahmen für die BWB durchgeführt haben.</t>
  </si>
  <si>
    <t>Flächendatenbank</t>
  </si>
  <si>
    <t>Verwaltet wer in welchem Raum sitzt und welche Flächen die Räume haben. Erstellt Controlling Berichte</t>
  </si>
  <si>
    <t>FS2 AutoBank</t>
  </si>
  <si>
    <t>Die Software ermöglicht eine automatische Kontierung und Buchung der elektronischen Kontoauszüge direkt in SAP. Zahlungseingänge und Zahlungsausgänge werden mit Hilfe von Filterfunktionen mit einer hohen Zuordnungsquote maschinell gebucht. Die Definition der Buchungsregeln erfolgt dabei durch den Anwender. 
 --[Mit dem Einsatz unserer Standard-Software Lösung AutoBank® für SAP® erhöhen Sie die automatische Auszifferungsquote Ihrer Zahlungseingänge deutlich und optimieren den gesamten Buchungsprozess, ohne den Einsatz anderer SAP Module negativ zu beeinflussen. AutoBank® für SAP® ist insgesamt so konzipiert und realisiert, dass der Standard von SAP genutzt und optimiert wird. Das System setzt als Add-On auf dem elektronischen Kontoauszug auf und ist speziell in ABAP programmiert, damit Schnittstellenproblematiken vermieden werden.]--</t>
  </si>
  <si>
    <t>Geo-Auftragssteuerung</t>
  </si>
  <si>
    <t> Die Geo-Auftragssteuerung dient der Verwaltung von Projekten bei PB-G. Diese können Bezug auf eine ASS-Maßnahme nehmen oder völlig unabhängig davon bestehen. Neben einer Adressierung, die auch über die Auswahl eines Werkes (Standort der BWB) erfolgen kann, beinhaltet das Projekt beliebig viele Aufträge, die jeweils einem Medium (Kanal, TWL, ADL oder Werke) zugeordnet sind. Welche Medien zur Verfügung stehen hängt vom Typ des Projektes ab. Es kann ein Werksprojekt oder ein Netzprojekt erzeugt werden. Die Daten eines Auftrages können je nach Medium und Team variieren. 
Unabhängig von Medium und Team können in allen Aufträgen Tätigkeiten inklusive geleisteter Stunden erfasst werden. Außerdem können Buchungspositionen erfasst werden, die als Buchungsschlüssel dienen, um die erfassten Stunden auf verschiedene CO-Aufträge oder Projekt-Struktur-Codes prozentual zu verteilen. Diese Verteilung wird einmal im Monat an das SAP übertragen.
Die Ingenieurbüros und Rahmenverträge, die für Vergaben von Aufträgen erforderlich sind, können in der Anwendung als projektübergreifende Ressource erfasst werden. Projektübergreifende Vorgaben können im Bereich Administration gepflegt werden.
Die Anwendung unterteilt sich in die Bereiche Projektbearbeitung, Auswertungen, Administration und Controlling. Über ein Rollenkonzept sind die Zugriffe auf Funktionen und Daten geregelt.</t>
  </si>
  <si>
    <t>Systemunterstützung für die Investitionsplanung und -abwicklung der BWB</t>
  </si>
  <si>
    <t>Grundstücksberatung</t>
  </si>
  <si>
    <t>Die browserbasierte Anwendung Grundstücksberatung liefert Informationen zum Aufbau, Art und vor allem zu den Eigentumsverhältnissen von Hausanschlüssen. Es werden die Bereiche Wasser, Abwasser (auch Abwassergruben) und Niederschlagswasser berücksichtigt.
Die Informationen werden ausschließlich in Textblöcken dargestellt und sollen so als Vorlage für Kundenservice-Mitarbeiter im Kundendialog dienen. Es entfällt das ggf. mühselige Interpretieren von Karten aus GIS-Systemen und das Zusammentragen einzelner Informationen aus verschiedenen digitalen Informationsquellen.</t>
  </si>
  <si>
    <t>H2PRO</t>
  </si>
  <si>
    <t>Portal für Hausverwaltungen zur Zählerstandserfassung</t>
  </si>
  <si>
    <t xml:space="preserve">Verschneidet GIS, SAP und DMS Daten zu einem Kanal Hausanschluss. Wird benutzt, um störbedingte Hausanschlüsse kaufmännisch zu zuordnen. </t>
  </si>
  <si>
    <t>Haavo</t>
  </si>
  <si>
    <t>Informationen zu HA-Angeboten/-.
Sie dient der Angebots und Dokumentenerstellung im direkten Kundenkontakt für technische Mitarbeiter und Außendienst. 
Es können Stammdaten für bestehenden Vertragspartnern über ein GIS System ausgewählt werden. 
Die Angebote werden Anschluss bezogen erstellt , wobei bestehende Stammdaten aus den Systemen ArcGis und SAP SD/CS bzw. IS-U integriert werden können. 
Die erstellten Angebote/Dokumente können vor Ort vom Kunden auf einem mobilen Gerät mit Touch-Eingabe (IPad/Surface) beauftragt bzw. Unterschrieben werden. 
Danach können die Dokumente per Email an den Kunden versandt werden. Eine Ablage im Filenet P8 DMS ist möglich.  
Die Daten können zur weiteren Verarbeitung an 3. Systeme  übergeben werden. </t>
  </si>
  <si>
    <t>IBM Planning Analytics</t>
  </si>
  <si>
    <t>TM1 ist eine leistungsstarke Business-Intelligence-Lösung, die auf der multidimensionalen OLAP-Technologie (MOLAP) basiert. TM1 überzeugt nicht nur durch die erstaunliche Geschwindigkeit bei der Datenanalyse. Mit  TM1 und seinen Modulen lassen sich unternehmensweite Informationssysteme schnell aufbauen, einfach administrieren und die Ergebnisse professionell visualisieren - natürlich auch im Internet. Schließt IBM Cognos TM1 Web Clipboard Extension ein.
Itelligrate, Hr. Schwalm  Fr. Sowade</t>
  </si>
  <si>
    <t>IDEA</t>
  </si>
  <si>
    <t>Neben der Möglichkeit, unterschiedliche Datenformate (Access, Excel, dBase, Drucklisten, ASCII, EBCDIC, ODBC etc.) importieren zu können, bietet IDEA Möglichkeiten zum Analysieren von Datenmengen. So lassen sich Extraktionen, Schichtungen, Mehrfachbelegungsanalysen, Lückenanalysen und Altersstrukturanalysen etc. durchführen. Prüfungen, ob Mitarbeiter und Lieferanten mit identischen Kontoverbindungen vorhanden sind, oder ob Kontoverbindungen von Lieferanten für einzelne Überweisungstransaktionen verändert und nach Abschluss der Transaktionen wieder in ihren Ursprungszustand zurückgesetzt wurden, können durchgeführt werden. Welche Prüfungsschritte mit IDEA durchgeführt werden können, hängt vor allem von der Art und Qualität der vorhandenen Daten ab.</t>
  </si>
  <si>
    <t>IKS-Auswertung</t>
  </si>
  <si>
    <t>Generiert eine Berechtigungsübersicht für einen Benutzer aus dem eDirectory und einigen SAP Systemen.</t>
  </si>
  <si>
    <t>IMP SM-BOX</t>
  </si>
  <si>
    <t xml:space="preserve">Nagios-basierte Appliance, plattformübergreifende Überwachung der IT-Infrastruktur, Alarmierung bei Ausfällen bzw. Überschreitung definierter Schwellwerte. SM-VIEW ist Bestandteil von SM-BOX </t>
  </si>
  <si>
    <t>invoiceCONSOLE</t>
  </si>
  <si>
    <t>Begleitworkflow für Kreditorenbuchhaltung (Eingangsrechnungen)
Über die „invoiceCONSOLE“, welche die notwendige Kommunikation zwischen SAP und 4invoice übernimmt, werden die gescannten Dokumente als elektronische Datei (TIFF-Format) an 4invoice übergeben. 
Nachbearbeitungscenter wird der invoiceConsole zugeordnet.</t>
  </si>
  <si>
    <t>IZAR@NET</t>
  </si>
  <si>
    <t>Die Anwendung IZAR@NET dient zur Planung von Ablesungen im Walk-by/Drive-by-Verfahren. Erhält über IZAR Mobile die Zählerdaten zurück</t>
  </si>
  <si>
    <t>Katalogmanagementsystem</t>
  </si>
  <si>
    <t xml:space="preserve">Poet X-Solutions ist bei BWB die Katalog-Plattform für Lieferanten, Einkäufer und Bedarfsträger. Die Standardlösung ermöglicht die  Erstellung, Bearbeitung, Verwaltung, Pflege und allgemeine Breitstellung elektronischer Produktkataloge für die Beschaffung im Rahmen der BWB eProcurement-Anwendung. 
Die qualifizierte Suche und Bereitstellung der Produktdaten zur Weiterverarbeitung im EBP erfolgt über eine im Katalogsystem enthaltene Benutzer- 
oberfläche mit integrierter Suchmaschine -EC "Enterprise Catalog"-. Wobei die Daten über eine entsprechend angepasste OCI-Schnittstelle übergeben werden. 
Die verwendeten Datenbanken basieren auf Oracle-Datenbanksoftware.  
Weiterhin wirken die Anwendung ANW0768 Doublettenscout und das Katalogsystem im Rahmen der Katalogbearbeitung unmittelbar zusammen 
-Bereinigung von Doubletten in den Lieferantenkatalogen-.  
</t>
  </si>
  <si>
    <t>Korasoft AutoCAD Extension wird zum Import von Zeichnungen nach SAP genutzt, um aus AutoCAD eine DWG-Zeichnung ins SAP und Filenet zu kopieren/importieren zzgl. weiterer Attribute zur Befüllung von Datenobjekten und -feldern in SAP zu übernehmen.</t>
  </si>
  <si>
    <t>Ziel ist es, speziell die Kundenberatung und Kundenauskunft durch den bereichs- und sys-temübergreifenden Zugriff auf Kundenkontakte zu unterstützen. Beschwerden sind spez. KK mit Steuerung der Zuständigkeit und Fristenüberwachung</t>
  </si>
  <si>
    <t>Die Verwaltung von Verknüpfungsanfragen von Kunden mit abweichenden Rechnungsempfängern.</t>
  </si>
  <si>
    <t>LANA Process Cloud</t>
  </si>
  <si>
    <t xml:space="preserve">Prozessdaten aus unterschiedlichen Quellsystemen visualisieren. Wird speziell für die Analysen aus automatisierten Prozessabläufen der Camunda Workflow-Engine. </t>
  </si>
  <si>
    <t>Webanwendung zur Beurteilung von Lieferanten</t>
  </si>
  <si>
    <t>LIMS</t>
  </si>
  <si>
    <t>Im LIMS werden Angebote für Labordienstleistungen erstellt und sämtliche Proben mit Ihren Parametern verwaltet. Dazu gehört das Anlegen einer Probe mit seinen Messwerten und die anschließende Validierung durch Fachpersonal. Aus dem LIMS werden abschließend die Prüfberichte für den Auftraggeber erstellt.
Durch das LIMS werden ASCII Files mit allen Aufträgen erstellt, die dann ins SAP R/3 CO zur Abrechnung importiert werden.
Zusätzlich wird über das Projekt KAT das Einleiterkataster zur Verfügung gestellt.</t>
  </si>
  <si>
    <t>LucaNet.Financial</t>
  </si>
  <si>
    <t>Software für Planung, Controlling, 
Reporting und Analyse</t>
  </si>
  <si>
    <t xml:space="preserve">MAM Anlagenverwaltung </t>
  </si>
  <si>
    <t>Im Rahmen des Projekts werden die Anlagegüter der BWB mit RFID-Labels (Remote function identification) markiert. Die Kennungen können im Rahmen einer Inventur mit mobilen Enderfassungsgeräten aufgenommen, auf dem Endgerät oder einer PC Software (nach-)bearbeitet und im Buchhaltungssystem SAP als Inventur gebucht werden.</t>
  </si>
  <si>
    <t>MapInfo</t>
  </si>
  <si>
    <t>Auskunftssystem für GIS Daten</t>
  </si>
  <si>
    <t>Meine Beschaffung</t>
  </si>
  <si>
    <t>Dient „Meine Beschaffung“ der besseren Übersicht über Ihre Beschaffungsvorgänge</t>
  </si>
  <si>
    <t>Mobile Instandhaltung</t>
  </si>
  <si>
    <t>Mobile Anwendung, die Instandhaltungsmaßnahmen unterwegs bereitstellt. Liefert Informationen über  die durchzuführenden Maßnahmen und erlaubt deren Rückmeldung.</t>
  </si>
  <si>
    <t xml:space="preserve">MoPs Frontend ist eine Webanwendung zur Anzeige und Bearbeitung von Vorgängen im Kundenservice für den Endbenutzer. Die Anwendung ist ein Teil des Modernen Prozesssystems (MoPs).  </t>
  </si>
  <si>
    <t>MSU</t>
  </si>
  <si>
    <t>Abrechnung und Kundenservice für Berliner Stadtwerke auf Basis Microsoft Dynamics Nav 2018</t>
  </si>
  <si>
    <t>New Wang</t>
  </si>
  <si>
    <t>Rechnungsschreibung für Nebenleistungen</t>
  </si>
  <si>
    <t>Pi Enterprise Server</t>
  </si>
  <si>
    <t>Universelles modulares Softwaresystem zur Langzeitarchivierung, Bereitstellung und Auswertung von Prozess- und Produktionsdaten</t>
  </si>
  <si>
    <t>Powercloud</t>
  </si>
  <si>
    <t>Abrechnung und Kundenservice für Berliner Stadtwerke EnergiePartner GmbH</t>
  </si>
  <si>
    <t>Projekt Navigator</t>
  </si>
  <si>
    <t>Eigenentwicklung der p2m berlin GmbH zur Kostenplanung-/steuerung, MS Access 2010</t>
  </si>
  <si>
    <t>QGIS ist ein Geoinformationssystem zum Betrachten, Bearbeiten und Erfassen von räumlichen Daten und ist GNU General Public License lizenziert. Wesentliche Merkmale der Applikation sind die breite Unterstützung gängiger Vektordaten und Rasterdaten wie Shapefile oder GeoTIFF, aber auch räumlicher Datenbanken wie PostGIS und SpatiaLite, ausgereifte Digitalisier-Werkzeuge zum Erfassen von Vektordaten sowie eine Druckzusammenstellung zum einfachen Erstellen von Kartenausdrucken.</t>
  </si>
  <si>
    <t>Qlik Sense</t>
  </si>
  <si>
    <t>Lösung für Datenvisualisierung und Data Discovery, die die Datenanalyse erleichtert und Geschäftsentscheidungen beschleunigt. Fördern Sie die Entdeckung von Erkenntnissen mit der Datenvisualisierungs-App für jederman. Mit Qlik Sense kann jeder in Ihrem Unternehmen ganz einfach flexible, interaktive Visualisierungen erstellen und wertvolle Entscheidungen treffen.</t>
  </si>
  <si>
    <t>Verwaltet und steuert Rahmenverträge und die Abrufe dazu. 
Ermöglicht Pflege von Zusatzfeldern, die nicht im Standard SAP enthalten sind.Ermöglicht Freigabestrategie für Abrufe.</t>
  </si>
  <si>
    <t>Absprache zur Erstellung eines Ratenplans für Kunden Rechnungen.</t>
  </si>
  <si>
    <t>Regionales Bezugssystem, Strassendatenbank
zentrale Strassenaktualisierungen</t>
  </si>
  <si>
    <t>Ziel der Ressourcenplanung ist es zum einem, die optimale Auslastung der Personalressource sicherzustellen und anderseits die Projekte sowohl zeitlich als auch der Höhe nach bedarfsgerecht mit Personal auszustatten.</t>
  </si>
  <si>
    <t>Saldenbestätigung für Kreditoren</t>
  </si>
  <si>
    <t>Im SAP werden Listen erzeugt, die nach MS Access (Datenbank) transferiert und aufgearbeitet werden.</t>
  </si>
  <si>
    <t>SMAX</t>
  </si>
  <si>
    <t>Ticketverwaltung, Katalogmangement, Asset- und Lizenzmanagement für die IT.</t>
  </si>
  <si>
    <t>Stundendatenbank</t>
  </si>
  <si>
    <t>Automatische Leistungsverrechnung über externe Datei.
Es wird eine externe Datei von der lokalen Workstation geladen und aus den darin enthaltenen Daten werden Buchungen im R/3  für die interne Leistungsverrechnung generiert.
Gefunden in SAP Schnittstellendatei</t>
  </si>
  <si>
    <t>Tankdaten</t>
  </si>
  <si>
    <t>Einlesen der Tankdisketten. Daraus  werden Aufwandsbuchungen im SAP R/3 erzeugt.
TA, Daimler</t>
  </si>
  <si>
    <t>TRAMAG Instandhaltungsmeldung</t>
  </si>
  <si>
    <t>TRAMAG Materialreservierung</t>
  </si>
  <si>
    <t>Im UBI werden Materialreservierungen erzeugt die über die TRAMAG Materialreservierung ins SAP übertragen werden.</t>
  </si>
  <si>
    <t>tu/HAV</t>
  </si>
  <si>
    <t>Begleitworkflow für den Hausanschlussprozess;Oberfläche für SD und CS</t>
  </si>
  <si>
    <t>Betriebsführungssystem Kanalnetz</t>
  </si>
  <si>
    <t>Unterstützt den Hausanschlussprozess zur technischen Abwicklung in den Bereichen Rohrnetz und Verbrauchsmanagement</t>
  </si>
  <si>
    <t>UiPath</t>
  </si>
  <si>
    <t>Zum Betrieb von UiPath werden mehrere Basisanwendungen ausgeliefert. UiPath dient zur Prozessautomatisierung, dabei werden menschliche Interaktionen mit dem bestehenden User-Interface mittels regelbasierten Aktionen nachgeahmt.
 </t>
  </si>
  <si>
    <t>Wasserzähler werden für die planmäßigen und außerplanmäßigen Zählerwechslungen sowie Zählerein- und -ausbauten disponiert. Über UZI werden die Zähler lagertechnisch verwaltet und geeicht, sowie Befundprüfungen durchgeführt. UZI nutzt Schnittstellen zu SAP und UBI.</t>
  </si>
  <si>
    <t>Vergabemanager</t>
  </si>
  <si>
    <t>Erstellt Vergabeunterlagen, stellt diese der Vergabeplattform bereit</t>
  </si>
  <si>
    <t>Vergabeplattform</t>
  </si>
  <si>
    <t>Plattform für Vergabeveröffentlichungen. Einsehen von Vergaben.</t>
  </si>
  <si>
    <t>Wang Kontieren</t>
  </si>
  <si>
    <t>Kontierung von WANG-Rechnungen und anschließenden Export ins SAP / FI-AR</t>
  </si>
  <si>
    <t>Zentrale Organisation der mobilen Abwasserentsorgung in Berlin. 
Erfassung der entsorgten Gruben und Plausibilisierung.</t>
  </si>
  <si>
    <t>Zählerbewegungen Services</t>
  </si>
  <si>
    <t>Services zur Abfrage und Dokumentation von Zählerbewegungen. Damit kann die Historie der bereichsübergreifenden Zählerbewegungen zeitnah nachvollzogen werden.</t>
  </si>
  <si>
    <t xml:space="preserve">Überfälligkeitsanalyse </t>
  </si>
  <si>
    <t>Aus SAP FI-RA wird offene Postenliste geladen. Anwendung wertet nach Fälligkeitsraster und Monatsraster aus. Damit können offene Forderungen ergründet werden. Unterstützt die Forderungsrealisierung.
L:\KM\KM-A\FACH_A\Auswertungen Überfälligkeitsanalyse WANG\
Überfälligkeitsanalyse</t>
  </si>
  <si>
    <t>Buchung von Dienstfahrzeugen</t>
  </si>
  <si>
    <t>SAP PI</t>
  </si>
  <si>
    <t>wiederkehrende Maßnahme durchführen</t>
  </si>
  <si>
    <t>BWB Kundenportal</t>
  </si>
  <si>
    <t>Bereitstellung Standard-Self Services für die Privatkunden und kleine Hausverwaltungen der BWB, wie zum Beispiel Zählerstandserfassung, Rechnungsanzeige, Abschlagsplanänderung, Stammdatenänderungen.</t>
  </si>
  <si>
    <t>TADB</t>
  </si>
  <si>
    <t>Technische Anschlussdatenbank zur schematischen Darstellung von Trinkwasserhausanschlussanlagen Programmiert in Delphi</t>
  </si>
  <si>
    <t>eStraßenservice</t>
  </si>
  <si>
    <t>Liefert die Daten im vereinbarten Protokoll an die eStraße.</t>
  </si>
  <si>
    <t>HANA092005</t>
  </si>
  <si>
    <t>Bemerkungen</t>
  </si>
  <si>
    <t>Customizing, Verwendung durch Anwendungsbetreuer</t>
  </si>
  <si>
    <t>wird nur durch SAP-Anwendungsbetreuer verwendet</t>
  </si>
  <si>
    <t>nur für internen Gebrauch, kann nicht ausgeführt werden</t>
  </si>
  <si>
    <t>wurde durch die FV nicht benannt - ggf. nur geringe Nutzung der Transaktion</t>
  </si>
  <si>
    <t>wurde von den FV nicht benannt, sollte mit BLQ abgestimmt werden</t>
  </si>
  <si>
    <t>als zugehörige Transaktion erfasst</t>
  </si>
  <si>
    <t>Transaktion gesperrt, kann nicht aufgerufen werden</t>
  </si>
  <si>
    <t>wird bei NL verwendet</t>
  </si>
  <si>
    <t xml:space="preserve">Customizing - Aufruf/ Verwendung seitens Anwendungsbeteuer </t>
  </si>
  <si>
    <t>TP BLQ</t>
  </si>
  <si>
    <t>Abrufmanager</t>
  </si>
  <si>
    <t>Finance Suite²</t>
  </si>
  <si>
    <t>Serrala</t>
  </si>
  <si>
    <t>n.n.</t>
  </si>
  <si>
    <t>wird nicht benutzt</t>
  </si>
  <si>
    <t>wird im Hintergrund ausgeführt beispielsweise beim Ausführen von Workflows oder aus dem Kundenportal</t>
  </si>
  <si>
    <t>wird aus dem CIC0 heraus ausgeführt</t>
  </si>
  <si>
    <t>aufgeführt in zugehörige Transaktion</t>
  </si>
  <si>
    <t>Transaktion nicht bekannt, da Standard keine relevanz für weitere Prüfungen</t>
  </si>
  <si>
    <t>Klärung mit Frank Bruns</t>
  </si>
  <si>
    <t>als zugehörige Transaktion eingetragen</t>
  </si>
  <si>
    <t>KS?</t>
  </si>
  <si>
    <t>WV prüfen</t>
  </si>
  <si>
    <t>Klären mit IT-A/K durcvhführen Ablesevorbereitung</t>
  </si>
  <si>
    <t xml:space="preserve">Klären mit IT-A/K </t>
  </si>
  <si>
    <t>bisher wurden keine Fallkategorien für IS-U und FI-CA von Anwendern oder Anwendungsbertreuern angelegt</t>
  </si>
  <si>
    <t>wird bisher nicht genutzt</t>
  </si>
  <si>
    <t>wird nicht benutzt, da Avise über Autobank bearbeitet werden</t>
  </si>
  <si>
    <t>Klärung duch Thomas</t>
  </si>
  <si>
    <t>wird nicht benutzt, da Bearbeitung über Autobank</t>
  </si>
  <si>
    <t>wird nicht manuell ausgeführt, sondern im Hintergrund beim Buchen eines Beleges ausgeführt</t>
  </si>
  <si>
    <t>wird nicht mehr benutzt</t>
  </si>
  <si>
    <t>Transaktion für das Pflegen von Zeitpunkten, gibt es weiterhin im S/4 nicht relevant für BTT</t>
  </si>
  <si>
    <t>wird nicht im Mandanten 100 benutzt</t>
  </si>
  <si>
    <t>Gebührenumstellung</t>
  </si>
  <si>
    <t>Anzahl von Transaktionen</t>
  </si>
  <si>
    <t>Zeilenbeschriftungen</t>
  </si>
  <si>
    <t>Gesamtergebnis</t>
  </si>
  <si>
    <t>(Leer)</t>
  </si>
  <si>
    <r>
      <t xml:space="preserve">Lfd Nr. 
</t>
    </r>
    <r>
      <rPr>
        <sz val="9"/>
        <color theme="1"/>
        <rFont val="Calibri"/>
        <family val="2"/>
        <scheme val="minor"/>
      </rPr>
      <t>(aus konsolidierter Datei)</t>
    </r>
  </si>
  <si>
    <r>
      <t xml:space="preserve">Infozeile
</t>
    </r>
    <r>
      <rPr>
        <sz val="9"/>
        <color theme="1"/>
        <rFont val="Calibri"/>
        <family val="2"/>
        <scheme val="minor"/>
      </rPr>
      <t>(wird in anderem TP gepflegt)</t>
    </r>
  </si>
  <si>
    <t>Tasktyp</t>
  </si>
  <si>
    <t>DIALOG</t>
  </si>
  <si>
    <t>UPDATE</t>
  </si>
  <si>
    <t>HTTP</t>
  </si>
  <si>
    <t>/HOAG/AKSDP</t>
  </si>
  <si>
    <t>/HOAG/M_CGHERTRAG</t>
  </si>
  <si>
    <t>Ertrag Geldhandel</t>
  </si>
  <si>
    <t>/HOAG/P_SHLP_FKT</t>
  </si>
  <si>
    <t>Funktionstypenpflege für Suchhilfen</t>
  </si>
  <si>
    <t>/HOAG/P_ZUOSAPKTOBZK</t>
  </si>
  <si>
    <t>Zuordnung Konten- Bankzugangskennung</t>
  </si>
  <si>
    <t>/PBS/CMM22</t>
  </si>
  <si>
    <t>Bestellungen zu Lieferant, schnell</t>
  </si>
  <si>
    <t>/PBS/MK04</t>
  </si>
  <si>
    <t>/PCO/P340CUST</t>
  </si>
  <si>
    <t>Customizing Baumstruktur</t>
  </si>
  <si>
    <t>/PCO/P340SYST</t>
  </si>
  <si>
    <t>P340: Customizing</t>
  </si>
  <si>
    <t>/PCO/P340SYSTEXP</t>
  </si>
  <si>
    <t>Customizing Systemeinstellungen</t>
  </si>
  <si>
    <t>/SAST/A_SU24_TAB_EXP</t>
  </si>
  <si>
    <t>SU24 Transfertabelle exp.</t>
  </si>
  <si>
    <t>/SAST/A_SU24_TAB_IMP</t>
  </si>
  <si>
    <t>SU24 Transfertabelle imp.</t>
  </si>
  <si>
    <t>/SAST/AUDGRP</t>
  </si>
  <si>
    <t>Pflege Auditorengruppe</t>
  </si>
  <si>
    <t>/SAST/CID_IMP_A_ARIB</t>
  </si>
  <si>
    <t>Import Accounts aus Ariba</t>
  </si>
  <si>
    <t>/SAST/MATR_SYSTEM</t>
  </si>
  <si>
    <t>SoD Prüfung Systemübergreif.</t>
  </si>
  <si>
    <t>/SAST/RA_ANALYSE_GW</t>
  </si>
  <si>
    <t>Auswertung GW Logs</t>
  </si>
  <si>
    <t>/SAST/RA_CREATE_GW_S</t>
  </si>
  <si>
    <t>Secinfo/Reginfo/Prxyinfo generieren</t>
  </si>
  <si>
    <t>/SAST/RA_GW_DEL_TAB</t>
  </si>
  <si>
    <t>Löschung Statustabellen GW Files</t>
  </si>
  <si>
    <t>/SAST/RA_GW_GET_DIR</t>
  </si>
  <si>
    <t>Übersicht der GW Dateinamen</t>
  </si>
  <si>
    <t>/SAST/RA_GW_GET_PARA</t>
  </si>
  <si>
    <t>Gateway LoggingParam. auslesen</t>
  </si>
  <si>
    <t>/SAST/RA_SECINFO</t>
  </si>
  <si>
    <t>Anzeige Secinfo/Reginfo/Prxyinfo</t>
  </si>
  <si>
    <t>/SAST/RT_ROLE_BEND</t>
  </si>
  <si>
    <t>Fiori Backend Rollen erzeugen</t>
  </si>
  <si>
    <t>/SAST/RT_ROLE_FEND</t>
  </si>
  <si>
    <t>Fiori Frontend Rollen erzeugen</t>
  </si>
  <si>
    <t>/SAST/RT_ROLE_TRACE</t>
  </si>
  <si>
    <t>Rolle aus Tracedaten erz.</t>
  </si>
  <si>
    <t>/SEEAG/DS_LEDGER</t>
  </si>
  <si>
    <t>Rechnungseingangsbuch</t>
  </si>
  <si>
    <t>/SHC/AKANZ</t>
  </si>
  <si>
    <t>SHC: Auskunft anzeigen</t>
  </si>
  <si>
    <t>/SHC/AKBES</t>
  </si>
  <si>
    <t>SHC: Auskunft bestellen</t>
  </si>
  <si>
    <t>/SHC/AKLIS</t>
  </si>
  <si>
    <t>SHC: Auskunftsliste</t>
  </si>
  <si>
    <t>/SHC/CC_KNFSY</t>
  </si>
  <si>
    <t>SHC: Customizing</t>
  </si>
  <si>
    <t>/SHC/KNFSY</t>
  </si>
  <si>
    <t>/SHC/KNFUS</t>
  </si>
  <si>
    <t>SHC: Benutzerkonfiguration</t>
  </si>
  <si>
    <t>/SHC/MENU</t>
  </si>
  <si>
    <t>Schufa Connect</t>
  </si>
  <si>
    <t>3KOV</t>
  </si>
  <si>
    <t>Zyklusübersicht</t>
  </si>
  <si>
    <t>7KEX</t>
  </si>
  <si>
    <t>Flexibler Excel Upload</t>
  </si>
  <si>
    <t>ABUM</t>
  </si>
  <si>
    <t>Umbuchung von</t>
  </si>
  <si>
    <t>AOBJ</t>
  </si>
  <si>
    <t>Definition Archivierungsobjekte</t>
  </si>
  <si>
    <t>BIC2M</t>
  </si>
  <si>
    <t>BUSP</t>
  </si>
  <si>
    <t>Trägerdynpros generieren</t>
  </si>
  <si>
    <t>CJE3</t>
  </si>
  <si>
    <t>Hierarchiebericht anzeigen</t>
  </si>
  <si>
    <t>CJE6</t>
  </si>
  <si>
    <t>Formular zu Projektbericht anzeigen</t>
  </si>
  <si>
    <t>CL2A</t>
  </si>
  <si>
    <t>Klassifizierungsstatus</t>
  </si>
  <si>
    <t>CN44</t>
  </si>
  <si>
    <t>Übersicht: Planaufträge</t>
  </si>
  <si>
    <t>EARELINVOICE</t>
  </si>
  <si>
    <t>Abrechnung im Hintergrund freigeben</t>
  </si>
  <si>
    <t>ESIMD</t>
  </si>
  <si>
    <t>IS-U Archivierung: Reorg.Sim. Belege</t>
  </si>
  <si>
    <t>F.1B</t>
  </si>
  <si>
    <t>Index Zentralen und Filialen</t>
  </si>
  <si>
    <t>F.20</t>
  </si>
  <si>
    <t>Debitoren: Kontenverzeichnis</t>
  </si>
  <si>
    <t>F.40</t>
  </si>
  <si>
    <t>Kreditoren: Kontenverzeichnis</t>
  </si>
  <si>
    <t>F-63</t>
  </si>
  <si>
    <t>Rechnung Kreditor vorerfassen</t>
  </si>
  <si>
    <t>FINTSHOW</t>
  </si>
  <si>
    <t>Übersicht Zinsläufe Postenverzinsung</t>
  </si>
  <si>
    <t>FPS_RFKKBELJ00</t>
  </si>
  <si>
    <t>Belegjournal</t>
  </si>
  <si>
    <t>FSI3</t>
  </si>
  <si>
    <t>GM01</t>
  </si>
  <si>
    <t>Garantietypen</t>
  </si>
  <si>
    <t>GM04</t>
  </si>
  <si>
    <t>Garantiezählertypen</t>
  </si>
  <si>
    <t>IE4N</t>
  </si>
  <si>
    <t>Equipmenteinbau und -ausbau</t>
  </si>
  <si>
    <t>IP11U</t>
  </si>
  <si>
    <t>Neuterminierung von Wartungsplänen</t>
  </si>
  <si>
    <t>IP40</t>
  </si>
  <si>
    <t>Hinzufügen Servicplan Einkauf</t>
  </si>
  <si>
    <t>IQS23</t>
  </si>
  <si>
    <t>Anzeigen Meldung - Einfache Sicht</t>
  </si>
  <si>
    <t>KP47</t>
  </si>
  <si>
    <t>Statist. Kennz. Plandaten anzeigen</t>
  </si>
  <si>
    <t>MB56</t>
  </si>
  <si>
    <t>Chargenverwendungsnachweis auswerten</t>
  </si>
  <si>
    <t>ME14</t>
  </si>
  <si>
    <t>Änderungen zum Infosatz</t>
  </si>
  <si>
    <t>MMNR</t>
  </si>
  <si>
    <t>Nummernkreise Materialstamm</t>
  </si>
  <si>
    <t>OAC2</t>
  </si>
  <si>
    <t>SAP ArchiveLink Dokumentarten global</t>
  </si>
  <si>
    <t>OAWS</t>
  </si>
  <si>
    <t>Voreinstellungen pflegen</t>
  </si>
  <si>
    <t>OB13</t>
  </si>
  <si>
    <t>C FI Pflege Tabelle T004</t>
  </si>
  <si>
    <t>OBD4</t>
  </si>
  <si>
    <t>C FI Pflege Tabelle T077S</t>
  </si>
  <si>
    <t>ODP2</t>
  </si>
  <si>
    <t>DPP-Profil: Konsistenzprüfung</t>
  </si>
  <si>
    <t>ODP4</t>
  </si>
  <si>
    <t>Kostenkondition festlegen</t>
  </si>
  <si>
    <t>OIPK</t>
  </si>
  <si>
    <t>Strukturkennzeichen Tech.Platz</t>
  </si>
  <si>
    <t>OMI8</t>
  </si>
  <si>
    <t>Werksparameter</t>
  </si>
  <si>
    <t>OMS4</t>
  </si>
  <si>
    <t>C MM-BD Materialstatus</t>
  </si>
  <si>
    <t>OMSY</t>
  </si>
  <si>
    <t>C MM-BD BUKRS für Materialstamm</t>
  </si>
  <si>
    <t>OPPZ</t>
  </si>
  <si>
    <t>Dispositionsgruppe</t>
  </si>
  <si>
    <t>RSAUDIT_SYSTEM_ENV</t>
  </si>
  <si>
    <t>Mandanten- und Systemeinstellungen</t>
  </si>
  <si>
    <t>S_ALR_87010149</t>
  </si>
  <si>
    <t>S_ALR_87012007</t>
  </si>
  <si>
    <t>S_ALR_87012035</t>
  </si>
  <si>
    <t>S_ALR_87012186</t>
  </si>
  <si>
    <t>Debitoren-Umsätze</t>
  </si>
  <si>
    <t>S_ALR_87012278</t>
  </si>
  <si>
    <t>S_ALR_87012300</t>
  </si>
  <si>
    <t>S_ALR_87013562</t>
  </si>
  <si>
    <t>Jahresübersicht</t>
  </si>
  <si>
    <t>S_ALR_87013567</t>
  </si>
  <si>
    <t>Angebot/Auftrag/Plan/Ist</t>
  </si>
  <si>
    <t>S_ALR_87013568</t>
  </si>
  <si>
    <t>S_ALR_87013578</t>
  </si>
  <si>
    <t>S_ALR_87013647</t>
  </si>
  <si>
    <t>Leistungsarten: Disponiert/Plan</t>
  </si>
  <si>
    <t>S_BCE_68001439</t>
  </si>
  <si>
    <t>für Benutzer</t>
  </si>
  <si>
    <t>S_BIE_59000198</t>
  </si>
  <si>
    <t>S_KK4_82000019</t>
  </si>
  <si>
    <t>Auswertung Anlagen, Geräte und Zählw</t>
  </si>
  <si>
    <t>S_P99_41000192</t>
  </si>
  <si>
    <t>SAP: Standardvariante</t>
  </si>
  <si>
    <t>SF01</t>
  </si>
  <si>
    <t>Dateinamen mandantenabhängig</t>
  </si>
  <si>
    <t>SM38</t>
  </si>
  <si>
    <t>queue verwaltungstransaktion</t>
  </si>
  <si>
    <t>SOA0</t>
  </si>
  <si>
    <t>ArchiveLink Workflow-Dokumentarten</t>
  </si>
  <si>
    <t>ST07</t>
  </si>
  <si>
    <t>Anwendungsmonitor</t>
  </si>
  <si>
    <t>SWETYPV</t>
  </si>
  <si>
    <t>Anzeige/Pflege Ereignistypkopplungen</t>
  </si>
  <si>
    <t>Y_ST1_08000011</t>
  </si>
  <si>
    <t>Plan/Ist/Abw. mit der Kontengruppe</t>
  </si>
  <si>
    <t>Y_ST1_68000011</t>
  </si>
  <si>
    <t>Berichtsgruppe für Fahrzeuge</t>
  </si>
  <si>
    <t>ZAA110</t>
  </si>
  <si>
    <t>ZAA110: Anlagenklasse</t>
  </si>
  <si>
    <t>ZAA111</t>
  </si>
  <si>
    <t>ZAA111: Material</t>
  </si>
  <si>
    <t>ZAA112</t>
  </si>
  <si>
    <t>ZAA112: Dimension</t>
  </si>
  <si>
    <t>ZAA113</t>
  </si>
  <si>
    <t>ZAA113: Preis</t>
  </si>
  <si>
    <t>ZAA114</t>
  </si>
  <si>
    <t>ZAA114: Preisfortschreibung</t>
  </si>
  <si>
    <t>ZAA115</t>
  </si>
  <si>
    <t>ZAA115: Aktivierung TASB</t>
  </si>
  <si>
    <t>ZAA116</t>
  </si>
  <si>
    <t>ZAA116: Kostenstellen &amp; OAV 1200</t>
  </si>
  <si>
    <t>ZAA117</t>
  </si>
  <si>
    <t>ZAA117: Änderung:Aktivierungsart, SV</t>
  </si>
  <si>
    <t>ZAA118</t>
  </si>
  <si>
    <t>ZAA118: Rohrmeter übertragen</t>
  </si>
  <si>
    <t>ZAA119</t>
  </si>
  <si>
    <t>ZAA119: Auswertung TBSB</t>
  </si>
  <si>
    <t>ZAA120</t>
  </si>
  <si>
    <t>ZAA120: Rohrmeter Abgangsmengen</t>
  </si>
  <si>
    <t>ZBW10</t>
  </si>
  <si>
    <t>IT-Service Bezeichnung</t>
  </si>
  <si>
    <t>ZFI_KWF_VERTEILER</t>
  </si>
  <si>
    <t>Pflege Tabelle Z9KW_MIG_BF</t>
  </si>
  <si>
    <t>ZFI82</t>
  </si>
  <si>
    <t>Rückstellungen - Import Excel</t>
  </si>
  <si>
    <t>ZFI83</t>
  </si>
  <si>
    <t>Rückstellungen - Buchung</t>
  </si>
  <si>
    <t>ZIK10</t>
  </si>
  <si>
    <t>Query_Z_IK_RUECKL_01</t>
  </si>
  <si>
    <t>ZIM04</t>
  </si>
  <si>
    <t>Anz. Tab.-Pflege Z9CO_AUFNR zu ZIM03</t>
  </si>
  <si>
    <t>ZIS17</t>
  </si>
  <si>
    <t>Anzeige der Workflows</t>
  </si>
  <si>
    <t>ZIS18</t>
  </si>
  <si>
    <t>Anzeige Vorgangsklassifzierungen</t>
  </si>
  <si>
    <t>ZIS26</t>
  </si>
  <si>
    <t>Transaktion BSC-Report</t>
  </si>
  <si>
    <t>ZIS30</t>
  </si>
  <si>
    <t>Anzeige ZIS_OFFENE_VG</t>
  </si>
  <si>
    <t>ZIS57</t>
  </si>
  <si>
    <t>Mengen Verrechnungspreis u. Preisst.</t>
  </si>
  <si>
    <t>ZKP06</t>
  </si>
  <si>
    <t>ZMM22</t>
  </si>
  <si>
    <t>Materialverzeichnis sortiert nach No</t>
  </si>
  <si>
    <t>ZMM26</t>
  </si>
  <si>
    <t>Auswertung zur Warengruppe</t>
  </si>
  <si>
    <t>ZPM_MOBI_RM</t>
  </si>
  <si>
    <t>Nachverbuchung Rückmeldungen mob. IH</t>
  </si>
  <si>
    <t>ZPM102</t>
  </si>
  <si>
    <t>Aufruf Pflege VDMA Fussnoten</t>
  </si>
  <si>
    <t>ZPM103</t>
  </si>
  <si>
    <t>Aufruf Pflegeview der Tabelle ZVDMA</t>
  </si>
  <si>
    <t>ZPM104</t>
  </si>
  <si>
    <t>Aufruf Pflegeview VDMA Objektzuordn.</t>
  </si>
  <si>
    <t>ZSD01</t>
  </si>
  <si>
    <t>Zuordnung HADB zu SAP</t>
  </si>
  <si>
    <t>BPO Engine Anwendungsbetreuer</t>
  </si>
  <si>
    <t>*</t>
  </si>
  <si>
    <t>kein Hauptprozess TP BLQ</t>
  </si>
  <si>
    <t>in neuer Liste  Dialog nicht enthalten</t>
  </si>
  <si>
    <t>veraltete Transaktion</t>
  </si>
  <si>
    <t xml:space="preserve">LIS gehört zu Reporting </t>
  </si>
  <si>
    <t>TP Reporting</t>
  </si>
  <si>
    <t xml:space="preserve">Customizing </t>
  </si>
  <si>
    <t>Customizing</t>
  </si>
  <si>
    <t>wird nicht verwendet</t>
  </si>
  <si>
    <t>wurde 2023 nicht verwendet --&gt; Thomas prüft</t>
  </si>
  <si>
    <t>wird nicht direkt aufgerufen, sondern über GuiXT</t>
  </si>
  <si>
    <t>Hiermit werden die Kostellen AUS dem SAP ins HCM geschickt u.a. für die Gehaltsabrechnung, Reisekosten etc. ausgeführt von IT-A/F in Ausnahme, sonst holt HCM</t>
  </si>
  <si>
    <t>im Zusammenhang mit BD16</t>
  </si>
  <si>
    <t>wird genutzt für Projektcontrolling ausgeführt von RW-B/AA</t>
  </si>
  <si>
    <t>wird genutzt für Projektcontrolling (Einzelabrechnung Projekt) ausgeführt von IT-A/F</t>
  </si>
  <si>
    <t>wird genutzt für Projektcontrolling (Abrechnung mehrere Projekte) ausgeführt von IT-A/F</t>
  </si>
  <si>
    <t>verwendet von CO-O</t>
  </si>
  <si>
    <t>IT-A/F legt an für BWB-Standardhierarchie, verwendet von CO-O (nur für Alternativhierarchie)</t>
  </si>
  <si>
    <t>Nummernkreispflege für Kostenrechnungskreis 1000, ausgeführt von IT-A/F aber über CUSTOMIZING Baum</t>
  </si>
  <si>
    <t>nicht aktiv bei BWB</t>
  </si>
  <si>
    <t>ausgeführt von IT-A/F aber über CUSTOMIZING Baum</t>
  </si>
  <si>
    <t>ausgeführt von IT-A/F</t>
  </si>
  <si>
    <t>verwendet von RW-B/AA und PB</t>
  </si>
  <si>
    <t>Rücksprache Hoffi/Melli</t>
  </si>
  <si>
    <t xml:space="preserve">alle Fachbereiche </t>
  </si>
  <si>
    <t>alle Fachbereiche, die mit Budgetierung arbeiten (IH, PB, …)</t>
  </si>
  <si>
    <t>ausgeführt von IT-A/F (alle Jobs)</t>
  </si>
  <si>
    <t>BWB arbeiten nicht mit Plan</t>
  </si>
  <si>
    <t xml:space="preserve">alle Fachbereiche, die mit Aufträgen arbeiten </t>
  </si>
  <si>
    <t xml:space="preserve">Auswertung, alle Fachbereiche, die mit Aufträgen arbeiten </t>
  </si>
  <si>
    <t>ausgeführt von IT-A/F, Customizing</t>
  </si>
  <si>
    <t>ausgeführt von IT-Z, Customizing</t>
  </si>
  <si>
    <t>Auswertung, verwendet von CO-O</t>
  </si>
  <si>
    <t>/PBS/F27</t>
  </si>
  <si>
    <t>Debitoren: Periodische Kontoauszüge</t>
  </si>
  <si>
    <t>AO90</t>
  </si>
  <si>
    <t>Kontierung Zugänge</t>
  </si>
  <si>
    <t>BUCF</t>
  </si>
  <si>
    <t>GP-Cust: Nummernkreise</t>
  </si>
  <si>
    <t>F-30</t>
  </si>
  <si>
    <t>F-59</t>
  </si>
  <si>
    <t>Zahlungsanforderung</t>
  </si>
  <si>
    <t>F61A</t>
  </si>
  <si>
    <t>Archivierung Banken</t>
  </si>
  <si>
    <t>F-65</t>
  </si>
  <si>
    <t>Vorerfassung</t>
  </si>
  <si>
    <t>FPG0</t>
  </si>
  <si>
    <t>Abweichende Buchungsdaten pflegen</t>
  </si>
  <si>
    <t>IK09</t>
  </si>
  <si>
    <t>Nummernkreispflege: IMPT</t>
  </si>
  <si>
    <t>KE54</t>
  </si>
  <si>
    <t>Profit Center löschen</t>
  </si>
  <si>
    <t>KE55</t>
  </si>
  <si>
    <t>Massenpflege Stammdaten ProfitCenter</t>
  </si>
  <si>
    <t>OA08</t>
  </si>
  <si>
    <t>FI-AA: Ländertabelle pflegen</t>
  </si>
  <si>
    <t>OACT</t>
  </si>
  <si>
    <t>Pflege Kategorien</t>
  </si>
  <si>
    <t>OB42</t>
  </si>
  <si>
    <t>C FI Pflege Tabelle T056Z</t>
  </si>
  <si>
    <t>OBCF</t>
  </si>
  <si>
    <t>C FI Pflege Tabelle T007F</t>
  </si>
  <si>
    <t>OBD5</t>
  </si>
  <si>
    <t>C FI Pflege Tabelle T003B</t>
  </si>
  <si>
    <t>OIMRC</t>
  </si>
  <si>
    <t>Feldauswahl Meßpunkte und Meßbelege</t>
  </si>
  <si>
    <t>OIS2</t>
  </si>
  <si>
    <t>Serialnummernprofil pflegen</t>
  </si>
  <si>
    <t>OK11</t>
  </si>
  <si>
    <t>Nummernkreise K.planung,Budgetierung</t>
  </si>
  <si>
    <t>OK60</t>
  </si>
  <si>
    <t>Nummernkreise Int.Rew.Beleg pflegen</t>
  </si>
  <si>
    <t>OKB2</t>
  </si>
  <si>
    <t>Übernahme Sachk.: Voreinst. pflegen</t>
  </si>
  <si>
    <t>OKG1</t>
  </si>
  <si>
    <t>Abgrenzungsschlüssel</t>
  </si>
  <si>
    <t>OKGB</t>
  </si>
  <si>
    <t>Customizing Zuordnung</t>
  </si>
  <si>
    <t>OMFT</t>
  </si>
  <si>
    <t>Bedingungen Nachrichtenfindung</t>
  </si>
  <si>
    <t>OMJX</t>
  </si>
  <si>
    <t>Feldauswahl WE aus Fremdbeschaffung</t>
  </si>
  <si>
    <t>OMRJ</t>
  </si>
  <si>
    <t>C MM-IM NrKreis RE_Beleg</t>
  </si>
  <si>
    <t>OOME</t>
  </si>
  <si>
    <t>Mittagessenzeitraume definieren</t>
  </si>
  <si>
    <t>OOSC</t>
  </si>
  <si>
    <t>Skalen definieren</t>
  </si>
  <si>
    <t>OPSA</t>
  </si>
  <si>
    <t>Projektprofil pflegen</t>
  </si>
  <si>
    <t>OV64</t>
  </si>
  <si>
    <t>Kontenfindung Abstimmkonten</t>
  </si>
  <si>
    <t>OVAM</t>
  </si>
  <si>
    <t>C RV View TVKOV_AU "Vtweg-Belegarten</t>
  </si>
  <si>
    <t>OVAO</t>
  </si>
  <si>
    <t>C RV View TVKO_AU  "Vkorg-Belegarten</t>
  </si>
  <si>
    <t>OX06</t>
  </si>
  <si>
    <t>Kostenrechnungskreis: Grunddaten</t>
  </si>
  <si>
    <t>PFTC_DIS</t>
  </si>
  <si>
    <t>Aufgaben anzeigen</t>
  </si>
  <si>
    <t>S_ALR_87005263</t>
  </si>
  <si>
    <t>IMG-Aktivität: SIMG_CFMENUORKAOK02</t>
  </si>
  <si>
    <t>S_ALR_87005742</t>
  </si>
  <si>
    <t>IMG-Aktivität: SIMG_CFMENUORKSKSU1</t>
  </si>
  <si>
    <t>S_ALR_87013008</t>
  </si>
  <si>
    <t>S_ALR_87013009</t>
  </si>
  <si>
    <t>S_ALR_87013011</t>
  </si>
  <si>
    <t>Auftrag: Ist/Plan/Preisabweichung</t>
  </si>
  <si>
    <t>S_ALR_87013015</t>
  </si>
  <si>
    <t>Liste: Ist Belastung/Entlastung</t>
  </si>
  <si>
    <t>S_ALR_87013016</t>
  </si>
  <si>
    <t>Liste: Plan Belastung/Entlastung</t>
  </si>
  <si>
    <t>S_ALR_87013017</t>
  </si>
  <si>
    <t>Liste: Ist/Plan/Abw. kumuliert</t>
  </si>
  <si>
    <t>S_ALR_87013127</t>
  </si>
  <si>
    <t>Auftragsselektion</t>
  </si>
  <si>
    <t>S_ALR_87013240</t>
  </si>
  <si>
    <t>S_ALR_87013334</t>
  </si>
  <si>
    <t>Ist Quartalsvgl über 2 Jahre Prctr G</t>
  </si>
  <si>
    <t>S_ALR_87013337</t>
  </si>
  <si>
    <t>PrCtr-Gruppe: Kennzahlen</t>
  </si>
  <si>
    <t>S_ALR_87013339</t>
  </si>
  <si>
    <t>PrCtr-Vergleich:Return on Investment</t>
  </si>
  <si>
    <t>S_ALR_87013343</t>
  </si>
  <si>
    <t>Profit Center: Forderungen</t>
  </si>
  <si>
    <t>S_ALR_87013426</t>
  </si>
  <si>
    <t>Wartungsplankalkulation</t>
  </si>
  <si>
    <t>S_ALR_87013534</t>
  </si>
  <si>
    <t>Plan1/Plan2/Ist/Obligo</t>
  </si>
  <si>
    <t>S_ALR_87013569</t>
  </si>
  <si>
    <t>Auftragseingang/-bestand</t>
  </si>
  <si>
    <t>S_ALR_87013629</t>
  </si>
  <si>
    <t>Leistungsarten: Abstimmung</t>
  </si>
  <si>
    <t>S_ALR_87013648</t>
  </si>
  <si>
    <t>Bereich: Ist/Etat/Obligo</t>
  </si>
  <si>
    <t>S_ALR_87013903</t>
  </si>
  <si>
    <t>S_BCE_68001412</t>
  </si>
  <si>
    <t>S_BCE_68001777</t>
  </si>
  <si>
    <t>Vergleich von Rollen</t>
  </si>
  <si>
    <t>S_P00_07000079</t>
  </si>
  <si>
    <t>Auftrag: Abrechnungsnachweis</t>
  </si>
  <si>
    <t>SE16_ANEK</t>
  </si>
  <si>
    <t>Data Browser ANEK</t>
  </si>
  <si>
    <t>V.02</t>
  </si>
  <si>
    <t>Liste unvollständige Aufträge</t>
  </si>
  <si>
    <t>VN01</t>
  </si>
  <si>
    <t>Nummernvergabe Vertriebsbeleg</t>
  </si>
  <si>
    <t>VOV8</t>
  </si>
  <si>
    <t>Pflege der Belegarten</t>
  </si>
  <si>
    <t>Y_ST1_68000010</t>
  </si>
  <si>
    <t>Berichtsgruppe für Hausanschlüsse</t>
  </si>
  <si>
    <t>ZCOVCPLVGR</t>
  </si>
  <si>
    <t>Pflegen Planverteilungsgruppen</t>
  </si>
  <si>
    <t>ZIS48</t>
  </si>
  <si>
    <t>Auswertung Anlagefakten</t>
  </si>
  <si>
    <t>ZKCP11</t>
  </si>
  <si>
    <t>Profit C. Gr. Plan/Ist/Verbrs.-Menge</t>
  </si>
  <si>
    <t>ZKO_6OAB_01</t>
  </si>
  <si>
    <t>Auftrag: Istk.,Abgrenzungen/Kategori</t>
  </si>
  <si>
    <t>ZKO6P3_6P0A_01</t>
  </si>
  <si>
    <t>Abgr.Kat. aus Erg.Ermit. zu Auf, PSP</t>
  </si>
  <si>
    <t>ZKO6P3_6P0B_01</t>
  </si>
  <si>
    <t>WiP Ware in Arbeit zu AUF, PSP</t>
  </si>
  <si>
    <t>ZKOAIB43</t>
  </si>
  <si>
    <t>HA-Passivierung Anzeige Tab ZCSHAPAS</t>
  </si>
  <si>
    <t>ZKOHAIK</t>
  </si>
  <si>
    <t>HA-Aktivierungen: Anzeige ZCOHAAIB</t>
  </si>
  <si>
    <t>ZKOHAKA</t>
  </si>
  <si>
    <t>HA-Aktivierungen: Pflege ZCOHAKAF</t>
  </si>
  <si>
    <t>ZKOHAMA</t>
  </si>
  <si>
    <t>HA-Aktivierungen: Pflege ZCOHAMA</t>
  </si>
  <si>
    <t>ZKOP03</t>
  </si>
  <si>
    <t>Ändern Tab. ZV_T9PLAE</t>
  </si>
  <si>
    <t>ZMM_CU_EDIDC_ORD</t>
  </si>
  <si>
    <t>Bestellungen IDoc Kontrollsätze AI</t>
  </si>
  <si>
    <t>Anzahl Nutzungen (2022+2023)</t>
  </si>
  <si>
    <t>in neuester Auswertung von Steffen nicht mehr vorhanden</t>
  </si>
  <si>
    <t>wird zur Zeit nicht verwendet</t>
  </si>
  <si>
    <t>wird zur zeit nicht benutzt</t>
  </si>
  <si>
    <t>wird zur zeit nicht verwendet</t>
  </si>
  <si>
    <t>wird zur zeit nicht verwemdet</t>
  </si>
  <si>
    <t>Anzeige Customizingtabelle der Zinsschlüssel</t>
  </si>
  <si>
    <t>Customizing Kontenstandsanzeige</t>
  </si>
  <si>
    <t>wird nicht mehr benötigt</t>
  </si>
  <si>
    <t>Transaktion entstanden aufgrund der Umstellung auf Gebühren</t>
  </si>
  <si>
    <t>Workflow-Administration</t>
  </si>
  <si>
    <t>Vorgangsmappe - Tabelle wird ggf. noch benötigt</t>
  </si>
  <si>
    <t>in zugehörige Transaktionen aufgeführt</t>
  </si>
  <si>
    <t>Customizingtransaktion, nicht relevant für Journeys</t>
  </si>
  <si>
    <t>Pflege Nummernkreise, nicht relevant für Journeys</t>
  </si>
  <si>
    <t>Z_PM_B_ORDER</t>
  </si>
  <si>
    <t>Planung Werke</t>
  </si>
  <si>
    <t>Bauausführung und -überwachung Werke</t>
  </si>
  <si>
    <t>Abnahme und Inbetriebnahme Werke</t>
  </si>
  <si>
    <t>Bauvorbereitung / Planung Netze</t>
  </si>
  <si>
    <t>Baudurchführung Netze</t>
  </si>
  <si>
    <t>Bauabnahme Netze</t>
  </si>
  <si>
    <t>Projektinitiierung Werke</t>
  </si>
  <si>
    <t>Leistungs-/Lieferüberwachung</t>
  </si>
  <si>
    <t>Leistungs-/Liefererfassung</t>
  </si>
  <si>
    <t>HANA0124</t>
  </si>
  <si>
    <t>HANA0125</t>
  </si>
  <si>
    <t>HANA0126</t>
  </si>
  <si>
    <t>HANA0127</t>
  </si>
  <si>
    <t>PS/IM</t>
  </si>
  <si>
    <t>Bedarfsanmeldung</t>
  </si>
  <si>
    <t>HANA011003</t>
  </si>
  <si>
    <t>Bedarfsbewertung und Freigabe</t>
  </si>
  <si>
    <t>HANA011004</t>
  </si>
  <si>
    <t>Aufgabenstellung</t>
  </si>
  <si>
    <t>HANA011005</t>
  </si>
  <si>
    <t>Vorplanung</t>
  </si>
  <si>
    <t>HANA012101</t>
  </si>
  <si>
    <t>Entwurfsplanung</t>
  </si>
  <si>
    <t>HANA012102</t>
  </si>
  <si>
    <t>Genehmigungsplanung</t>
  </si>
  <si>
    <t>HANA012103</t>
  </si>
  <si>
    <t>HANA012104</t>
  </si>
  <si>
    <t>Stundenbuchung Bauleitung</t>
  </si>
  <si>
    <t>HANA012201</t>
  </si>
  <si>
    <t>Kosten- und Terminsteuerung</t>
  </si>
  <si>
    <t>HANA012202</t>
  </si>
  <si>
    <t>techn. Reporting Investitionen</t>
  </si>
  <si>
    <t>HANA012203</t>
  </si>
  <si>
    <t>Auftragsanmeldung vom Betreiber</t>
  </si>
  <si>
    <t>HANA012401</t>
  </si>
  <si>
    <t>Auftragseingang und Registrierung</t>
  </si>
  <si>
    <t>HANA012402</t>
  </si>
  <si>
    <t>Bauvorbereitung</t>
  </si>
  <si>
    <t>HANA012403</t>
  </si>
  <si>
    <t>Baufortschrittsdokumentation</t>
  </si>
  <si>
    <t>HANA012501</t>
  </si>
  <si>
    <t>Entsorgungsnachweise</t>
  </si>
  <si>
    <t>HANA012502</t>
  </si>
  <si>
    <t>Interimsleitungsbau</t>
  </si>
  <si>
    <t>HANA012503</t>
  </si>
  <si>
    <t>Neubau der Leitung</t>
  </si>
  <si>
    <t>HANA012504</t>
  </si>
  <si>
    <t>Oberflächenherstellung und Deckenschluss</t>
  </si>
  <si>
    <t>HANA012505</t>
  </si>
  <si>
    <t>Abnahma nach VOB</t>
  </si>
  <si>
    <t>HANA012601</t>
  </si>
  <si>
    <t>Amaturenkontrolle und Schilderdienst</t>
  </si>
  <si>
    <t>HANA012602</t>
  </si>
  <si>
    <t>Abnahme der Baufirmen</t>
  </si>
  <si>
    <t>HANA012603</t>
  </si>
  <si>
    <t>Vermessungsunterlagen</t>
  </si>
  <si>
    <t>HANA012604</t>
  </si>
  <si>
    <t>Auftragsanmeldung vom Betreiber Werke</t>
  </si>
  <si>
    <t>HANA012701</t>
  </si>
  <si>
    <t>Auftragseingang und Registrierung Werke</t>
  </si>
  <si>
    <t>HANA012702</t>
  </si>
  <si>
    <t>Auftragsbestätigung Werke</t>
  </si>
  <si>
    <t>HANA012703</t>
  </si>
  <si>
    <t>Beschwerden bearbeiten</t>
  </si>
  <si>
    <t>Systempflege</t>
  </si>
  <si>
    <t>Meldung anlegen</t>
  </si>
  <si>
    <t>WV</t>
  </si>
  <si>
    <t>IL02, IL03</t>
  </si>
  <si>
    <t>HA-Prozess</t>
  </si>
  <si>
    <t>Excel</t>
  </si>
  <si>
    <t>HA-Prozess (Prozesscontrolling)</t>
  </si>
  <si>
    <t>IH1</t>
  </si>
  <si>
    <t>Prüfprotokoll-Zuordnung</t>
  </si>
  <si>
    <t>IH2</t>
  </si>
  <si>
    <t>IH3</t>
  </si>
  <si>
    <t>Klassen anlegen/anzeigen/bearbeiten</t>
  </si>
  <si>
    <t>IH4</t>
  </si>
  <si>
    <t>Klassenverzeichnis aufrufen</t>
  </si>
  <si>
    <t>IH5</t>
  </si>
  <si>
    <t>Periodenbedarfe pro Ressource (Person) zuordnen</t>
  </si>
  <si>
    <t>IH6</t>
  </si>
  <si>
    <t>IH7</t>
  </si>
  <si>
    <t>Plantafel: Bedarfe zu Personen zuordnen</t>
  </si>
  <si>
    <t>IH8</t>
  </si>
  <si>
    <t>Plantafel: Bedarfe zu Arbeitsplätzen zuordnen</t>
  </si>
  <si>
    <t>IH9</t>
  </si>
  <si>
    <t>Periodenbedarfe pro Ressource (Arbeitsplatz) zuordnen</t>
  </si>
  <si>
    <t>IH10</t>
  </si>
  <si>
    <t>Merkmale anlegen/anzeigen/bearbeiten</t>
  </si>
  <si>
    <t>IH11</t>
  </si>
  <si>
    <t>Merkmalsverzeichnis aufrufen</t>
  </si>
  <si>
    <t>Beziehungswissen zu Merkmalen anlegen</t>
  </si>
  <si>
    <t>IH13</t>
  </si>
  <si>
    <t>Beziehungswissen zu Merkmalen anzeigen</t>
  </si>
  <si>
    <t>IH14</t>
  </si>
  <si>
    <t>Übersicht Beziehungswissen</t>
  </si>
  <si>
    <t>IH15</t>
  </si>
  <si>
    <t>IH16</t>
  </si>
  <si>
    <t>IH17</t>
  </si>
  <si>
    <t>IH18</t>
  </si>
  <si>
    <t>IH19</t>
  </si>
  <si>
    <t>IH20</t>
  </si>
  <si>
    <t>Anleitung für Checkliste anlegen</t>
  </si>
  <si>
    <t>IH21</t>
  </si>
  <si>
    <t>IH22</t>
  </si>
  <si>
    <t>IH23</t>
  </si>
  <si>
    <t>IH24</t>
  </si>
  <si>
    <t>IH25</t>
  </si>
  <si>
    <t>IH26</t>
  </si>
  <si>
    <t>IH27</t>
  </si>
  <si>
    <t>IH28</t>
  </si>
  <si>
    <t>IH29</t>
  </si>
  <si>
    <t>IH30</t>
  </si>
  <si>
    <t>IH31</t>
  </si>
  <si>
    <t>Euipmentstückliste anlegen</t>
  </si>
  <si>
    <t>IH32</t>
  </si>
  <si>
    <t>Euipmentstückliste ändern</t>
  </si>
  <si>
    <t>IH33</t>
  </si>
  <si>
    <t>Euipmentstückliste anzeigen</t>
  </si>
  <si>
    <t>IH34</t>
  </si>
  <si>
    <t>TP-Stückliste anlegen</t>
  </si>
  <si>
    <t>IH35</t>
  </si>
  <si>
    <t>TP-Stückliste ändern</t>
  </si>
  <si>
    <t>IH36</t>
  </si>
  <si>
    <t>TP-Stückliste anzeigen</t>
  </si>
  <si>
    <t>IH37</t>
  </si>
  <si>
    <t>TP-Stückliste Werkszuordnung anzeigen</t>
  </si>
  <si>
    <t>IH38</t>
  </si>
  <si>
    <t>Massenstammdatenpflege</t>
  </si>
  <si>
    <t>IH39</t>
  </si>
  <si>
    <t>Equi anlegen</t>
  </si>
  <si>
    <t>IH40</t>
  </si>
  <si>
    <t>Equi ändern</t>
  </si>
  <si>
    <t>IH41</t>
  </si>
  <si>
    <t>Equi anzeigen</t>
  </si>
  <si>
    <t>IH42</t>
  </si>
  <si>
    <t>IH43</t>
  </si>
  <si>
    <t>Equipmentliste aufrufen</t>
  </si>
  <si>
    <t>IH44</t>
  </si>
  <si>
    <t>Listerfassung Equipmets</t>
  </si>
  <si>
    <t>IH45</t>
  </si>
  <si>
    <t>Fahrzeugequipment erfassen</t>
  </si>
  <si>
    <t>IH46</t>
  </si>
  <si>
    <t>Fahrzeugliste anzeigen</t>
  </si>
  <si>
    <t>IH47</t>
  </si>
  <si>
    <t xml:space="preserve">Fahrzeugliste ändern </t>
  </si>
  <si>
    <t>IH48</t>
  </si>
  <si>
    <t>IH49</t>
  </si>
  <si>
    <t>IH50</t>
  </si>
  <si>
    <t>IH51</t>
  </si>
  <si>
    <t>IH52</t>
  </si>
  <si>
    <t>IH53</t>
  </si>
  <si>
    <t>IH54</t>
  </si>
  <si>
    <t>IH55</t>
  </si>
  <si>
    <t>IH56</t>
  </si>
  <si>
    <t>IH57</t>
  </si>
  <si>
    <t>IH58</t>
  </si>
  <si>
    <t>IH59</t>
  </si>
  <si>
    <t>IH60</t>
  </si>
  <si>
    <t>IH61</t>
  </si>
  <si>
    <t>IH62</t>
  </si>
  <si>
    <t>IH63</t>
  </si>
  <si>
    <t>IH64</t>
  </si>
  <si>
    <t>IH65</t>
  </si>
  <si>
    <t>IH66</t>
  </si>
  <si>
    <t>IH67</t>
  </si>
  <si>
    <t>IH68</t>
  </si>
  <si>
    <t>IH69</t>
  </si>
  <si>
    <t>IH70</t>
  </si>
  <si>
    <t>IH71</t>
  </si>
  <si>
    <t>IH72</t>
  </si>
  <si>
    <t>IH73</t>
  </si>
  <si>
    <t>IH74</t>
  </si>
  <si>
    <t>IH75</t>
  </si>
  <si>
    <t>IH76</t>
  </si>
  <si>
    <t>IH77</t>
  </si>
  <si>
    <t>IH78</t>
  </si>
  <si>
    <t>IH79</t>
  </si>
  <si>
    <t>IH80</t>
  </si>
  <si>
    <t>IH81</t>
  </si>
  <si>
    <t>IH82</t>
  </si>
  <si>
    <t>IH83</t>
  </si>
  <si>
    <t>IH84</t>
  </si>
  <si>
    <t>IH85</t>
  </si>
  <si>
    <t>IH86</t>
  </si>
  <si>
    <t>IH87</t>
  </si>
  <si>
    <t>IH88</t>
  </si>
  <si>
    <t>IH89</t>
  </si>
  <si>
    <t>IH90</t>
  </si>
  <si>
    <t>Ändern Wartungplan</t>
  </si>
  <si>
    <t>IH91</t>
  </si>
  <si>
    <t>IH92</t>
  </si>
  <si>
    <t>IH93</t>
  </si>
  <si>
    <t>IH94</t>
  </si>
  <si>
    <t xml:space="preserve">Verschiebung Eckstarttermin </t>
  </si>
  <si>
    <t>IH95</t>
  </si>
  <si>
    <t>automatischer Abruf von Wartungsaufträgen</t>
  </si>
  <si>
    <t>IH96</t>
  </si>
  <si>
    <t>BANF-Freigabe</t>
  </si>
  <si>
    <t>IH97</t>
  </si>
  <si>
    <t>IH98</t>
  </si>
  <si>
    <t>IH99</t>
  </si>
  <si>
    <t>IH100</t>
  </si>
  <si>
    <t>IH101</t>
  </si>
  <si>
    <t>IH102</t>
  </si>
  <si>
    <t>IH103</t>
  </si>
  <si>
    <t>IH104</t>
  </si>
  <si>
    <t>IH105</t>
  </si>
  <si>
    <t>IH106</t>
  </si>
  <si>
    <t>IH107</t>
  </si>
  <si>
    <t>IH108</t>
  </si>
  <si>
    <t>IH109</t>
  </si>
  <si>
    <t>IH110</t>
  </si>
  <si>
    <t>IH111</t>
  </si>
  <si>
    <t>IH112</t>
  </si>
  <si>
    <t>IH113</t>
  </si>
  <si>
    <t>IH114</t>
  </si>
  <si>
    <t>IH115</t>
  </si>
  <si>
    <t>IH116</t>
  </si>
  <si>
    <t>IH117</t>
  </si>
  <si>
    <t>IH118</t>
  </si>
  <si>
    <t>IH119</t>
  </si>
  <si>
    <t>IH120</t>
  </si>
  <si>
    <t>IH121</t>
  </si>
  <si>
    <t>IH122</t>
  </si>
  <si>
    <t>IH123</t>
  </si>
  <si>
    <t>IH124</t>
  </si>
  <si>
    <t>IH125</t>
  </si>
  <si>
    <t>Meldung erstellen</t>
  </si>
  <si>
    <t>IH126</t>
  </si>
  <si>
    <t>Priorität festlegen</t>
  </si>
  <si>
    <t>IH127</t>
  </si>
  <si>
    <t>Meldung speichern und Auftrag erstellen</t>
  </si>
  <si>
    <t>IH128</t>
  </si>
  <si>
    <t>PM Auftrag automatisch beplanen</t>
  </si>
  <si>
    <t>IH129</t>
  </si>
  <si>
    <t>PM Auftrag nachbeplanen</t>
  </si>
  <si>
    <t>IH132</t>
  </si>
  <si>
    <t>Disposition</t>
  </si>
  <si>
    <t>IH133</t>
  </si>
  <si>
    <t>Auftrag durchführen</t>
  </si>
  <si>
    <t>IH134</t>
  </si>
  <si>
    <t>Auftrag/Meldung technisch (teil)rückmelden</t>
  </si>
  <si>
    <t>IH135</t>
  </si>
  <si>
    <t>Auftrag (Teil)rückmelden Stundenbuchen</t>
  </si>
  <si>
    <t>IH136</t>
  </si>
  <si>
    <t>IH137</t>
  </si>
  <si>
    <t>Auftrag nachbudgetieren</t>
  </si>
  <si>
    <t>IH140</t>
  </si>
  <si>
    <t>Folgemaßnahme erstellen</t>
  </si>
  <si>
    <t>IH141</t>
  </si>
  <si>
    <t>Meldung und Auftrag technisch abschließen</t>
  </si>
  <si>
    <t>IH142</t>
  </si>
  <si>
    <t>IH143</t>
  </si>
  <si>
    <t>Tätigkeitsmeldung erstellen</t>
  </si>
  <si>
    <t>IH144</t>
  </si>
  <si>
    <t>IH-Anforderung erstellen</t>
  </si>
  <si>
    <t>IH145</t>
  </si>
  <si>
    <t>IH146</t>
  </si>
  <si>
    <t>Auftrag erzeugen und Meldung sichern</t>
  </si>
  <si>
    <t>IH147</t>
  </si>
  <si>
    <t>PM Auftrag beplanen</t>
  </si>
  <si>
    <t>IH407</t>
  </si>
  <si>
    <t>Bestellung auslösen</t>
  </si>
  <si>
    <t>IH408</t>
  </si>
  <si>
    <t>IH150</t>
  </si>
  <si>
    <t>Auftrag budgetieren</t>
  </si>
  <si>
    <t>IH151</t>
  </si>
  <si>
    <t>Auftrag freigeben</t>
  </si>
  <si>
    <t>IH152</t>
  </si>
  <si>
    <t>IH153</t>
  </si>
  <si>
    <t>IH154</t>
  </si>
  <si>
    <t>IH155</t>
  </si>
  <si>
    <t>IH156</t>
  </si>
  <si>
    <t>IH157</t>
  </si>
  <si>
    <t>IH158</t>
  </si>
  <si>
    <t>IH160</t>
  </si>
  <si>
    <t>IH161</t>
  </si>
  <si>
    <t>Auftrag Tolereanzerhöhung</t>
  </si>
  <si>
    <t>IH162</t>
  </si>
  <si>
    <t>IH163</t>
  </si>
  <si>
    <t>Auftragsselektion Listdarstellung</t>
  </si>
  <si>
    <t>IH164</t>
  </si>
  <si>
    <t>IH165</t>
  </si>
  <si>
    <t>IH166</t>
  </si>
  <si>
    <t>Komponentenliste ändern</t>
  </si>
  <si>
    <t>IH167</t>
  </si>
  <si>
    <t>Komponentenliste anzeigen</t>
  </si>
  <si>
    <t>IH168</t>
  </si>
  <si>
    <t>Liste Warenbewegung zum Auftrag</t>
  </si>
  <si>
    <t>IH169</t>
  </si>
  <si>
    <t>Auftragsselektion mehrstufig</t>
  </si>
  <si>
    <t>IH170</t>
  </si>
  <si>
    <t>Aktionscodes ändern</t>
  </si>
  <si>
    <t>IH171</t>
  </si>
  <si>
    <t>Aktionscodes anzeigen</t>
  </si>
  <si>
    <t>IH172</t>
  </si>
  <si>
    <t>Maßnahmencode ändern</t>
  </si>
  <si>
    <t>IH173</t>
  </si>
  <si>
    <t>Maßnahmencode anzeigen</t>
  </si>
  <si>
    <t>IH174</t>
  </si>
  <si>
    <t>Meldungsposition ändern</t>
  </si>
  <si>
    <t>IH175</t>
  </si>
  <si>
    <t>Meldungsposition anzeigen</t>
  </si>
  <si>
    <t>IH180</t>
  </si>
  <si>
    <t>IH181</t>
  </si>
  <si>
    <t>Auftrag terminieren</t>
  </si>
  <si>
    <t>IH184</t>
  </si>
  <si>
    <t>IH185</t>
  </si>
  <si>
    <t>IH186</t>
  </si>
  <si>
    <t>IH187</t>
  </si>
  <si>
    <t>Checkliste bearbeiten</t>
  </si>
  <si>
    <t>IH188</t>
  </si>
  <si>
    <t>IH189</t>
  </si>
  <si>
    <t>IH190</t>
  </si>
  <si>
    <t>IH191</t>
  </si>
  <si>
    <t>IH192</t>
  </si>
  <si>
    <t>IH193</t>
  </si>
  <si>
    <t>IH194</t>
  </si>
  <si>
    <t>IH195</t>
  </si>
  <si>
    <t>IH196</t>
  </si>
  <si>
    <t>IH197</t>
  </si>
  <si>
    <t>IH198</t>
  </si>
  <si>
    <t>IH199</t>
  </si>
  <si>
    <t>IH200</t>
  </si>
  <si>
    <t>IH201</t>
  </si>
  <si>
    <t>IH202</t>
  </si>
  <si>
    <t>IH203</t>
  </si>
  <si>
    <t>IH204</t>
  </si>
  <si>
    <t>IH205</t>
  </si>
  <si>
    <t>IH206</t>
  </si>
  <si>
    <t>IH207</t>
  </si>
  <si>
    <t>IH208</t>
  </si>
  <si>
    <t>Auswertung Zuschläge durchführen</t>
  </si>
  <si>
    <t>IH209</t>
  </si>
  <si>
    <t>IH210</t>
  </si>
  <si>
    <t>Auftrag bzgl. Laborleistung erstellen</t>
  </si>
  <si>
    <t>IH409</t>
  </si>
  <si>
    <t>IH410</t>
  </si>
  <si>
    <t>Leistungsverrechnung</t>
  </si>
  <si>
    <t>IH412</t>
  </si>
  <si>
    <t>IH413</t>
  </si>
  <si>
    <t>Automatische Bestellung über LIMS</t>
  </si>
  <si>
    <t>IH414</t>
  </si>
  <si>
    <t>IH415</t>
  </si>
  <si>
    <t>IH416</t>
  </si>
  <si>
    <t>IH417</t>
  </si>
  <si>
    <t>Kalibrierungsmeldung anlegen</t>
  </si>
  <si>
    <t>IH212</t>
  </si>
  <si>
    <t>Kalibrierungsauftrag zur Meldung anlegen</t>
  </si>
  <si>
    <t>IH214</t>
  </si>
  <si>
    <t>Freigabestrategie pflegen</t>
  </si>
  <si>
    <t>IH215</t>
  </si>
  <si>
    <t>Freigabestrategie anzeigen</t>
  </si>
  <si>
    <t>IH216</t>
  </si>
  <si>
    <t>Organisationsobjekte an Planstelle pflegen</t>
  </si>
  <si>
    <t>IH217</t>
  </si>
  <si>
    <t>IH218</t>
  </si>
  <si>
    <t>Aktionscode zu mehreren Meldungen erfassen</t>
  </si>
  <si>
    <t>IH219</t>
  </si>
  <si>
    <t>Merkmalsmassenpflege durchführen</t>
  </si>
  <si>
    <t>IH220</t>
  </si>
  <si>
    <t>Dispo-Sperren löschen</t>
  </si>
  <si>
    <t>IH221</t>
  </si>
  <si>
    <t>IH222</t>
  </si>
  <si>
    <t>Aufteilung Abrechnungsvorschrift</t>
  </si>
  <si>
    <t>IH223</t>
  </si>
  <si>
    <t>IH224</t>
  </si>
  <si>
    <t>IH225</t>
  </si>
  <si>
    <t>Verschiebung Eckstarttermin</t>
  </si>
  <si>
    <t>IH226</t>
  </si>
  <si>
    <t>IH227</t>
  </si>
  <si>
    <t>IH228</t>
  </si>
  <si>
    <t>IH229</t>
  </si>
  <si>
    <t>Fahrzeug selektieren und aufrufen</t>
  </si>
  <si>
    <t>IH230</t>
  </si>
  <si>
    <t>IH231</t>
  </si>
  <si>
    <t>Messbeleg zu Tankdaten anlegen</t>
  </si>
  <si>
    <t>IH233</t>
  </si>
  <si>
    <t>IH234</t>
  </si>
  <si>
    <t>IH235</t>
  </si>
  <si>
    <t>IH236</t>
  </si>
  <si>
    <t>IH237</t>
  </si>
  <si>
    <t>IH238</t>
  </si>
  <si>
    <t>IH239</t>
  </si>
  <si>
    <t>IH240</t>
  </si>
  <si>
    <t>IH241</t>
  </si>
  <si>
    <t>IH242</t>
  </si>
  <si>
    <t>IH243</t>
  </si>
  <si>
    <t>IH244</t>
  </si>
  <si>
    <t>IH245</t>
  </si>
  <si>
    <t>Anpassung Plandaten in Anleitung</t>
  </si>
  <si>
    <t>IH246</t>
  </si>
  <si>
    <t>IH247</t>
  </si>
  <si>
    <t>IH248</t>
  </si>
  <si>
    <t>IH249</t>
  </si>
  <si>
    <t>aktualisieren der RV in Anl./Arb. ändern</t>
  </si>
  <si>
    <t>IH250</t>
  </si>
  <si>
    <t>IH251</t>
  </si>
  <si>
    <t>IH252</t>
  </si>
  <si>
    <t>IH253</t>
  </si>
  <si>
    <t>IH254</t>
  </si>
  <si>
    <t>IH255</t>
  </si>
  <si>
    <t>IH256</t>
  </si>
  <si>
    <t>IH257</t>
  </si>
  <si>
    <t>IH258</t>
  </si>
  <si>
    <t>IH259</t>
  </si>
  <si>
    <t>IH260</t>
  </si>
  <si>
    <t>Workflowsteuerung</t>
  </si>
  <si>
    <t>IH261</t>
  </si>
  <si>
    <t>IH262</t>
  </si>
  <si>
    <t>IH263</t>
  </si>
  <si>
    <t>IH264</t>
  </si>
  <si>
    <t>IH265</t>
  </si>
  <si>
    <t>IH266</t>
  </si>
  <si>
    <t>IH268</t>
  </si>
  <si>
    <t>IH269</t>
  </si>
  <si>
    <t>Pflege Abrechnungsvorschrift</t>
  </si>
  <si>
    <t>IH271</t>
  </si>
  <si>
    <t>IH272</t>
  </si>
  <si>
    <t>ABGS setzen</t>
  </si>
  <si>
    <t>IH273</t>
  </si>
  <si>
    <t>IH274</t>
  </si>
  <si>
    <t>IH275</t>
  </si>
  <si>
    <t>IH276</t>
  </si>
  <si>
    <t>IH277</t>
  </si>
  <si>
    <t>IH278</t>
  </si>
  <si>
    <t>IH279</t>
  </si>
  <si>
    <t>IH280</t>
  </si>
  <si>
    <t>Massenanlage Equi</t>
  </si>
  <si>
    <t>IH281</t>
  </si>
  <si>
    <t>IH282</t>
  </si>
  <si>
    <t>IH283</t>
  </si>
  <si>
    <t>IH284</t>
  </si>
  <si>
    <t>Customizing Plantafel</t>
  </si>
  <si>
    <t>IH285</t>
  </si>
  <si>
    <t>Aufruf MRS-Plantafel</t>
  </si>
  <si>
    <t>IH286</t>
  </si>
  <si>
    <t>IH287</t>
  </si>
  <si>
    <t>IH288</t>
  </si>
  <si>
    <t>IH289</t>
  </si>
  <si>
    <t>IH290</t>
  </si>
  <si>
    <t>IH291</t>
  </si>
  <si>
    <t>IH292</t>
  </si>
  <si>
    <t>IH293</t>
  </si>
  <si>
    <t>Startaufruf für alle Datenanpasssungen</t>
  </si>
  <si>
    <t>IH294</t>
  </si>
  <si>
    <t>IH295</t>
  </si>
  <si>
    <t>Immobilienverträge aufrufen (Vertrag, Partner, Objekte)</t>
  </si>
  <si>
    <t>IH296</t>
  </si>
  <si>
    <t>Datenanalyse</t>
  </si>
  <si>
    <t>IH297</t>
  </si>
  <si>
    <t>Listausgabe der Ausstattungen</t>
  </si>
  <si>
    <t>IH298</t>
  </si>
  <si>
    <t>Listausgabe von Bemessungsdaten detailiert</t>
  </si>
  <si>
    <t>IH299</t>
  </si>
  <si>
    <t>Listausgabe Technischer Platz zu Arch. Objekt</t>
  </si>
  <si>
    <t>IH300</t>
  </si>
  <si>
    <t>Listausgabe Permanente Belegung</t>
  </si>
  <si>
    <t>IH301</t>
  </si>
  <si>
    <t>Auslistung aller Grundstücksverträge, Listausgabe der Objekte und Absprung zum Bearbeiten</t>
  </si>
  <si>
    <t>IH302</t>
  </si>
  <si>
    <t>Anzeige Grundbuch</t>
  </si>
  <si>
    <t>IH303</t>
  </si>
  <si>
    <t>Anzeige Bestandsverzeichnis zum Grundbuch</t>
  </si>
  <si>
    <t>IH304</t>
  </si>
  <si>
    <t>Listausgabe von Bemessungsdaten</t>
  </si>
  <si>
    <t>IH305</t>
  </si>
  <si>
    <t>Auflistung aller Grundstücksverzeichnisse</t>
  </si>
  <si>
    <t>IH306</t>
  </si>
  <si>
    <t>Auflistung aller Flurstücke</t>
  </si>
  <si>
    <t>IH307</t>
  </si>
  <si>
    <t>Auflistung aller von Baulasten betroffenen Flurstücke</t>
  </si>
  <si>
    <t>IH308</t>
  </si>
  <si>
    <t>Suche wer sitzt/saß wo</t>
  </si>
  <si>
    <t>IH309</t>
  </si>
  <si>
    <t>Listübersicht mit Balken von freien Kapazitäten</t>
  </si>
  <si>
    <t>IH310</t>
  </si>
  <si>
    <t>Auflistung aller Fortführungen</t>
  </si>
  <si>
    <t>IH311</t>
  </si>
  <si>
    <t>Auflistung der Flurstücke zu BG/AZ/FG</t>
  </si>
  <si>
    <t>IH312</t>
  </si>
  <si>
    <t>Recherche; Grundbuch  anlegen/bearbeiten</t>
  </si>
  <si>
    <t>IH313</t>
  </si>
  <si>
    <t>Recherche; Grundstücksverzeichnis anlegen/bearbeiten</t>
  </si>
  <si>
    <t>IH314</t>
  </si>
  <si>
    <t>Flurstück bearbeiten / Recherchemaster</t>
  </si>
  <si>
    <t>IH317</t>
  </si>
  <si>
    <t>Liste nichtbetriebsnotwendige Grundstücke bearbeiten</t>
  </si>
  <si>
    <t>IH318</t>
  </si>
  <si>
    <t>Abgleich der Anlagenzuordnung</t>
  </si>
  <si>
    <t>IH319</t>
  </si>
  <si>
    <t>Datenkonsolidierung zwischen AO, Mitarbeiter und Kostenstellen</t>
  </si>
  <si>
    <t>IH320</t>
  </si>
  <si>
    <t>Planstellenanalyse besetzt / unbesetzt</t>
  </si>
  <si>
    <t>IH321</t>
  </si>
  <si>
    <t>Datenpflege von Business Partner in Form von Dummies</t>
  </si>
  <si>
    <t>IH322</t>
  </si>
  <si>
    <t>Starten des Umzugsmanagementes</t>
  </si>
  <si>
    <t>IH323</t>
  </si>
  <si>
    <t>Neue Umgebung hier wird alles gemacht</t>
  </si>
  <si>
    <t>IH324</t>
  </si>
  <si>
    <t>Analyse von Kontingentbedarfen</t>
  </si>
  <si>
    <t>IH325</t>
  </si>
  <si>
    <t>Verknüpfen von Dummies mit Planstelle</t>
  </si>
  <si>
    <t>IH326</t>
  </si>
  <si>
    <t>Übersicht Störmeldung</t>
  </si>
  <si>
    <t>IH327</t>
  </si>
  <si>
    <t>IH328</t>
  </si>
  <si>
    <t>Massenpflege zu technischen Objekten</t>
  </si>
  <si>
    <t>IH329</t>
  </si>
  <si>
    <t>IH330</t>
  </si>
  <si>
    <t>IH333</t>
  </si>
  <si>
    <t>Betriebsmittel disponieren</t>
  </si>
  <si>
    <t>IH334</t>
  </si>
  <si>
    <t>Betriebsmittel ausgeben</t>
  </si>
  <si>
    <t>IH335</t>
  </si>
  <si>
    <t>Betriebsmittel verwalten</t>
  </si>
  <si>
    <t>IH336</t>
  </si>
  <si>
    <t>Dokumente anzeigen</t>
  </si>
  <si>
    <t>IH337</t>
  </si>
  <si>
    <t>Prüfprotokolle anzeigen</t>
  </si>
  <si>
    <t>IH338</t>
  </si>
  <si>
    <t>IH339</t>
  </si>
  <si>
    <t>IH340</t>
  </si>
  <si>
    <t>IH341</t>
  </si>
  <si>
    <t>IH342</t>
  </si>
  <si>
    <t>IH343</t>
  </si>
  <si>
    <t>Workflowsteuerung beplanen</t>
  </si>
  <si>
    <t>IH344</t>
  </si>
  <si>
    <t>Workflowsteuerung freigeben</t>
  </si>
  <si>
    <t>IH345</t>
  </si>
  <si>
    <t>Workflowsteuerung Toleranzerhöhung</t>
  </si>
  <si>
    <t>IH346</t>
  </si>
  <si>
    <t>Workflowsteuerung Budgeterhöhung</t>
  </si>
  <si>
    <t>IH347</t>
  </si>
  <si>
    <t>Arbeitsformulare drucken</t>
  </si>
  <si>
    <t>IH348</t>
  </si>
  <si>
    <t>IH349</t>
  </si>
  <si>
    <t>IH350</t>
  </si>
  <si>
    <t>IH351</t>
  </si>
  <si>
    <t>IH352</t>
  </si>
  <si>
    <t>IH353</t>
  </si>
  <si>
    <t>IH354</t>
  </si>
  <si>
    <t>IH355</t>
  </si>
  <si>
    <t>IH356</t>
  </si>
  <si>
    <t>IH357</t>
  </si>
  <si>
    <t>IH358</t>
  </si>
  <si>
    <t>IH359</t>
  </si>
  <si>
    <t>IH360</t>
  </si>
  <si>
    <t>IH361</t>
  </si>
  <si>
    <t>IH362</t>
  </si>
  <si>
    <t>IH363</t>
  </si>
  <si>
    <t>IH364</t>
  </si>
  <si>
    <t>IH365</t>
  </si>
  <si>
    <t>IH366</t>
  </si>
  <si>
    <t>IH367</t>
  </si>
  <si>
    <t>IH368</t>
  </si>
  <si>
    <t>IH369</t>
  </si>
  <si>
    <t>IH370</t>
  </si>
  <si>
    <t>IH371</t>
  </si>
  <si>
    <t>IH372</t>
  </si>
  <si>
    <t>IH373</t>
  </si>
  <si>
    <t>IH374</t>
  </si>
  <si>
    <t>IH375</t>
  </si>
  <si>
    <t>IH376</t>
  </si>
  <si>
    <t>IH377</t>
  </si>
  <si>
    <t>IH378</t>
  </si>
  <si>
    <t>IH379</t>
  </si>
  <si>
    <t>IH380</t>
  </si>
  <si>
    <t>IH381</t>
  </si>
  <si>
    <t>IH382</t>
  </si>
  <si>
    <t>IH383</t>
  </si>
  <si>
    <t>IH384</t>
  </si>
  <si>
    <t>IH385</t>
  </si>
  <si>
    <t>IH386</t>
  </si>
  <si>
    <t>IH387</t>
  </si>
  <si>
    <t>IH388</t>
  </si>
  <si>
    <t>IH389</t>
  </si>
  <si>
    <t>IH390</t>
  </si>
  <si>
    <t>IH391</t>
  </si>
  <si>
    <t>IH392</t>
  </si>
  <si>
    <t>IH393</t>
  </si>
  <si>
    <t>IH394</t>
  </si>
  <si>
    <t>IH395</t>
  </si>
  <si>
    <t>IH396</t>
  </si>
  <si>
    <t>IH397</t>
  </si>
  <si>
    <t>IH398</t>
  </si>
  <si>
    <t>IH399</t>
  </si>
  <si>
    <t>IH400</t>
  </si>
  <si>
    <t>IH401</t>
  </si>
  <si>
    <t>IH402</t>
  </si>
  <si>
    <t>IH403</t>
  </si>
  <si>
    <t>IH404</t>
  </si>
  <si>
    <t>IH405</t>
  </si>
  <si>
    <t>Schichtberichte Schichtnotizen</t>
  </si>
  <si>
    <t>IH406</t>
  </si>
  <si>
    <t>NL15</t>
  </si>
  <si>
    <t>Versorgungssituation ansehen (techn. Objekte)</t>
  </si>
  <si>
    <t>NL17</t>
  </si>
  <si>
    <t>Versorgungssituation aus TGP-Sicht ansehen</t>
  </si>
  <si>
    <t>NL18</t>
  </si>
  <si>
    <t>Techn.Platz anlegen, änder, anzeigen</t>
  </si>
  <si>
    <t>NL19</t>
  </si>
  <si>
    <t>Versorgungssituation aus Equi-Sicht ansehen</t>
  </si>
  <si>
    <t>NL20</t>
  </si>
  <si>
    <t>Anschluss anlegen, ändern, anzeigen</t>
  </si>
  <si>
    <t>NL23</t>
  </si>
  <si>
    <t>Servicemeldung anlegen (nach man. Anlage)</t>
  </si>
  <si>
    <t>NL26</t>
  </si>
  <si>
    <t>NL275</t>
  </si>
  <si>
    <t>Stundenbuchung (siehe TP IH)</t>
  </si>
  <si>
    <t>IH418</t>
  </si>
  <si>
    <t>TS-Z/L/R</t>
  </si>
  <si>
    <t>SU-I</t>
  </si>
  <si>
    <t>TS-Z/L/R; SU-I;PB-G/L/L</t>
  </si>
  <si>
    <t>PB-G/L/L</t>
  </si>
  <si>
    <t>SU-I; PB-G/L/L</t>
  </si>
  <si>
    <t>IE02, IE03</t>
  </si>
  <si>
    <t>BMV Dokumente anzeigen</t>
  </si>
  <si>
    <t xml:space="preserve">ZMM37 </t>
  </si>
  <si>
    <t>Kundeneigene Tabelle Antworttypen Checkliste</t>
  </si>
  <si>
    <t>GuiXT</t>
  </si>
  <si>
    <t>ZPMIH01</t>
  </si>
  <si>
    <t xml:space="preserve">ZPM38; ZPM87 </t>
  </si>
  <si>
    <t>LOG_EAM_MPOINT_MASS_DEACT</t>
  </si>
  <si>
    <t>LOG_EAM_CI_6</t>
  </si>
  <si>
    <t xml:space="preserve">ja - Kundenerweiterung Position </t>
  </si>
  <si>
    <t>JOB - RISTRA20</t>
  </si>
  <si>
    <t>kundeneigene Anpassung - Verschiebung auf nächsten Montag</t>
  </si>
  <si>
    <t>LOG_EAM_CI_7</t>
  </si>
  <si>
    <t>GuiXt Skripte</t>
  </si>
  <si>
    <t>GuiXt Skripte; mittels Z-Tabelle werdden die relevanten Kostenarten bezüglich Budget ausgesteuert</t>
  </si>
  <si>
    <t>GuiXT Skripte</t>
  </si>
  <si>
    <t>IW33, IW37n, IW38, IW39, IW49n, ZTP22, IW28, IW29</t>
  </si>
  <si>
    <t>GuiXt Skripte; Abrufmanager; Meldungsmanager</t>
  </si>
  <si>
    <t>GuiXT, eProcurement (Katalog)</t>
  </si>
  <si>
    <t>Dispo-APP</t>
  </si>
  <si>
    <t xml:space="preserve">IW38, IW39, </t>
  </si>
  <si>
    <t>IW32, IW23, IW28, IW29, IW30, IW37, IW37n</t>
  </si>
  <si>
    <t>perspektivisch soll CATS genutzt werden</t>
  </si>
  <si>
    <t>IW21, IW23, IW31, IW36</t>
  </si>
  <si>
    <t>IW32, IW33</t>
  </si>
  <si>
    <t>WS95000047 - WF1</t>
  </si>
  <si>
    <t>Fiori Inbox</t>
  </si>
  <si>
    <t>JA</t>
  </si>
  <si>
    <t>ZMM37, Abrufmanager</t>
  </si>
  <si>
    <t>Rahmenvertragsdatenbank</t>
  </si>
  <si>
    <t>SBWP, ZPM79</t>
  </si>
  <si>
    <t>WS95000066 - WF2+</t>
  </si>
  <si>
    <t>ja - diverse Ausnahmetabellen (User, Auftragsart..)</t>
  </si>
  <si>
    <t>IW32, SBWP</t>
  </si>
  <si>
    <t>WS95000067 - WF4</t>
  </si>
  <si>
    <t>SBWP, ZPM78</t>
  </si>
  <si>
    <t>WS95000061 - WF3</t>
  </si>
  <si>
    <t>ZPM_T_CL_A_TYPEN ZPM_T_VEMI_LOCKSZPM_VEMI_V_T352B</t>
  </si>
  <si>
    <t>Checklisten Cockpit</t>
  </si>
  <si>
    <t>Meine synchronisierten Stunden</t>
  </si>
  <si>
    <t>IW32, IW27</t>
  </si>
  <si>
    <t>MOBIH Techniker-App</t>
  </si>
  <si>
    <t>Fiori Dispo-App</t>
  </si>
  <si>
    <t>ZPM_T_VEMI_CU_AE</t>
  </si>
  <si>
    <t>REISAO,REISMSAO,REISAOPO,ZRX02</t>
  </si>
  <si>
    <t>RELMPL;RECN</t>
  </si>
  <si>
    <t>RELMPL;RELMLR</t>
  </si>
  <si>
    <t>Stamdatenblatt für Altlasten, Schutzstellunge, Bebauungspläne, Baulasten</t>
  </si>
  <si>
    <t>RELMPE;RELMLR;RELMRC;FI-AA</t>
  </si>
  <si>
    <t>Erweiterung Datenblatt;Stamdatenblatt</t>
  </si>
  <si>
    <t>Raumbuch</t>
  </si>
  <si>
    <t>Ja</t>
  </si>
  <si>
    <t>Meldung Objektmanagement</t>
  </si>
  <si>
    <t>IW32, ZPM35</t>
  </si>
  <si>
    <t>BMV Baustellen planen</t>
  </si>
  <si>
    <t>ZPM_BMV_V_USERTP ZPM_BMV_VSUCHKRI</t>
  </si>
  <si>
    <t>BMV Betriebsmittel ausgeben</t>
  </si>
  <si>
    <t>BMV Betriebsmittel verwalten</t>
  </si>
  <si>
    <t>ZPM78, ZPM79, ZPM80, ZPM92, ZPM95, ZPM96, ZPM97</t>
  </si>
  <si>
    <t>AQUA.desk</t>
  </si>
  <si>
    <t>IH01, IH03</t>
  </si>
  <si>
    <t>IE01_ISU_C-Anlegen</t>
  </si>
  <si>
    <t>IW52, IW53</t>
  </si>
  <si>
    <t>keine Berechtigung seitens der Fachbereiche</t>
  </si>
  <si>
    <t xml:space="preserve">die Felder "Feldschlüssel" und "Benutzerfeld" werden i.R. der Checklist genutzt </t>
  </si>
  <si>
    <t>ZA01</t>
  </si>
  <si>
    <t>Dateninput erfolgt mittels Excelliste</t>
  </si>
  <si>
    <t>A Anschluss
B Anlagen (Betriebsführung)
F Fahrzeuge
I IS-U Equipment
M Maschinen
N Wasserspenderequipment
P Fertigungshilfsmittel
Q Prüf- und Meßmittel
R Rückflussverhinderer
S Kundenequipment
V Fahrzeuge Betriebsmittel
W Betriebsmittel; 
Org.management Partnerpflege; 
eve. zukünftig Schnittstelle zu Investmaßnahmen, dass bei der Aktivierung die Equis "automatisch" angelegt werden und auch aus dem Elektromanager heraus?</t>
  </si>
  <si>
    <t xml:space="preserve">Verwendung kundeneigener User-Daten in Registerkarte "Organisation" </t>
  </si>
  <si>
    <t>Oberflächenanpassung mittels GuiXT</t>
  </si>
  <si>
    <t>Org.management Partnerpflege</t>
  </si>
  <si>
    <t>die Alternative-Kennzeichnung wird verwendet</t>
  </si>
  <si>
    <t xml:space="preserve">keine Verwendung, wurde durch IP41 abgelöst </t>
  </si>
  <si>
    <t>Kombination aus Priorität, stichtagsgenau und Haken bei der Kundenerweiterung</t>
  </si>
  <si>
    <t xml:space="preserve">Wartungsplanabruf: Sortierfelder, unterschiedlichste Selektionsvarianten…eingebunden in unterschiedlichten Jobs  </t>
  </si>
  <si>
    <t>BANF-Freigabe wird über das Sortierfeld ausgesteuert</t>
  </si>
  <si>
    <t>Excel als Objektlistenverwaltung</t>
  </si>
  <si>
    <t>Monatsliste der Wartungen</t>
  </si>
  <si>
    <t>perspektivisch Kostendarstellung sinnvoll (primär und sekundär), heute mittels BEX-Analyser</t>
  </si>
  <si>
    <t xml:space="preserve">perspektivisch TA IP40 i.R. von Dienstleistungsbeschaffungen mittels WP </t>
  </si>
  <si>
    <t>keine Verwendung seitens PM</t>
  </si>
  <si>
    <t>heute nicht genutzt, aber perspektivisch denkbar</t>
  </si>
  <si>
    <t>heute nicht genutzt, aber perspektivisch denkbar - Freischaltabwicklung?</t>
  </si>
  <si>
    <t>Org.management Planstellenpflege</t>
  </si>
  <si>
    <t>Die BWB-spezifischen Customizingeinstellungen sind im Instandhaltungsleitfaden beschrieben. Die Bildschirmmaske ist mittels GuiXT angepasst;
eve. zukünftig Schnittstelle zum Elektromanager? (Hinweis Andrea)
Integrationsmöglichkeiten PLS-SAP Stichwort: Schnittstellen SAP PI/PO und Alternativen?</t>
  </si>
  <si>
    <t xml:space="preserve">anhand der Prio wird mittels GuiXT ausgesteuert ob ein MS01- oder MS02-Auftrag angelegt wird </t>
  </si>
  <si>
    <t>der Auftrag wird mit einem Budget (1.000€ FREMD) versehen und automatisch freigegeben; im Fahrzeug 3.000€ Budget</t>
  </si>
  <si>
    <t>mittels Guixt wird eine Stunde Eige eingeplant - nötig für Disposition von Personen zum Vorgang</t>
  </si>
  <si>
    <t>Disposition zur Person oder Arbeitsplatz</t>
  </si>
  <si>
    <t>PDF</t>
  </si>
  <si>
    <t>Erfassen von Ursachen-, Aktionscodes, etc.; Erfassen von Langtext</t>
  </si>
  <si>
    <t>Stundenverbuchung erfolgt durch Arbeitsvorbereiter oder Buchhaltung</t>
  </si>
  <si>
    <t>zentrale Accessanwendung enthält Aufträge aus Invest- und Erfolgsplan; Maßnahmen Fremd größer 25.000€ sowie Dienstleistungen ab dem 1. € erhalten eine Registriernummer aus dem AIS, welche zum Auftrag in der zentralen Accessanwendung hinterlegt wird; Accessanwendung PRISMA für GeoDatenservice, welches die Daten dann an die Zentrale Accessanwendung übergibt; Verbuchung ins SAP läuft einmal im Monat; Ablösung seitens S/4 möglich?</t>
  </si>
  <si>
    <t>aus der Meldung werden die wichtigsten Kopfdaten übernommen und anschließend durchläuft der Auftrag die Freigabestrategie; Potenzial Verwendung Unteraufträge</t>
  </si>
  <si>
    <t xml:space="preserve">mittels Job: 90 Tage nach TABG erhält der Auftrag ABGS </t>
  </si>
  <si>
    <t>Der Aufruf wurde aufgrund organisatorischer Abstimmungen gesperrt. Obsolet</t>
  </si>
  <si>
    <t>Die BWB-spezifischen Customizingeinstellungen sind im Instandhaltungsleitfaden beschrieben. Die Bildschirmmaske ist mittels GuiXT angepasst</t>
  </si>
  <si>
    <t>Mittels GuiXT werden die Kopfdaten aus der Meldung in den Auftrag übernommen, weitere Mussfelder sind zu pflegen (Instandhaltungsleistungsart)</t>
  </si>
  <si>
    <t>Verantwortlicher Arbeitsplatz erhält den Auftrag zur Beplanung</t>
  </si>
  <si>
    <t>PDF geht an Abrufer und Lieferanten</t>
  </si>
  <si>
    <t>BANF wird mit Auftragsfreigabe automatisch erstellt; Ausdrucke sollen perspektivisch wegfallen</t>
  </si>
  <si>
    <t>über die ZPM79 wird ausgesteuert, ob der Auftrag vor Freigabe zur Einzelbudgetierung geht; Potenzial Budgetierung mittels SAP IM</t>
  </si>
  <si>
    <t>Freigabe durch AG und anschließnd Info an AN über FREI</t>
  </si>
  <si>
    <t>Registerkarte Erweiterungen: hier werden mit Auftragsfreigabe die Plankosten zur Freigabe (Gesamt, Primär, Sekundär sowie Budget und Budgetnachtrag) erfasst</t>
  </si>
  <si>
    <t>Disposition zur Person oder Arbeitsplatz; prüfen ob ggf. FSM und S/4 MRS perspektivisch zum Einsatz kommen können</t>
  </si>
  <si>
    <t>PDF ins DMS</t>
  </si>
  <si>
    <t>Potenzial S/4, mögliche Nutzung SAP IM Erfolgsplan</t>
  </si>
  <si>
    <t>Toleranz perspektivisch nicht mehr erforderlich, wenn budgetiert wurde?</t>
  </si>
  <si>
    <t>Spool</t>
  </si>
  <si>
    <t xml:space="preserve">Auftrag mit Meldung kommt im Status FREI aus dem Wartungsplan -&gt; Voraussetzung korrekte Beplanung in der Anleitung; </t>
  </si>
  <si>
    <t>Die in der Anleitung gesetzte Dauer sollte max. 3 Monate betragen.</t>
  </si>
  <si>
    <t>Disposition zur Person/Vorgang oder Arbeitsplatz</t>
  </si>
  <si>
    <t>Bearbeitung der Checkliste in der Fiori-App; nach Abschluss der CL wird ein PDF zum technischen Objekt im DMS abgelegt</t>
  </si>
  <si>
    <t>Überblick für Arbeitsvorbereitung zu in den Checklisten identifizierten Mängeln, ggf. wird eine Folgemaßnahme manuell angelegt</t>
  </si>
  <si>
    <t>Auswertung zu den gebuchten Stunden</t>
  </si>
  <si>
    <t>Excelformular welches an die OE PM gesendet wird</t>
  </si>
  <si>
    <t>Kopie der IW47, dient zur Auswertung von Zuschlägen zur Personalnummer</t>
  </si>
  <si>
    <t>ist die Auftragsart perspektivisch noch nötig, oder über eine ILA in den anderen Hauptprozessen abbildbar</t>
  </si>
  <si>
    <t>Auftragsnummern werden aus dem SAP als Excel-Datei exportiert und in Oracle (LIMS) eingelesen. Dient zur Vermeidung von manuellen Fehleingaben</t>
  </si>
  <si>
    <t>TXT-Datei wird aus dem LIMS zur Leistungsverrechnung exportiert; Ablage zur Einlesung auf Netzlaufwerk</t>
  </si>
  <si>
    <t>Leistungsverrechnung erfolgt direkt zum PSP-Element (TXT-Datei unterscheidet PSP-Element/Auftrag/Kostenstelle, was je nach Prozess entsprechend gepflegt wird)</t>
  </si>
  <si>
    <t xml:space="preserve">Für den Durchlauf der automatischen Bestellung muss vorab eine Position 20 im Auftrag erstellt werden. Ist dies nicht vorab erfolgt kommt es zu entsprechenden Fehleinträgen (Fehlermappen). Was wäre hier perspektivisch zu optimieren? </t>
  </si>
  <si>
    <t>Prüfdatum zum technischen Objekt muss angegeben werden; Kalibrierung von Messgeräten, ist die Auftragsart perspektivisch noch nötig, oder über weitere ILA  in den anderen abbildbar; oder ist das mit dem MW03+MP-Meldung abgedeckt</t>
  </si>
  <si>
    <t>Pflege von individuellen Planstellen i.R. der Freigabestrategie; Grundlage für die Workflows der Freigabestrategie</t>
  </si>
  <si>
    <t>SAP OrgObjekttyp         T024I        InstandhPlanerGruppe</t>
  </si>
  <si>
    <t>ist obsolet</t>
  </si>
  <si>
    <t>Pflege von unterschiedlichsten Merkmalsfeldern zu technischen Objekten</t>
  </si>
  <si>
    <t>in kundeneigener Tabelle verbliebene Dispo-sperren können manuell vom Keyuser gelöscht werden</t>
  </si>
  <si>
    <t>wird vermutlich von PB verwendet</t>
  </si>
  <si>
    <t>obsolet?</t>
  </si>
  <si>
    <t>Anpassung der Selektionsmaske und des Anzeigelayout; Erweiterung um Merkmalsfelder; moglichen Einsatz der Digital Vehicel Suite prüfen</t>
  </si>
  <si>
    <t>Pflege von einem Merkmalsfelder zu unterschiedlichen technischen Objekten; kam ursprünglich als Anforderung vom Fahrzeugbereich</t>
  </si>
  <si>
    <t>ist ggf. obsolet?</t>
  </si>
  <si>
    <t>Massendruck erfolgt im Rahmen der Bearbeitung von Nebenleistungaufträgen (Beispiel Zählerwechsel)</t>
  </si>
  <si>
    <t>Massendruck eines Formulars zu mehreren Aufträgen</t>
  </si>
  <si>
    <t xml:space="preserve">systemweite Anpassung bei Umbenennung von Arbeitsplätzen, oder sind Anleitungen ein Sonderfall? </t>
  </si>
  <si>
    <t>bei größerer Abweichung Plan/IST wird der bearbeiter zur Anpassung der Anleitung aufgefordert</t>
  </si>
  <si>
    <t>Schnittstelle zu BLQ ist vorhanden</t>
  </si>
  <si>
    <t>wird die Transaktion genutzt?</t>
  </si>
  <si>
    <t>obsolet</t>
  </si>
  <si>
    <t>Pflege der Abrechnungsvorschriften (häufig bei Mischkalkulationen genutzt); Zugriff mittels Transaktion sowie Tabellenberechtigung mittels SM30</t>
  </si>
  <si>
    <t>ABGS wird automatisch mittels Job gesetzt</t>
  </si>
  <si>
    <t>nicht mehr benötigt</t>
  </si>
  <si>
    <t>Massenanlage von Equis aus Excelvorlage heraus</t>
  </si>
  <si>
    <t xml:space="preserve">die Transaktion ZPM_FRV bzw. das Programm Z_PM_FOLGERAHMENVERTRAG gehört zu den Funktionalitäten des Abrufmanagers und kann nicht weg. </t>
  </si>
  <si>
    <t xml:space="preserve">Hier zum Punkt "historische BANF-Positionen" und den damit verbundenen </t>
  </si>
  <si>
    <t xml:space="preserve">Anwendungsschritt. Gerne zeige ich Dir Diesen. </t>
  </si>
  <si>
    <t>Excel | Qlik</t>
  </si>
  <si>
    <t>In Entwicklung ist eine Datenanalyse im Qlik. Daten werden in Excel oder Bex Bericht  nach Qlik importiert und dort auf Abweichungen analysiert, da SAP keine Datananalyse von händischen Fehldaten besitzt.</t>
  </si>
  <si>
    <t>Verknüpfung zum Orgmanagement wegen Kostenstellenzuweisung -&gt; CO QM0-Bericht</t>
  </si>
  <si>
    <t>Es wurden neue Datenfelder kreiert (RaumNRanTür, RaumNrNeu), welche in verschiedenen Listausgaben erweitert werden mussten zur Ausgabe</t>
  </si>
  <si>
    <t>PDF Erweiterung Datenblatt</t>
  </si>
  <si>
    <t>Anzeige, alles mit Abspüngen - zentraler Einstieg</t>
  </si>
  <si>
    <t>Excelliste</t>
  </si>
  <si>
    <t>manuelle Fortschreibung der nicht</t>
  </si>
  <si>
    <t>Obsolet. Kann gelöscht werden / keine Umsetzung in S4Hana</t>
  </si>
  <si>
    <t>ist obsolet, wurde durch das Raumbuch ersetzt</t>
  </si>
  <si>
    <t>Keine Berechtigung mehr. Kein Zugriff Notwendig</t>
  </si>
  <si>
    <t>Welche Möglichkeiten bietet S4 zum Thema Massenpflege?</t>
  </si>
  <si>
    <t>Übertragung von Prüfinformationen in die technischen Objekte, ETC-Prüfdateien für Prüfsoftware als Vorlage im DMS</t>
  </si>
  <si>
    <t>Die einzelnen Prozessschritte verhalten sich wie bei der planbaren Maßnahme. Perspektivisch mittels Maßnahmencode automatisch Unterauftrag erzeugen.</t>
  </si>
  <si>
    <t>soll perspektivisch im SAP abgewickelt werden</t>
  </si>
  <si>
    <t>perspektivisch Ablösung "Auslaufbauwerke DB"; Ist aktuell eine Access Datenbank, die nach Ablösung schreit! Steht auch im Zusammenhang mit QGIS und der UX-Journey zum Thema GIS-Integration in SAP</t>
  </si>
  <si>
    <t>Löschung eines Workflows bei MD01 Aufträgen (anderer BUS)</t>
  </si>
  <si>
    <t>müssen diese perspektivisch gedruckt werden, oder ist eine rein digitale Nutzung absehbar</t>
  </si>
  <si>
    <t>unbekannt</t>
  </si>
  <si>
    <t>Geplante Schnittstelle zwischen AQUA.desk und HCM in 2024/2025</t>
  </si>
  <si>
    <t>HA-Prozess (Neuanschluss)</t>
  </si>
  <si>
    <t>BH2 Notfallinstandhaltung (alt - ohne Phasen)
4HH reaktive Instandhaltung (Notfallkontext)</t>
  </si>
  <si>
    <t>Customer Engagement</t>
  </si>
  <si>
    <t>ZIS88</t>
  </si>
  <si>
    <t>IS-U: Massenauszug</t>
  </si>
  <si>
    <t>IH130</t>
  </si>
  <si>
    <t>IH131</t>
  </si>
  <si>
    <t>IH148</t>
  </si>
  <si>
    <t>IH149</t>
  </si>
  <si>
    <t>IH182</t>
  </si>
  <si>
    <t>IH183</t>
  </si>
  <si>
    <t>IH213</t>
  </si>
  <si>
    <t>Vorgangsbeplanung</t>
  </si>
  <si>
    <t>IH267</t>
  </si>
  <si>
    <t>Der Subprozess TA ZPM86 muss unter S/4 auf den Subprozess TA IE4N ein Upgrade bekommen
Schnittstelle zu BLQ ist vorhanden</t>
  </si>
  <si>
    <t>FI2844</t>
  </si>
  <si>
    <t>LA</t>
  </si>
  <si>
    <t>Datenherkunft zu GuiXT optimierten Fahrzeugequis ermitteln</t>
  </si>
  <si>
    <t>ggf. obsolet -&gt; Digital vehicle Suite</t>
  </si>
  <si>
    <t>Mail-Anfrage seitens AN an AG</t>
  </si>
  <si>
    <t>...die Partner aus dem Auftrag werden hierfür übernommen, Potenzial S/4, mögliche Nutzung SAP IM Erfolgsplan</t>
  </si>
  <si>
    <t>CO-Aufträge (LLA1) werden mittels Batch-Input-Mappe angelegt. Die auszuführende Datei wird aus dem LIMS erstellt. Auftragsnummer sind somit direkt im LIMS bekannt. --&gt; TXT-Datei wird aus dem LIMS zur Leistungsverrechnung exportiert; Ablage zur Einlesung auf Netzlaufwerk
Kundendaten liegen im LIMS vor; CO-Auftrag wird vorerst ohne Kundendaten angelegt, im Nachgang wird dann eine Debitor/Kreditor angelegt und im Auftrag zugeordnet.</t>
  </si>
  <si>
    <t>IH232</t>
  </si>
  <si>
    <t>IH139</t>
  </si>
  <si>
    <t>IH411</t>
  </si>
  <si>
    <t>x</t>
  </si>
  <si>
    <t>IH138</t>
  </si>
  <si>
    <t>ASS</t>
  </si>
  <si>
    <t>ASS bleibt bestehen, Schnittstelle zum SAP muss geprüft und transformiert werden</t>
  </si>
  <si>
    <t>IH159</t>
  </si>
  <si>
    <t>IH176</t>
  </si>
  <si>
    <t>IH177</t>
  </si>
  <si>
    <t>IH178</t>
  </si>
  <si>
    <t>IH270</t>
  </si>
  <si>
    <t>Zusammen mit FI betrachten, wie kann der Prozessschritt vereinfacht werden</t>
  </si>
  <si>
    <t>IH315</t>
  </si>
  <si>
    <t>Forführung anlegen</t>
  </si>
  <si>
    <t>IH316</t>
  </si>
  <si>
    <t>ToDo-Liste nach Fortführung</t>
  </si>
  <si>
    <t>RELMPE;RELMLR;RELMLR;FI-AA</t>
  </si>
  <si>
    <t>IH331</t>
  </si>
  <si>
    <t>Investitionsauftrag anlegen</t>
  </si>
  <si>
    <t>perspektivisch ergänzt um übergeordneten TP denkbar?</t>
  </si>
  <si>
    <t>IH332</t>
  </si>
  <si>
    <t>Investitionsauftrag bearbeiten</t>
  </si>
  <si>
    <t>Auftrag mit Meldung wird automatisch abrufen und freigegeben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</si>
</sst>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8"/>
      <color theme="0"/>
      <name val="Calibri"/>
      <family val="2"/>
      <scheme val="minor"/>
    </font>
    <font>
      <sz val="18"/>
      <color theme="1"/>
      <name val="Calibri"/>
      <family val="2"/>
      <scheme val="minor"/>
    </font>
    <font>
      <i/>
      <sz val="9"/>
      <color theme="1"/>
      <name val="Calibri"/>
      <family val="2"/>
      <scheme val="minor"/>
    </font>
    <font>
      <sz val="9"/>
      <color theme="1"/>
      <name val="Calibri"/>
      <family val="2"/>
      <scheme val="minor"/>
    </font>
    <font>
      <sz val="10"/>
      <color rgb="FF000000"/>
      <name val="Tahoma"/>
      <family val="2"/>
    </font>
    <font>
      <sz val="10"/>
      <color rgb="FF000000"/>
      <name val="Calibri"/>
      <family val="2"/>
      <scheme val="minor"/>
    </font>
    <font>
      <sz val="4"/>
      <color rgb="FF000000"/>
      <name val="Calibri"/>
      <family val="2"/>
      <scheme val="minor"/>
    </font>
    <font>
      <sz val="10.5"/>
      <color rgb="FF000000"/>
      <name val="Calibri"/>
      <family val="2"/>
      <scheme val="minor"/>
    </font>
  </fonts>
  <fills count="6">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6">
    <xf numFmtId="0" fontId="0" fillId="0" borderId="0" xfId="0"/>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0" borderId="0" xfId="0" applyAlignment="1">
      <alignment wrapText="1"/>
    </xf>
    <xf numFmtId="0" fontId="0" fillId="0" borderId="3" xfId="0" applyBorder="1"/>
    <xf numFmtId="0" fontId="0" fillId="0" borderId="4" xfId="0" applyBorder="1"/>
    <xf numFmtId="0" fontId="0" fillId="0" borderId="6" xfId="0" applyBorder="1"/>
    <xf numFmtId="0" fontId="1" fillId="2" borderId="0" xfId="0" applyFont="1" applyFill="1" applyAlignment="1">
      <alignment horizontal="center"/>
    </xf>
    <xf numFmtId="0" fontId="0" fillId="0" borderId="5" xfId="0" applyBorder="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NumberFormat="1" applyProtection="1"/>
    <xf numFmtId="0" fontId="0" fillId="0" borderId="0" xfId="0" applyProtection="1"/>
    <xf numFmtId="0" fontId="1" fillId="5" borderId="3" xfId="0" applyFont="1" applyFill="1" applyBorder="1" applyAlignment="1">
      <alignment horizontal="center"/>
    </xf>
    <xf numFmtId="0" fontId="1" fillId="5" borderId="4" xfId="0" applyFont="1" applyFill="1" applyBorder="1" applyAlignment="1">
      <alignment horizontal="center"/>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0" xfId="0" applyFont="1" applyFill="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1" fillId="3" borderId="0" xfId="0" applyFont="1" applyFill="1" applyAlignment="1">
      <alignment horizontal="center"/>
    </xf>
  </cellXfs>
  <cellStyles count="1">
    <cellStyle name="Standard" xfId="0" builtinId="0"/>
  </cellStyles>
  <dxfs count="40">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patternType="solid">
          <fgColor auto="1"/>
          <bgColor rgb="FFFFA7A7"/>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protection locked="1" hidden="0"/>
    </dxf>
    <dxf>
      <protection locked="1" hidden="0"/>
    </dxf>
    <dxf>
      <numFmt numFmtId="0" formatCode="General"/>
      <protection locked="1" hidden="0"/>
    </dxf>
    <dxf>
      <alignment horizontal="general" vertical="bottom" textRotation="0" wrapText="1" indent="0" justifyLastLine="0" shrinkToFit="0" readingOrder="0"/>
    </dxf>
    <dxf>
      <numFmt numFmtId="0" formatCode="General"/>
    </dxf>
    <dxf>
      <numFmt numFmtId="0" formatCode="General"/>
    </dxf>
  </dxfs>
  <tableStyles count="0" defaultTableStyle="TableStyleMedium2" defaultPivotStyle="PivotStyleLight16"/>
  <colors>
    <mruColors>
      <color rgb="FFFFA7A7"/>
      <color rgb="FFFF5050"/>
      <color rgb="FFFFC1C1"/>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WXT343/Downloads/BTT_Master_konsolidiert_2024-01-17_BLQ%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BTT"/>
      <sheetName val="BPML"/>
      <sheetName val="Transaktionen"/>
      <sheetName val="Tabelle1"/>
      <sheetName val="Quercheck Transaktionen"/>
      <sheetName val="Formulare"/>
      <sheetName val="Schnittstellen"/>
      <sheetName val="Datengrundlage adesso"/>
      <sheetName val="BTT_Master_konsolidiert_2024-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Bernd Baumgarten" refreshedDate="45379.427805208332" createdVersion="6" refreshedVersion="6" minRefreshableVersion="3" recordCount="4277">
  <cacheSource type="worksheet">
    <worksheetSource name="Transaktionen"/>
  </cacheSource>
  <cacheFields count="7">
    <cacheField name="Transaktionen" numFmtId="0">
      <sharedItems/>
    </cacheField>
    <cacheField name="Langtext" numFmtId="0">
      <sharedItems containsBlank="1"/>
    </cacheField>
    <cacheField name="Modul" numFmtId="0">
      <sharedItems containsBlank="1" count="45">
        <s v="FI"/>
        <s v="LO"/>
        <s v="PM"/>
        <s v="OPU"/>
        <s v="RE-FX"/>
        <s v="BC"/>
        <s v="IS-U"/>
        <s v="SV"/>
        <s v="SD"/>
        <s v="EC"/>
        <s v="CO-PA"/>
        <s v="FI-AA"/>
        <s v="MM"/>
        <s v="CA"/>
        <s v="FI-CA"/>
        <s v="CO-OM"/>
        <s v="FI-GL"/>
        <s v="AP-MD"/>
        <s v="FI-FM"/>
        <s v="PP"/>
        <s v="SCM"/>
        <s v="PS"/>
        <s v="IM"/>
        <s v="CO-PC"/>
        <s v="CO"/>
        <s v="QM"/>
        <s v="HAN"/>
        <s v="Non-SAP"/>
        <s v="FI-AP"/>
        <s v="FI-BL"/>
        <s v="FI-AR"/>
        <s v="TR"/>
        <s v="FIN"/>
        <s v="n.n."/>
        <s v="FS"/>
        <s v="FI-SL"/>
        <s v="FI-LC"/>
        <s v="CS"/>
        <s v="PE"/>
        <s v="PA"/>
        <s v="SRM"/>
        <s v="BW"/>
        <s v="EP"/>
        <m/>
        <s v="RE-LUM"/>
      </sharedItems>
    </cacheField>
    <cacheField name="Anzahl Nutzungen (2022+2023)" numFmtId="3">
      <sharedItems containsBlank="1" containsMixedTypes="1" containsNumber="1" containsInteger="1" minValue="1" maxValue="67553431"/>
    </cacheField>
    <cacheField name="Tasktyp" numFmtId="0">
      <sharedItems containsBlank="1"/>
    </cacheField>
    <cacheField name="verwendet in BTT" numFmtId="0">
      <sharedItems count="2">
        <s v="nein"/>
        <s v="ja"/>
      </sharedItems>
    </cacheField>
    <cacheField name="Bemerkungen" numFmtId="0">
      <sharedItems containsBlank="1" count="82">
        <m/>
        <s v="in neuester Auswertung von Steffen nicht mehr vorhanden"/>
        <s v="BPO Engine Anwendungsbetreuer"/>
        <s v="Customizing, Verwendung durch Anwendungsbetreuer"/>
        <s v="wird nur durch SAP-Anwendungsbetreuer verwendet"/>
        <s v="nur für internen Gebrauch, kann nicht ausgeführt werden"/>
        <s v="aufgeführt in zugehörige Transaktion"/>
        <s v="wird nicht benutzt"/>
        <s v="wird nicht verwendet"/>
        <s v="*"/>
        <s v="wird im Hintergrund ausgeführt beispielsweise beim Ausführen von Workflows oder aus dem Kundenportal"/>
        <s v="wird aus dem CIC0 heraus ausgeführt"/>
        <s v="Hiermit werden die Kostellen AUS dem SAP ins HCM geschickt u.a. für die Gehaltsabrechnung, Reisekosten etc. ausgeführt von IT-A/F in Ausnahme, sonst holt HCM"/>
        <s v="im Zusammenhang mit BD16"/>
        <s v="wurde durch die FV nicht benannt - ggf. nur geringe Nutzung der Transaktion"/>
        <s v="als zugehörige Transaktion eingetragen"/>
        <s v="Transaktion nicht bekannt, da Standard keine relevanz für weitere Prüfungen"/>
        <s v="Klärung mit Frank Bruns"/>
        <s v="wird genutzt für Projektcontrolling ausgeführt von RW-B/AA"/>
        <s v="wird genutzt für Projektcontrolling (Einzelabrechnung Projekt) ausgeführt von IT-A/F"/>
        <s v="wird genutzt für Projektcontrolling (Abrechnung mehrere Projekte) ausgeführt von IT-A/F"/>
        <s v="Stammdaten"/>
        <s v="WV prüfen"/>
        <s v="Klären mit IT-A/K durcvhführen Ablesevorbereitung"/>
        <s v="Klären mit IT-A/K "/>
        <s v="bisher wurden keine Fallkategorien für IS-U und FI-CA von Anwendern oder Anwendungsbertreuern angelegt"/>
        <s v="wird zur Zeit nicht verwendet"/>
        <s v="wird bisher nicht genutzt"/>
        <s v="wird nicht benutzt, da Avise über Autobank bearbeitet werden"/>
        <s v="Klärung duch Thomas"/>
        <s v="wird nicht benutzt, da Bearbeitung über Autobank"/>
        <s v="wird nicht manuell ausgeführt, sondern im Hintergrund beim Buchen eines Beleges ausgeführt"/>
        <s v="wird nicht mehr benutzt"/>
        <s v="wird zur zeit nicht benutzt"/>
        <s v="wird zur zeit nicht verwemdet"/>
        <s v="Transaktion für das Pflegen von Zeitpunkten, gibt es weiterhin im S/4 nicht relevant für BTT"/>
        <s v="Anzeige Customizingtabelle der Zinsschlüssel"/>
        <s v="Customizing Kontenstandsanzeige"/>
        <s v="Customizing"/>
        <s v="wurde von den FV nicht benannt, sollte mit BLQ abgestimmt werden"/>
        <s v="kein Hauptprozess TP BLQ"/>
        <s v="als zugehörige Transaktion erfasst"/>
        <s v="Transaktion gesperrt, kann nicht aufgerufen werden"/>
        <s v="wird bei NL verwendet"/>
        <s v="verwendet von CO-O"/>
        <s v="IT-A/F legt an für BWB-Standardhierarchie, verwendet von CO-O (nur für Alternativhierarchie)"/>
        <s v="Nummernkreispflege für Kostenrechnungskreis 1000, ausgeführt von IT-A/F aber über CUSTOMIZING Baum"/>
        <s v="nicht aktiv bei BWB"/>
        <s v="ausgeführt von IT-A/F aber über CUSTOMIZING Baum"/>
        <s v="ausgeführt von IT-A/F"/>
        <s v="verwendet von RW-B/AA und PB"/>
        <s v="Rücksprache Hoffi/Melli"/>
        <s v="alle Fachbereiche "/>
        <s v="alle Fachbereiche, die mit Budgetierung arbeiten (IH, PB, …)"/>
        <s v="ausgeführt von IT-A/F (alle Jobs)"/>
        <s v="BWB arbeiten nicht mit Plan"/>
        <s v="alle Fachbereiche, die mit Aufträgen arbeiten "/>
        <s v="Auswertung, alle Fachbereiche, die mit Aufträgen arbeiten "/>
        <s v="ausgeführt von IT-A/F, Customizing"/>
        <s v="in neuer Liste  Dialog nicht enthalten"/>
        <s v="veraltete Transaktion"/>
        <s v="LIS gehört zu Reporting "/>
        <s v="TP Reporting"/>
        <s v="Customizing "/>
        <s v="Customizing - Aufruf/ Verwendung seitens Anwendungsbeteuer "/>
        <s v="ausgeführt von IT-Z, Customizing"/>
        <s v="Auswertung, verwendet von CO-O"/>
        <s v="in zugehörige Transaktionen aufgeführt"/>
        <s v="Customizingtransaktion, nicht relevant für Journeys"/>
        <s v="Pflege Nummernkreise, nicht relevant für Journeys"/>
        <s v="wurde 2023 nicht verwendet --&gt; Thomas prüft"/>
        <s v="wird nicht mehr benötigt"/>
        <s v="wird nicht im Mandanten 100 benutzt"/>
        <s v="Transaktion entstanden aufgrund der Umstellung auf Gebühren"/>
        <s v="Workflow-Administration"/>
        <s v="Vorgangsmappe - Tabelle wird ggf. noch benötigt"/>
        <s v="KS?"/>
        <s v="Gebührenumstellung"/>
        <s v="TP BLQ"/>
        <s v="wird nicht direkt aufgerufen, sondern über GuiXT"/>
        <s v="KS? " u="1"/>
        <s v="KS? Widerspruch"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277">
  <r>
    <s v="/HOAG/AAAZ"/>
    <s v="Avise: Avisanzeige"/>
    <x v="0"/>
    <n v="852"/>
    <s v="DIALOG"/>
    <x v="0"/>
    <x v="0"/>
  </r>
  <r>
    <s v="/HOAG/AABA"/>
    <s v="Avise: Buchungseinstellungen"/>
    <x v="0"/>
    <n v="76"/>
    <s v="DIALOG"/>
    <x v="0"/>
    <x v="0"/>
  </r>
  <r>
    <s v="/HOAG/AAEC"/>
    <s v="Avise: Rücknahme Exporteintr."/>
    <x v="0"/>
    <n v="3"/>
    <s v=""/>
    <x v="0"/>
    <x v="0"/>
  </r>
  <r>
    <s v="/HOAG/AAEI"/>
    <s v="Avise: Dateiexport IS-U"/>
    <x v="0"/>
    <n v="1365"/>
    <s v="DIALOG"/>
    <x v="0"/>
    <x v="0"/>
  </r>
  <r>
    <s v="/HOAG/AAEXPSD"/>
    <s v="Avise: Stammdatenexport"/>
    <x v="0"/>
    <n v="54"/>
    <s v=""/>
    <x v="0"/>
    <x v="0"/>
  </r>
  <r>
    <s v="/HOAG/AAFE"/>
    <s v="Avise: Flexibler Export"/>
    <x v="0"/>
    <n v="90"/>
    <s v="DIALOG"/>
    <x v="0"/>
    <x v="0"/>
  </r>
  <r>
    <s v="/HOAG/AALD"/>
    <s v="Avise: Avise löschen (Dialog)"/>
    <x v="0"/>
    <n v="363"/>
    <s v="DIALOG"/>
    <x v="0"/>
    <x v="0"/>
  </r>
  <r>
    <s v="/HOAG/AAMO"/>
    <s v="AutoBank: Avismonitor"/>
    <x v="0"/>
    <n v="366"/>
    <s v="DIALOG"/>
    <x v="0"/>
    <x v="0"/>
  </r>
  <r>
    <s v="/HOAG/AAPB"/>
    <s v="Avise: Parameter für autom. Import"/>
    <x v="0"/>
    <n v="16"/>
    <s v="DIALOG"/>
    <x v="0"/>
    <x v="0"/>
  </r>
  <r>
    <s v="/HOAG/AAPP"/>
    <s v="Avise: Nachbearbeitung"/>
    <x v="0"/>
    <n v="14460"/>
    <s v="DIALOG"/>
    <x v="0"/>
    <x v="0"/>
  </r>
  <r>
    <s v="/HOAG/AAR_STAT"/>
    <s v="Avise: Kontierungs-Statistik"/>
    <x v="0"/>
    <s v=""/>
    <s v=""/>
    <x v="0"/>
    <x v="1"/>
  </r>
  <r>
    <s v="/HOAG/AARE"/>
    <s v="Avise: Regulierer"/>
    <x v="0"/>
    <n v="390"/>
    <s v="DIALOG"/>
    <x v="0"/>
    <x v="0"/>
  </r>
  <r>
    <s v="/HOAG/AASC"/>
    <s v="Avise: Systemcustomizing"/>
    <x v="0"/>
    <n v="106"/>
    <s v="DIALOG"/>
    <x v="0"/>
    <x v="0"/>
  </r>
  <r>
    <s v="/HOAG/AASE"/>
    <s v="Avise: Schnellerfassung"/>
    <x v="0"/>
    <n v="4307"/>
    <s v="DIALOG"/>
    <x v="0"/>
    <x v="0"/>
  </r>
  <r>
    <s v="/HOAG/AB_NUTZER"/>
    <s v="Autobank: Benutzereinstellungen"/>
    <x v="0"/>
    <n v="58"/>
    <s v="DIALOG"/>
    <x v="0"/>
    <x v="0"/>
  </r>
  <r>
    <s v="/HOAG/ABAJ"/>
    <s v="AutoBank: Anzeigen IS-U Dateijournal"/>
    <x v="0"/>
    <n v="14501"/>
    <s v="DIALOG"/>
    <x v="0"/>
    <x v="0"/>
  </r>
  <r>
    <s v="/HOAG/ABCU"/>
    <s v="Einstellungen Umsetzungstabelle"/>
    <x v="0"/>
    <n v="96"/>
    <s v="DIALOG"/>
    <x v="0"/>
    <x v="0"/>
  </r>
  <r>
    <s v="/HOAG/ABEP"/>
    <s v="AutoBank: Exportprofile, -sequenzen"/>
    <x v="0"/>
    <n v="740"/>
    <s v="DIALOG"/>
    <x v="0"/>
    <x v="0"/>
  </r>
  <r>
    <s v="/HOAG/ABFF"/>
    <s v="Funktionsbausteine definieren"/>
    <x v="0"/>
    <n v="198"/>
    <s v="DIALOG"/>
    <x v="0"/>
    <x v="0"/>
  </r>
  <r>
    <s v="/HOAG/ABIDM"/>
    <s v="Autobank: Intraday Monitor"/>
    <x v="0"/>
    <n v="6"/>
    <s v="DIALOG"/>
    <x v="0"/>
    <x v="0"/>
  </r>
  <r>
    <s v="/HOAG/ABOB"/>
    <s v="AutoBank: Ordnungsbegriffe Reporting"/>
    <x v="0"/>
    <n v="103"/>
    <s v="DIALOG"/>
    <x v="0"/>
    <x v="0"/>
  </r>
  <r>
    <s v="/HOAG/ABPS"/>
    <s v="AutoBank: Prüfsequenzen"/>
    <x v="0"/>
    <n v="6"/>
    <s v=""/>
    <x v="0"/>
    <x v="0"/>
  </r>
  <r>
    <s v="/HOAG/ABSA"/>
    <s v="Smart Maint. FF-Abgl.fld."/>
    <x v="0"/>
    <n v="18"/>
    <s v="DIALOG"/>
    <x v="0"/>
    <x v="0"/>
  </r>
  <r>
    <s v="/HOAG/ABUI"/>
    <s v="Importprogramm zur Umsetzungstabelle"/>
    <x v="0"/>
    <n v="2727"/>
    <s v="DIALOG"/>
    <x v="0"/>
    <x v="0"/>
  </r>
  <r>
    <s v="/HOAG/ABUM"/>
    <s v="Autobank: Umsetzungstabelle (Werte)"/>
    <x v="0"/>
    <n v="10394"/>
    <s v="DIALOG"/>
    <x v="0"/>
    <x v="0"/>
  </r>
  <r>
    <s v="/HOAG/ABUO"/>
    <s v="Einstell. zur Umsetzung über OP"/>
    <x v="0"/>
    <n v="6"/>
    <s v=""/>
    <x v="0"/>
    <x v="0"/>
  </r>
  <r>
    <s v="/HOAG/ABUP"/>
    <s v="Autobank: Updatestep-Protokoll"/>
    <x v="0"/>
    <n v="4"/>
    <s v="DIALOG"/>
    <x v="0"/>
    <x v="0"/>
  </r>
  <r>
    <s v="/HOAG/ABUPD"/>
    <s v="Datenbank-Update"/>
    <x v="0"/>
    <n v="24"/>
    <s v="DIALOG"/>
    <x v="0"/>
    <x v="0"/>
  </r>
  <r>
    <s v="/HOAG/AK_CHECK_ML"/>
    <s v="Prüfung Geldwäsche"/>
    <x v="0"/>
    <n v="18"/>
    <s v=""/>
    <x v="0"/>
    <x v="0"/>
  </r>
  <r>
    <s v="/HOAG/AK_KONSISTENZ"/>
    <s v="Kontoauszüge: Belegkonsistenzprüfung"/>
    <x v="0"/>
    <n v="70"/>
    <s v="DIALOG"/>
    <x v="0"/>
    <x v="0"/>
  </r>
  <r>
    <s v="/HOAG/AK_STATEP"/>
    <s v="AK: Statistik - Kontoauszugspos."/>
    <x v="0"/>
    <n v="595"/>
    <s v=""/>
    <x v="0"/>
    <x v="0"/>
  </r>
  <r>
    <s v="/HOAG/AK_STATKO"/>
    <s v="Kontoauszüge: Statistik-Kontoauszug"/>
    <x v="0"/>
    <n v="101"/>
    <s v="DIALOG"/>
    <x v="0"/>
    <x v="0"/>
  </r>
  <r>
    <s v="/HOAG/AKAA"/>
    <s v="Kontoauszüge: Ausschl. Abs.bankverb."/>
    <x v="0"/>
    <n v="484"/>
    <s v="DIALOG"/>
    <x v="0"/>
    <x v="0"/>
  </r>
  <r>
    <s v="/HOAG/AKAB"/>
    <s v="Kontoauszüge: Absenderbankverbindung"/>
    <x v="0"/>
    <n v="778"/>
    <s v="DIALOG"/>
    <x v="0"/>
    <x v="0"/>
  </r>
  <r>
    <s v="/HOAG/AKAR"/>
    <s v="Kontoauszüge: Restantenabstimmung"/>
    <x v="0"/>
    <n v="42"/>
    <s v=""/>
    <x v="0"/>
    <x v="0"/>
  </r>
  <r>
    <s v="/HOAG/AKBA"/>
    <s v="AK: Partnerbanken"/>
    <x v="0"/>
    <n v="12"/>
    <s v="DIALOG"/>
    <x v="0"/>
    <x v="0"/>
  </r>
  <r>
    <s v="/HOAG/AKBVMAN"/>
    <s v="AK: Absenderbankverb. a. Kontoauszug"/>
    <x v="0"/>
    <s v=""/>
    <s v=""/>
    <x v="0"/>
    <x v="1"/>
  </r>
  <r>
    <s v="/HOAG/AKDI"/>
    <s v="Kontoauszüge: Nachbuchen Auszug"/>
    <x v="0"/>
    <n v="549"/>
    <s v="DIALOG"/>
    <x v="0"/>
    <x v="0"/>
  </r>
  <r>
    <s v="/HOAG/AKDT"/>
    <s v="Kontoausz.: Prüfen Kontoauszugsdat."/>
    <x v="0"/>
    <s v=""/>
    <s v=""/>
    <x v="0"/>
    <x v="1"/>
  </r>
  <r>
    <s v="/HOAG/AKEC"/>
    <s v="Kontoauszüge: Rücknahme Exporteintr."/>
    <x v="0"/>
    <n v="14"/>
    <s v="DIALOG"/>
    <x v="0"/>
    <x v="0"/>
  </r>
  <r>
    <s v="/HOAG/AKEI"/>
    <s v="Kontoauszüge: Dateiexport IS-U"/>
    <x v="0"/>
    <n v="11385"/>
    <s v="DIALOG"/>
    <x v="0"/>
    <x v="0"/>
  </r>
  <r>
    <s v="/HOAG/AKEXPSD"/>
    <s v="Kontoauszüge: Stammdatenexport"/>
    <x v="0"/>
    <n v="630"/>
    <s v=""/>
    <x v="0"/>
    <x v="0"/>
  </r>
  <r>
    <s v="/HOAG/AKF1"/>
    <s v="Kontoauszüge:Feinfilter &quot;Wertesuche&quot;"/>
    <x v="0"/>
    <n v="9592"/>
    <s v="DIALOG"/>
    <x v="0"/>
    <x v="0"/>
  </r>
  <r>
    <s v="/HOAG/AKF1_AW"/>
    <s v="Kontoauszüge:Feinfilter &quot;Wertesuche&quot;"/>
    <x v="0"/>
    <s v=""/>
    <s v=""/>
    <x v="0"/>
    <x v="1"/>
  </r>
  <r>
    <s v="/HOAG/AKF2"/>
    <s v="Kontoausz.:Feinfilter &quot;Absenderbank&quot;"/>
    <x v="0"/>
    <n v="282"/>
    <s v="DIALOG"/>
    <x v="0"/>
    <x v="0"/>
  </r>
  <r>
    <s v="/HOAG/AKF2_AW"/>
    <s v="Kontoausz.:Feinfilter &quot;Absenderbank&quot;"/>
    <x v="0"/>
    <s v=""/>
    <s v=""/>
    <x v="0"/>
    <x v="1"/>
  </r>
  <r>
    <s v="/HOAG/AKF3"/>
    <s v="Kontoausz.: Feinfilter &quot;OP-Abgleich&quot;"/>
    <x v="0"/>
    <n v="9781"/>
    <s v="DIALOG"/>
    <x v="0"/>
    <x v="0"/>
  </r>
  <r>
    <s v="/HOAG/AKF3_AW"/>
    <s v="Kontoausz.: Feinfilter &quot;OP-Abgleich&quot;"/>
    <x v="0"/>
    <s v=""/>
    <s v=""/>
    <x v="0"/>
    <x v="1"/>
  </r>
  <r>
    <s v="/HOAG/AKF4"/>
    <s v="Kontoausz.:Feinfilter &quot;Avisverknüpf&quot;"/>
    <x v="0"/>
    <n v="30"/>
    <s v=""/>
    <x v="0"/>
    <x v="0"/>
  </r>
  <r>
    <s v="/HOAG/AKF4_AW"/>
    <s v="Kontoausz.:Feinfilter &quot;Avisverknüpf&quot;"/>
    <x v="0"/>
    <s v=""/>
    <s v=""/>
    <x v="0"/>
    <x v="1"/>
  </r>
  <r>
    <s v="/HOAG/AKFB"/>
    <s v="Kontoauszüge: Konsistenz - Report"/>
    <x v="0"/>
    <n v="193"/>
    <s v="DIALOG"/>
    <x v="0"/>
    <x v="0"/>
  </r>
  <r>
    <s v="/HOAG/AKFE"/>
    <s v="Kontoauszüge: Flexibler Export"/>
    <x v="0"/>
    <s v=""/>
    <s v=""/>
    <x v="0"/>
    <x v="1"/>
  </r>
  <r>
    <s v="/HOAG/AKGF"/>
    <s v="Kontoauszüge: Grobfilter"/>
    <x v="0"/>
    <n v="58204"/>
    <s v="DIALOG"/>
    <x v="0"/>
    <x v="0"/>
  </r>
  <r>
    <s v="/HOAG/AKGF_AW"/>
    <s v="Kontoauszüge: Grobfilter"/>
    <x v="0"/>
    <s v=""/>
    <s v=""/>
    <x v="0"/>
    <x v="1"/>
  </r>
  <r>
    <s v="/HOAG/AKGFSTAT"/>
    <s v="Grobfilter: Status pflegen"/>
    <x v="0"/>
    <n v="19"/>
    <s v="DIALOG"/>
    <x v="0"/>
    <x v="0"/>
  </r>
  <r>
    <s v="/HOAG/AKKP"/>
    <s v="Workflow - Ansprechpartner"/>
    <x v="0"/>
    <s v=""/>
    <s v=""/>
    <x v="0"/>
    <x v="1"/>
  </r>
  <r>
    <s v="/HOAG/AKKPI"/>
    <s v="KPI - Monitor"/>
    <x v="0"/>
    <n v="18"/>
    <s v="DIALOG"/>
    <x v="0"/>
    <x v="0"/>
  </r>
  <r>
    <s v="/HOAG/AKLO"/>
    <s v="Kontoausz.:Löschen alter Absenderbv."/>
    <x v="0"/>
    <s v=""/>
    <s v=""/>
    <x v="0"/>
    <x v="1"/>
  </r>
  <r>
    <s v="/HOAG/AKMDM"/>
    <s v="Kontoauszüge: Stammdatenpflege"/>
    <x v="0"/>
    <n v="61"/>
    <s v="DIALOG"/>
    <x v="0"/>
    <x v="0"/>
  </r>
  <r>
    <s v="/HOAG/AKPA"/>
    <s v="Kontoauszüge: Protokollauswertung"/>
    <x v="0"/>
    <n v="78"/>
    <s v="DIALOG"/>
    <x v="0"/>
    <x v="0"/>
  </r>
  <r>
    <s v="/HOAG/AKPB"/>
    <s v="AK: Performance-Cockpit-Daten Update"/>
    <x v="0"/>
    <n v="9"/>
    <s v=""/>
    <x v="0"/>
    <x v="0"/>
  </r>
  <r>
    <s v="/HOAG/AKPC"/>
    <s v="Kontoauszüge: Performance-Cockpit"/>
    <x v="0"/>
    <n v="494"/>
    <s v="DIALOG"/>
    <x v="0"/>
    <x v="0"/>
  </r>
  <r>
    <s v="/HOAG/AKPE"/>
    <s v="Einstellungen der Protokollierung"/>
    <x v="0"/>
    <n v="30"/>
    <s v=""/>
    <x v="0"/>
    <x v="0"/>
  </r>
  <r>
    <s v="/HOAG/AKPP"/>
    <s v="Kontoauszüge: Nachbearbeitung"/>
    <x v="0"/>
    <n v="611263"/>
    <s v="DIALOG"/>
    <x v="0"/>
    <x v="0"/>
  </r>
  <r>
    <s v="/HOAG/AKR_AZPOB"/>
    <s v="AK:Auszugs-Pos. n. Ordnungsbegriffen"/>
    <x v="0"/>
    <n v="71138"/>
    <s v="DIALOG"/>
    <x v="0"/>
    <x v="0"/>
  </r>
  <r>
    <s v="/HOAG/AKR_AZPOB_N"/>
    <s v="AK:Auszugs-Pos. n. Ordnungsbegriffen"/>
    <x v="0"/>
    <n v="867"/>
    <s v="DIALOG"/>
    <x v="0"/>
    <x v="0"/>
  </r>
  <r>
    <s v="/HOAG/AKR_BUCHINFO"/>
    <s v="Buchungsinformationen"/>
    <x v="0"/>
    <n v="20"/>
    <s v="DIALOG"/>
    <x v="0"/>
    <x v="0"/>
  </r>
  <r>
    <s v="/HOAG/AKR_BUZA"/>
    <s v="AK: Buchungen nach Zahlungsart"/>
    <x v="0"/>
    <n v="1926"/>
    <s v="DIALOG"/>
    <x v="0"/>
    <x v="0"/>
  </r>
  <r>
    <s v="/HOAG/AKR_MRBELEG"/>
    <s v="AK: Maintenance Report Anzeige Buch."/>
    <x v="0"/>
    <n v="1348"/>
    <s v="DIALOG"/>
    <x v="0"/>
    <x v="0"/>
  </r>
  <r>
    <s v="/HOAG/AKR_MRFEIN"/>
    <s v="AK: Maintenance Report  - Feinfilter"/>
    <x v="0"/>
    <n v="7"/>
    <s v=""/>
    <x v="0"/>
    <x v="0"/>
  </r>
  <r>
    <s v="/HOAG/AKR_MRGF"/>
    <s v="AK: Maintenance Report Grobfilter"/>
    <x v="0"/>
    <n v="7"/>
    <s v=""/>
    <x v="0"/>
    <x v="0"/>
  </r>
  <r>
    <s v="/HOAG/AKR_OPNB"/>
    <s v="AK:Report unvollst. gebuchte Umsätze"/>
    <x v="0"/>
    <n v="152"/>
    <s v=""/>
    <x v="0"/>
    <x v="0"/>
  </r>
  <r>
    <s v="/HOAG/AKR_RUELA"/>
    <s v="AK: unvollst. geb. Rücklastschriften"/>
    <x v="0"/>
    <n v="76"/>
    <s v=""/>
    <x v="0"/>
    <x v="0"/>
  </r>
  <r>
    <s v="/HOAG/AKR_SAPUSER"/>
    <s v="Kto: Manuelle Buchungen pro User"/>
    <x v="0"/>
    <n v="84"/>
    <s v=""/>
    <x v="0"/>
    <x v="0"/>
  </r>
  <r>
    <s v="/HOAG/AKR_STAT"/>
    <s v="Kontoausz.:Statistische Auswertungen"/>
    <x v="0"/>
    <n v="293"/>
    <s v="DIALOG"/>
    <x v="0"/>
    <x v="0"/>
  </r>
  <r>
    <s v="/HOAG/AKR_STATDKS"/>
    <s v="Verteilung der D/K/S-Zahlungen"/>
    <x v="0"/>
    <n v="5517"/>
    <s v="DIALOG"/>
    <x v="0"/>
    <x v="0"/>
  </r>
  <r>
    <s v="/HOAG/AKR_STD30"/>
    <s v="Kontoauszüge: Stammdatenauflistung"/>
    <x v="0"/>
    <n v="875"/>
    <s v=""/>
    <x v="0"/>
    <x v="0"/>
  </r>
  <r>
    <s v="/HOAG/AKR_VERARBPROT"/>
    <s v="AK: Verarbeitungsprotokoll anzeigen"/>
    <x v="0"/>
    <n v="306"/>
    <s v="DIALOG"/>
    <x v="0"/>
    <x v="0"/>
  </r>
  <r>
    <s v="/HOAG/AKR_ZVK"/>
    <s v="Kontoauszüge: Rücküberweisungen"/>
    <x v="0"/>
    <n v="16"/>
    <s v=""/>
    <x v="0"/>
    <x v="0"/>
  </r>
  <r>
    <s v="/HOAG/AKRA"/>
    <s v="Kontoauszüge: Restantenausgleich"/>
    <x v="0"/>
    <n v="46"/>
    <s v=""/>
    <x v="0"/>
    <x v="0"/>
  </r>
  <r>
    <s v="/HOAG/AKRK"/>
    <s v="Kontoauszüge: Restantenkonten"/>
    <x v="0"/>
    <n v="36"/>
    <s v=""/>
    <x v="0"/>
    <x v="0"/>
  </r>
  <r>
    <s v="/HOAG/AKRL"/>
    <s v="Kontoausz.:Stammdaten für Rückläufer"/>
    <x v="0"/>
    <n v="90"/>
    <s v=""/>
    <x v="0"/>
    <x v="0"/>
  </r>
  <r>
    <s v="/HOAG/AKRO"/>
    <s v="Übersicht Regelwerk"/>
    <x v="0"/>
    <n v="469"/>
    <s v=""/>
    <x v="0"/>
    <x v="0"/>
  </r>
  <r>
    <s v="/HOAG/AKRP"/>
    <s v="Kontoausz.:Einstellg.Restverarbeitg."/>
    <x v="0"/>
    <n v="12"/>
    <s v=""/>
    <x v="0"/>
    <x v="0"/>
  </r>
  <r>
    <s v="/HOAG/AKRS"/>
    <s v="AK: Restverarb. / Abstimmbuchungen"/>
    <x v="0"/>
    <n v="23320"/>
    <s v="DIALOG"/>
    <x v="0"/>
    <x v="0"/>
  </r>
  <r>
    <s v="/HOAG/AKSB"/>
    <s v="AK: Zahlungsart für Summenbuchungen"/>
    <x v="0"/>
    <n v="264"/>
    <s v=""/>
    <x v="0"/>
    <x v="0"/>
  </r>
  <r>
    <s v="/HOAG/AKSC"/>
    <s v="Kontoauszüge: Systemcustomizing"/>
    <x v="0"/>
    <n v="154"/>
    <s v="DIALOG"/>
    <x v="0"/>
    <x v="0"/>
  </r>
  <r>
    <s v="/HOAG/AKSDGF"/>
    <s v="AK: Stammdatenpflege - Grobfilter"/>
    <x v="0"/>
    <n v="24"/>
    <s v="DIALOG"/>
    <x v="0"/>
    <x v="0"/>
  </r>
  <r>
    <s v="/HOAG/AKSDP"/>
    <s v="Kontoauszüge: Stammdatenpflege"/>
    <x v="0"/>
    <n v="16"/>
    <s v="DIALOG"/>
    <x v="0"/>
    <x v="0"/>
  </r>
  <r>
    <s v="/HOAG/AKSDZA"/>
    <s v="AK: Stammdatenpflege - Zahlungsarten"/>
    <x v="0"/>
    <n v="18"/>
    <s v="DIALOG"/>
    <x v="0"/>
    <x v="0"/>
  </r>
  <r>
    <s v="/HOAG/AKSM"/>
    <s v="SmartMaintenance: Regelmonitor"/>
    <x v="0"/>
    <n v="48"/>
    <s v="DIALOG"/>
    <x v="0"/>
    <x v="0"/>
  </r>
  <r>
    <s v="/HOAG/AKSY"/>
    <s v="Kontoauszüge: Einstellungen"/>
    <x v="0"/>
    <n v="392"/>
    <s v="DIALOG"/>
    <x v="0"/>
    <x v="0"/>
  </r>
  <r>
    <s v="/HOAG/AKTS"/>
    <s v="Kontoauszüge: Buchungslogik testen"/>
    <x v="0"/>
    <n v="39947"/>
    <s v="DIALOG"/>
    <x v="0"/>
    <x v="0"/>
  </r>
  <r>
    <s v="/HOAG/AKZA"/>
    <s v="Kontoauszüge: Zahlungsarten"/>
    <x v="0"/>
    <n v="4"/>
    <s v="DIALOG"/>
    <x v="0"/>
    <x v="0"/>
  </r>
  <r>
    <s v="/HOAG/AKZA_AW"/>
    <s v="Kontoauszüge: Zahlungsarten"/>
    <x v="0"/>
    <s v=""/>
    <s v=""/>
    <x v="0"/>
    <x v="1"/>
  </r>
  <r>
    <s v="/HOAG/AKZF"/>
    <s v="AK: Beleg- u.Kto.Ausz.-Felder aktiv"/>
    <x v="0"/>
    <s v=""/>
    <s v=""/>
    <x v="0"/>
    <x v="1"/>
  </r>
  <r>
    <s v="/HOAG/ARRE"/>
    <s v="Recherche: Kontoauszüge"/>
    <x v="0"/>
    <n v="12"/>
    <s v="DIALOG"/>
    <x v="0"/>
    <x v="0"/>
  </r>
  <r>
    <s v="/HOAG/B_GDPR"/>
    <s v="Auskunft über personenbezogene Daten"/>
    <x v="0"/>
    <s v=""/>
    <s v=""/>
    <x v="0"/>
    <x v="1"/>
  </r>
  <r>
    <s v="/HOAG/B_JL_ANA_CUST"/>
    <s v="Job-Log-Analyser Konfiguration"/>
    <x v="0"/>
    <n v="6"/>
    <s v="DIALOG"/>
    <x v="0"/>
    <x v="0"/>
  </r>
  <r>
    <s v="/HOAG/B_JL_ANALYSER"/>
    <s v="Job-Log-Analyser"/>
    <x v="0"/>
    <n v="58"/>
    <s v="DIALOG"/>
    <x v="0"/>
    <x v="0"/>
  </r>
  <r>
    <s v="/HOAG/B_MD_EINST"/>
    <s v="Einstellungen"/>
    <x v="0"/>
    <n v="12"/>
    <s v=""/>
    <x v="0"/>
    <x v="0"/>
  </r>
  <r>
    <s v="/HOAG/B_MD_GRUPPEN"/>
    <s v="Gruppendefinitionen"/>
    <x v="0"/>
    <n v="18"/>
    <s v="DIALOG"/>
    <x v="0"/>
    <x v="0"/>
  </r>
  <r>
    <s v="/HOAG/B_MD_PROZKETTE"/>
    <s v="Prozessketten"/>
    <x v="0"/>
    <n v="66"/>
    <s v="DIALOG"/>
    <x v="0"/>
    <x v="0"/>
  </r>
  <r>
    <s v="/HOAG/B_MD_UPDATE_01"/>
    <s v="Update Adress-Vektoren"/>
    <x v="0"/>
    <n v="30"/>
    <s v="DIALOG"/>
    <x v="0"/>
    <x v="0"/>
  </r>
  <r>
    <s v="/HOAG/B_MD_USRGRP"/>
    <s v="Stammdaten Benutzergruppe"/>
    <x v="0"/>
    <n v="15"/>
    <s v="DIALOG"/>
    <x v="0"/>
    <x v="0"/>
  </r>
  <r>
    <s v="/HOAG/B_MD1_NEU"/>
    <s v="Destinationen"/>
    <x v="0"/>
    <n v="42"/>
    <s v="DIALOG"/>
    <x v="0"/>
    <x v="0"/>
  </r>
  <r>
    <s v="/HOAG/B_MD11"/>
    <s v="Prozessfunktionen"/>
    <x v="0"/>
    <n v="6"/>
    <s v="DIALOG"/>
    <x v="0"/>
    <x v="0"/>
  </r>
  <r>
    <s v="/HOAG/B_MD2"/>
    <s v="Status"/>
    <x v="0"/>
    <n v="24"/>
    <s v="DIALOG"/>
    <x v="0"/>
    <x v="0"/>
  </r>
  <r>
    <s v="/HOAG/B_MD3N"/>
    <s v="Buchungskreis-Pool"/>
    <x v="0"/>
    <n v="710"/>
    <s v="DIALOG"/>
    <x v="0"/>
    <x v="0"/>
  </r>
  <r>
    <s v="/HOAG/B_MD4"/>
    <s v="Bankkonten-Pool"/>
    <x v="0"/>
    <n v="6683"/>
    <s v="DIALOG"/>
    <x v="0"/>
    <x v="0"/>
  </r>
  <r>
    <s v="/HOAG/B_MD4_NEU"/>
    <s v="Hausbanken-Pool"/>
    <x v="0"/>
    <n v="1477"/>
    <s v="DIALOG"/>
    <x v="0"/>
    <x v="0"/>
  </r>
  <r>
    <s v="/HOAG/B_MDCHK_QUALIT"/>
    <s v="Stammdaten-Qualitiät"/>
    <x v="0"/>
    <n v="12"/>
    <s v="DIALOG"/>
    <x v="0"/>
    <x v="0"/>
  </r>
  <r>
    <s v="/HOAG/B_MDMIGRATION"/>
    <s v="SAP-Stammdaten-Übernahme"/>
    <x v="0"/>
    <n v="8"/>
    <s v="DIALOG"/>
    <x v="0"/>
    <x v="0"/>
  </r>
  <r>
    <s v="/HOAG/B_NOTFCUST"/>
    <s v="Notfall-Customizing"/>
    <x v="0"/>
    <s v=""/>
    <s v=""/>
    <x v="0"/>
    <x v="1"/>
  </r>
  <r>
    <s v="/HOAG/B_ROLECUST"/>
    <s v="Customizing-Rolle"/>
    <x v="0"/>
    <n v="6"/>
    <s v="DIALOG"/>
    <x v="0"/>
    <x v="0"/>
  </r>
  <r>
    <s v="/HOAG/B_STAMM_TRANS"/>
    <s v="Stammdaten Transporteinstellungen"/>
    <x v="0"/>
    <s v=""/>
    <s v=""/>
    <x v="0"/>
    <x v="1"/>
  </r>
  <r>
    <s v="/HOAG/B_VERSION"/>
    <s v="Versionsinfo"/>
    <x v="0"/>
    <n v="1328"/>
    <s v="DIALOG"/>
    <x v="0"/>
    <x v="0"/>
  </r>
  <r>
    <s v="/HOAG/B_ZV_BLART"/>
    <s v="Belegarten für Medien"/>
    <x v="0"/>
    <s v=""/>
    <s v=""/>
    <x v="0"/>
    <x v="1"/>
  </r>
  <r>
    <s v="/HOAG/BUG"/>
    <s v="AutoBank: Buchungsgruppen definieren"/>
    <x v="0"/>
    <n v="20"/>
    <s v="DIALOG"/>
    <x v="0"/>
    <x v="0"/>
  </r>
  <r>
    <s v="/HOAG/KFCT"/>
    <s v="Funktionsbausteine"/>
    <x v="0"/>
    <n v="18"/>
    <s v=""/>
    <x v="0"/>
    <x v="0"/>
  </r>
  <r>
    <s v="/HOAG/KGVC"/>
    <s v="STA-Konverter: GVC"/>
    <x v="0"/>
    <n v="6"/>
    <s v=""/>
    <x v="0"/>
    <x v="0"/>
  </r>
  <r>
    <s v="/HOAG/KSTA"/>
    <s v="Kontoauszugs-Router"/>
    <x v="0"/>
    <n v="120"/>
    <s v="DIALOG"/>
    <x v="0"/>
    <x v="0"/>
  </r>
  <r>
    <s v="/HOAG/M_A_BER_ART_LL"/>
    <s v="Berechnungsarten Limit/Linie"/>
    <x v="0"/>
    <s v=""/>
    <s v=""/>
    <x v="0"/>
    <x v="1"/>
  </r>
  <r>
    <s v="/HOAG/M_AABFRAGE_BUK"/>
    <s v="Pflege der Buchungskreisgr."/>
    <x v="0"/>
    <s v=""/>
    <s v=""/>
    <x v="0"/>
    <x v="1"/>
  </r>
  <r>
    <s v="/HOAG/M_ABANK"/>
    <s v="Pflege Banken"/>
    <x v="0"/>
    <n v="24"/>
    <s v="DIALOG"/>
    <x v="0"/>
    <x v="0"/>
  </r>
  <r>
    <s v="/HOAG/M_ABSQUZB"/>
    <s v="FX Absicherungsquote"/>
    <x v="0"/>
    <s v=""/>
    <s v=""/>
    <x v="0"/>
    <x v="1"/>
  </r>
  <r>
    <s v="/HOAG/M_ACANW"/>
    <s v="Anwendung"/>
    <x v="0"/>
    <s v=""/>
    <s v=""/>
    <x v="0"/>
    <x v="1"/>
  </r>
  <r>
    <s v="/HOAG/M_ACAUTODISPO"/>
    <s v="Einst. f. autom. Dispo. aus Zahllauf"/>
    <x v="0"/>
    <n v="41"/>
    <s v="DIALOG"/>
    <x v="0"/>
    <x v="0"/>
  </r>
  <r>
    <s v="/HOAG/M_ACEINST"/>
    <s v="Einstellung"/>
    <x v="0"/>
    <n v="212"/>
    <s v="DIALOG"/>
    <x v="0"/>
    <x v="0"/>
  </r>
  <r>
    <s v="/HOAG/M_ACEXTZADISPO"/>
    <s v="Einst. f. Disposit. a. FileTracker"/>
    <x v="0"/>
    <n v="807"/>
    <s v="DIALOG"/>
    <x v="0"/>
    <x v="0"/>
  </r>
  <r>
    <s v="/HOAG/M_ACLEARKOND"/>
    <s v="Clearingkonditionen"/>
    <x v="0"/>
    <n v="6181"/>
    <s v="DIALOG"/>
    <x v="0"/>
    <x v="0"/>
  </r>
  <r>
    <s v="/HOAG/M_ACMEDIUM"/>
    <s v="Medien Zahlungsverkehr"/>
    <x v="0"/>
    <s v=""/>
    <s v=""/>
    <x v="0"/>
    <x v="1"/>
  </r>
  <r>
    <s v="/HOAG/M_ACZVKMEDIUM"/>
    <s v="Zuord. ZVKMedien - ZW"/>
    <x v="0"/>
    <s v=""/>
    <s v=""/>
    <x v="0"/>
    <x v="1"/>
  </r>
  <r>
    <s v="/HOAG/M_AEINST_AUTOD"/>
    <s v="Ableitungsregeln aut. Dispo"/>
    <x v="0"/>
    <s v=""/>
    <s v=""/>
    <x v="0"/>
    <x v="1"/>
  </r>
  <r>
    <s v="/HOAG/M_AEINSTSCHECK"/>
    <s v="Einstell. Scheckeinreicher"/>
    <x v="0"/>
    <s v=""/>
    <s v=""/>
    <x v="0"/>
    <x v="1"/>
  </r>
  <r>
    <s v="/HOAG/M_AFUNKTIONSBS"/>
    <s v="Funktionsbausteine"/>
    <x v="0"/>
    <s v=""/>
    <s v=""/>
    <x v="0"/>
    <x v="1"/>
  </r>
  <r>
    <s v="/HOAG/M_AGH_BANKVALU"/>
    <s v="Bankvalutatage"/>
    <x v="0"/>
    <s v=""/>
    <s v=""/>
    <x v="0"/>
    <x v="1"/>
  </r>
  <r>
    <s v="/HOAG/M_AGH_ZINSMARG"/>
    <s v="Interbankenzinssätze"/>
    <x v="0"/>
    <s v=""/>
    <s v=""/>
    <x v="0"/>
    <x v="1"/>
  </r>
  <r>
    <s v="/HOAG/M_AGHPARTNER"/>
    <s v="Partner Geldhandel"/>
    <x v="0"/>
    <n v="28"/>
    <s v="DIALOG"/>
    <x v="0"/>
    <x v="0"/>
  </r>
  <r>
    <s v="/HOAG/M_AGHTYPEN"/>
    <s v="Pflege Geldhandelstypen"/>
    <x v="0"/>
    <n v="24"/>
    <s v="DIALOG"/>
    <x v="0"/>
    <x v="0"/>
  </r>
  <r>
    <s v="/HOAG/M_AGRUPPENTEXT"/>
    <s v="Standardwerte Dispositionen"/>
    <x v="0"/>
    <n v="24"/>
    <s v="DIALOG"/>
    <x v="0"/>
    <x v="0"/>
  </r>
  <r>
    <s v="/HOAG/M_AINITMON"/>
    <s v="Initialisierung FS²"/>
    <x v="0"/>
    <n v="12"/>
    <s v="DIALOG"/>
    <x v="0"/>
    <x v="0"/>
  </r>
  <r>
    <s v="/HOAG/M_AKLASSEN"/>
    <s v="Klassen"/>
    <x v="0"/>
    <s v=""/>
    <s v=""/>
    <x v="0"/>
    <x v="1"/>
  </r>
  <r>
    <s v="/HOAG/M_ALIMIT"/>
    <s v="Pflege Limit-/Linienklassen"/>
    <x v="0"/>
    <n v="12"/>
    <s v="DIALOG"/>
    <x v="0"/>
    <x v="0"/>
  </r>
  <r>
    <s v="/HOAG/M_ALWSMEDIUM"/>
    <s v="Medien für PM-Zahlungsoptimierung"/>
    <x v="0"/>
    <s v=""/>
    <s v=""/>
    <x v="0"/>
    <x v="1"/>
  </r>
  <r>
    <s v="/HOAG/M_AP_OBJ"/>
    <s v="freie Planungsobjekte"/>
    <x v="0"/>
    <s v=""/>
    <s v=""/>
    <x v="0"/>
    <x v="1"/>
  </r>
  <r>
    <s v="/HOAG/M_APLANGRPLIST"/>
    <s v="Liste der Plangruppen"/>
    <x v="0"/>
    <s v=""/>
    <s v=""/>
    <x v="0"/>
    <x v="1"/>
  </r>
  <r>
    <s v="/HOAG/M_AS1"/>
    <s v="Buchungskreis"/>
    <x v="0"/>
    <n v="110"/>
    <s v="DIALOG"/>
    <x v="0"/>
    <x v="0"/>
  </r>
  <r>
    <s v="/HOAG/M_AS10"/>
    <s v="Geschäftstypen"/>
    <x v="0"/>
    <s v=""/>
    <s v=""/>
    <x v="0"/>
    <x v="1"/>
  </r>
  <r>
    <s v="/HOAG/M_AS11"/>
    <s v="Ableitungsregeln Finanzgeschäfte"/>
    <x v="0"/>
    <s v=""/>
    <s v=""/>
    <x v="0"/>
    <x v="1"/>
  </r>
  <r>
    <s v="/HOAG/M_AS12"/>
    <s v="Dispositionsstatus"/>
    <x v="0"/>
    <n v="16"/>
    <s v=""/>
    <x v="0"/>
    <x v="0"/>
  </r>
  <r>
    <s v="/HOAG/M_AS13"/>
    <s v="Migration Bukrs/Bank/Konten"/>
    <x v="0"/>
    <s v=""/>
    <s v=""/>
    <x v="0"/>
    <x v="1"/>
  </r>
  <r>
    <s v="/HOAG/M_AS14"/>
    <s v="F4 - Hilfen Wertelisten"/>
    <x v="0"/>
    <s v=""/>
    <s v=""/>
    <x v="0"/>
    <x v="1"/>
  </r>
  <r>
    <s v="/HOAG/M_AS15"/>
    <s v="Einstellung Zinsabrechnung"/>
    <x v="0"/>
    <s v=""/>
    <s v=""/>
    <x v="0"/>
    <x v="1"/>
  </r>
  <r>
    <s v="/HOAG/M_AS16"/>
    <s v="Kontierungsregeln"/>
    <x v="0"/>
    <s v=""/>
    <s v=""/>
    <x v="0"/>
    <x v="1"/>
  </r>
  <r>
    <s v="/HOAG/M_AS17"/>
    <s v="Buchungsregeln (ZA)"/>
    <x v="0"/>
    <s v=""/>
    <s v=""/>
    <x v="0"/>
    <x v="1"/>
  </r>
  <r>
    <s v="/HOAG/M_AS18"/>
    <s v="Zahlungswege"/>
    <x v="0"/>
    <s v=""/>
    <s v=""/>
    <x v="0"/>
    <x v="1"/>
  </r>
  <r>
    <s v="/HOAG/M_AS2"/>
    <s v="Hausbanken"/>
    <x v="0"/>
    <n v="2015"/>
    <s v="DIALOG"/>
    <x v="0"/>
    <x v="0"/>
  </r>
  <r>
    <s v="/HOAG/M_AS3"/>
    <s v="Bankkontenpflege"/>
    <x v="0"/>
    <n v="3973"/>
    <s v="DIALOG"/>
    <x v="0"/>
    <x v="0"/>
  </r>
  <r>
    <s v="/HOAG/M_AS3_2"/>
    <s v="Bankkontenpflege Kontenabsti"/>
    <x v="0"/>
    <n v="312"/>
    <s v="DIALOG"/>
    <x v="0"/>
    <x v="0"/>
  </r>
  <r>
    <s v="/HOAG/M_AS4"/>
    <s v="Stammdaten Dritte"/>
    <x v="0"/>
    <n v="1238"/>
    <s v="DIALOG"/>
    <x v="0"/>
    <x v="0"/>
  </r>
  <r>
    <s v="/HOAG/M_AS5"/>
    <s v="Geschäftsarten"/>
    <x v="0"/>
    <s v=""/>
    <s v=""/>
    <x v="0"/>
    <x v="1"/>
  </r>
  <r>
    <s v="/HOAG/M_AS6"/>
    <s v="Umsatzartenpflege"/>
    <x v="0"/>
    <s v=""/>
    <s v=""/>
    <x v="0"/>
    <x v="1"/>
  </r>
  <r>
    <s v="/HOAG/M_AS7"/>
    <s v="Konsolidierungen"/>
    <x v="0"/>
    <s v=""/>
    <s v=""/>
    <x v="0"/>
    <x v="1"/>
  </r>
  <r>
    <s v="/HOAG/M_AS8"/>
    <s v="Abfragefelder für AutoCode"/>
    <x v="0"/>
    <s v=""/>
    <s v=""/>
    <x v="0"/>
    <x v="1"/>
  </r>
  <r>
    <s v="/HOAG/M_AS9"/>
    <s v="Plangruppen"/>
    <x v="0"/>
    <s v=""/>
    <s v=""/>
    <x v="0"/>
    <x v="1"/>
  </r>
  <r>
    <s v="/HOAG/M_ASTANDARDTXT"/>
    <s v="Standardwerte Zahlungen"/>
    <x v="0"/>
    <s v=""/>
    <s v=""/>
    <x v="0"/>
    <x v="1"/>
  </r>
  <r>
    <s v="/HOAG/M_ASTEUERKENNZ"/>
    <s v="Steuerkennzeichen"/>
    <x v="0"/>
    <s v=""/>
    <s v=""/>
    <x v="0"/>
    <x v="1"/>
  </r>
  <r>
    <s v="/HOAG/M_ASUMMENTABEL"/>
    <s v="Summentabellen Istrechnung"/>
    <x v="0"/>
    <s v=""/>
    <s v=""/>
    <x v="0"/>
    <x v="1"/>
  </r>
  <r>
    <s v="/HOAG/M_AWIEDER_DISP"/>
    <s v="Wiederkehrende Dispositionen"/>
    <x v="0"/>
    <s v=""/>
    <s v=""/>
    <x v="0"/>
    <x v="1"/>
  </r>
  <r>
    <s v="/HOAG/M_C_AUTO_DISPO"/>
    <s v="Auto. Dispositionen aus Zahllauf"/>
    <x v="0"/>
    <s v=""/>
    <s v=""/>
    <x v="0"/>
    <x v="1"/>
  </r>
  <r>
    <s v="/HOAG/M_C_BANKGUTHAB"/>
    <s v="Guthaben bei Banken"/>
    <x v="0"/>
    <s v=""/>
    <s v=""/>
    <x v="0"/>
    <x v="1"/>
  </r>
  <r>
    <s v="/HOAG/M_CB1"/>
    <s v="CPW: Verwaltung Kommentare"/>
    <x v="0"/>
    <s v=""/>
    <s v=""/>
    <x v="0"/>
    <x v="1"/>
  </r>
  <r>
    <s v="/HOAG/M_CB2"/>
    <s v="Übernahme von Dispos. aus IntraGrup."/>
    <x v="0"/>
    <s v=""/>
    <s v=""/>
    <x v="0"/>
    <x v="1"/>
  </r>
  <r>
    <s v="/HOAG/M_CB23"/>
    <s v="IHB Abrechnung versenden"/>
    <x v="0"/>
    <s v=""/>
    <s v=""/>
    <x v="0"/>
    <x v="1"/>
  </r>
  <r>
    <s v="/HOAG/M_CB24"/>
    <s v="IHB Dokumentenverwaltung"/>
    <x v="0"/>
    <s v=""/>
    <s v=""/>
    <x v="0"/>
    <x v="1"/>
  </r>
  <r>
    <s v="/HOAG/M_CB3"/>
    <s v="autom. Dispos. erzeugen - FEB-Tabel."/>
    <x v="0"/>
    <s v=""/>
    <s v=""/>
    <x v="0"/>
    <x v="1"/>
  </r>
  <r>
    <s v="/HOAG/M_CBANK_STATI"/>
    <s v="Bankstatistik"/>
    <x v="0"/>
    <s v=""/>
    <s v=""/>
    <x v="0"/>
    <x v="1"/>
  </r>
  <r>
    <s v="/HOAG/M_CBANKGEBUEHR"/>
    <s v="Einzelbankgebühren für Dispositionen"/>
    <x v="0"/>
    <s v=""/>
    <s v=""/>
    <x v="0"/>
    <x v="1"/>
  </r>
  <r>
    <s v="/HOAG/M_CBANKSTD_ALV"/>
    <s v="Bankenstände"/>
    <x v="0"/>
    <s v=""/>
    <s v=""/>
    <x v="0"/>
    <x v="1"/>
  </r>
  <r>
    <s v="/HOAG/M_CBANKUMS_ALV"/>
    <s v="Bankenumsatz"/>
    <x v="0"/>
    <s v=""/>
    <s v=""/>
    <x v="0"/>
    <x v="1"/>
  </r>
  <r>
    <s v="/HOAG/M_CBER"/>
    <s v="Allgemeine Bereinigungstransaktion"/>
    <x v="0"/>
    <s v=""/>
    <s v=""/>
    <x v="0"/>
    <x v="1"/>
  </r>
  <r>
    <s v="/HOAG/M_CBUCHUNGSSAM"/>
    <s v="Buchungssammler"/>
    <x v="0"/>
    <s v=""/>
    <s v=""/>
    <x v="0"/>
    <x v="1"/>
  </r>
  <r>
    <s v="/HOAG/M_CCPW_ENH"/>
    <s v="US Cash Position Worksheet"/>
    <x v="0"/>
    <s v=""/>
    <s v=""/>
    <x v="0"/>
    <x v="1"/>
  </r>
  <r>
    <s v="/HOAG/M_CCPW_SAL_STG"/>
    <s v="Salden zum Stichtag"/>
    <x v="0"/>
    <n v="168"/>
    <s v="DIALOG"/>
    <x v="0"/>
    <x v="0"/>
  </r>
  <r>
    <s v="/HOAG/M_CCPW_SALDVOR"/>
    <s v="Saldenvorschau"/>
    <x v="0"/>
    <n v="553"/>
    <s v=""/>
    <x v="0"/>
    <x v="0"/>
  </r>
  <r>
    <s v="/HOAG/M_CCPW_UMSATZ"/>
    <s v="CPW Umsatzvorschau"/>
    <x v="0"/>
    <n v="11"/>
    <s v="DIALOG"/>
    <x v="0"/>
    <x v="0"/>
  </r>
  <r>
    <s v="/HOAG/M_CCPWEVENT"/>
    <s v="CPW Event"/>
    <x v="0"/>
    <s v=""/>
    <s v=""/>
    <x v="0"/>
    <x v="1"/>
  </r>
  <r>
    <s v="/HOAG/M_CCPWLAYOUTZU"/>
    <s v="CPW Layout Zuordnung Events"/>
    <x v="0"/>
    <s v=""/>
    <s v=""/>
    <x v="0"/>
    <x v="1"/>
  </r>
  <r>
    <s v="/HOAG/M_CCV"/>
    <s v="Cash View"/>
    <x v="0"/>
    <s v=""/>
    <s v=""/>
    <x v="0"/>
    <x v="1"/>
  </r>
  <r>
    <s v="/HOAG/M_CDISPO_A_OP"/>
    <s v="Dispo-Übernahme aus OPs"/>
    <x v="0"/>
    <n v="9"/>
    <s v=""/>
    <x v="0"/>
    <x v="0"/>
  </r>
  <r>
    <s v="/HOAG/M_CDISPO_AOP_E"/>
    <s v="Einstellungen Dispo-Übern. aus OPs"/>
    <x v="0"/>
    <s v=""/>
    <s v=""/>
    <x v="0"/>
    <x v="1"/>
  </r>
  <r>
    <s v="/HOAG/M_CDISPO_PLN_E"/>
    <s v="Einst. Dispoübernahme aus Planzahlen"/>
    <x v="0"/>
    <s v=""/>
    <s v=""/>
    <x v="0"/>
    <x v="1"/>
  </r>
  <r>
    <s v="/HOAG/M_CDISPOEXTZAH"/>
    <s v="Übernahme von Disp. aus FileTracker"/>
    <x v="0"/>
    <n v="4157"/>
    <s v="DIALOG"/>
    <x v="0"/>
    <x v="0"/>
  </r>
  <r>
    <s v="/HOAG/M_CE1"/>
    <s v="Ist Daten Export"/>
    <x v="0"/>
    <s v=""/>
    <s v=""/>
    <x v="0"/>
    <x v="1"/>
  </r>
  <r>
    <s v="/HOAG/M_CGESAMTSALDE"/>
    <s v="Gesamtsalden"/>
    <x v="0"/>
    <n v="9"/>
    <s v="DIALOG"/>
    <x v="0"/>
    <x v="0"/>
  </r>
  <r>
    <s v="/HOAG/M_CGH_AUTOPROL"/>
    <s v="Autoprolongation Geldhandel"/>
    <x v="0"/>
    <n v="8"/>
    <s v=""/>
    <x v="0"/>
    <x v="0"/>
  </r>
  <r>
    <s v="/HOAG/M_CGH1"/>
    <s v="Geldhandel"/>
    <x v="0"/>
    <n v="165723"/>
    <s v="DIALOG"/>
    <x v="0"/>
    <x v="0"/>
  </r>
  <r>
    <s v="/HOAG/M_CGHERTRAG"/>
    <s v="Ertrag Geldhandel"/>
    <x v="0"/>
    <n v="66"/>
    <s v="DIALOG"/>
    <x v="0"/>
    <x v="0"/>
  </r>
  <r>
    <s v="/HOAG/M_CGHEXPORT"/>
    <s v="Export Geldhandel"/>
    <x v="0"/>
    <n v="16"/>
    <s v="DIALOG"/>
    <x v="0"/>
    <x v="0"/>
  </r>
  <r>
    <s v="/HOAG/M_CGHMELDEWESE"/>
    <s v="Stammdaten Meldewesen GH"/>
    <x v="0"/>
    <s v=""/>
    <s v=""/>
    <x v="0"/>
    <x v="1"/>
  </r>
  <r>
    <s v="/HOAG/M_CGHSTORNOGRD"/>
    <s v="Stornogrund"/>
    <x v="0"/>
    <s v=""/>
    <s v=""/>
    <x v="0"/>
    <x v="1"/>
  </r>
  <r>
    <s v="/HOAG/M_CGHZINSSTAFF"/>
    <s v="Zinsstaffel Geldhandel"/>
    <x v="0"/>
    <s v=""/>
    <s v=""/>
    <x v="0"/>
    <x v="1"/>
  </r>
  <r>
    <s v="/HOAG/M_CKA0"/>
    <s v="Kontoauszug Anfangsbestand"/>
    <x v="0"/>
    <n v="16"/>
    <s v="DIALOG"/>
    <x v="0"/>
    <x v="0"/>
  </r>
  <r>
    <s v="/HOAG/M_CKA1"/>
    <s v="Kontoauszüge aus SAP übernehmen"/>
    <x v="0"/>
    <n v="12"/>
    <s v="DIALOG"/>
    <x v="0"/>
    <x v="0"/>
  </r>
  <r>
    <s v="/HOAG/M_CKA10"/>
    <s v="Buchungsjournal CM"/>
    <x v="0"/>
    <s v=""/>
    <s v=""/>
    <x v="0"/>
    <x v="1"/>
  </r>
  <r>
    <s v="/HOAG/M_CKA11"/>
    <s v="Zinsabrechnungen buchen"/>
    <x v="0"/>
    <s v=""/>
    <s v=""/>
    <x v="0"/>
    <x v="1"/>
  </r>
  <r>
    <s v="/HOAG/M_CKA12"/>
    <s v="IHB Cockpit"/>
    <x v="0"/>
    <n v="12"/>
    <s v="DIALOG"/>
    <x v="0"/>
    <x v="0"/>
  </r>
  <r>
    <s v="/HOAG/M_CKA1D"/>
    <s v="Kontoauszüge aus Datei übernehmen"/>
    <x v="0"/>
    <s v=""/>
    <s v=""/>
    <x v="0"/>
    <x v="1"/>
  </r>
  <r>
    <s v="/HOAG/M_CKA1F"/>
    <s v="Kontoauszüge aus FI übernehmen"/>
    <x v="0"/>
    <s v=""/>
    <s v=""/>
    <x v="0"/>
    <x v="1"/>
  </r>
  <r>
    <s v="/HOAG/M_CKA2"/>
    <s v="Kontoauszug anzeigen"/>
    <x v="0"/>
    <n v="5732"/>
    <s v="DIALOG"/>
    <x v="0"/>
    <x v="0"/>
  </r>
  <r>
    <s v="/HOAG/M_CKA3"/>
    <s v="Kontoauszug nachbearbeiten"/>
    <x v="0"/>
    <n v="324"/>
    <s v="DIALOG"/>
    <x v="0"/>
    <x v="0"/>
  </r>
  <r>
    <s v="/HOAG/M_CKA4"/>
    <s v="Kontenbuchungen bereinigen"/>
    <x v="0"/>
    <s v=""/>
    <s v=""/>
    <x v="0"/>
    <x v="1"/>
  </r>
  <r>
    <s v="/HOAG/M_CKA5"/>
    <s v="Kontrolle der Ist-Rechnung"/>
    <x v="0"/>
    <s v=""/>
    <s v=""/>
    <x v="0"/>
    <x v="1"/>
  </r>
  <r>
    <s v="/HOAG/M_CKA6"/>
    <s v="Export Kontoauszüge"/>
    <x v="0"/>
    <s v=""/>
    <s v=""/>
    <x v="0"/>
    <x v="1"/>
  </r>
  <r>
    <s v="/HOAG/M_CKA7"/>
    <s v="Zwischentab. Kontenbuch. bereinigen"/>
    <x v="0"/>
    <s v=""/>
    <s v=""/>
    <x v="0"/>
    <x v="1"/>
  </r>
  <r>
    <s v="/HOAG/M_CKA8"/>
    <s v="Migration Kontoauszüge"/>
    <x v="0"/>
    <s v=""/>
    <s v=""/>
    <x v="0"/>
    <x v="1"/>
  </r>
  <r>
    <s v="/HOAG/M_CKA9"/>
    <s v="Inhouse Bank Abrechnung"/>
    <x v="0"/>
    <s v=""/>
    <s v=""/>
    <x v="0"/>
    <x v="1"/>
  </r>
  <r>
    <s v="/HOAG/M_CKD1"/>
    <s v="Disposition erfassen"/>
    <x v="0"/>
    <n v="247709"/>
    <s v="DIALOG"/>
    <x v="0"/>
    <x v="0"/>
  </r>
  <r>
    <s v="/HOAG/M_CKD10"/>
    <s v="Optimiertes Kontenclearing"/>
    <x v="0"/>
    <n v="14"/>
    <s v=""/>
    <x v="0"/>
    <x v="0"/>
  </r>
  <r>
    <s v="/HOAG/M_CKD11"/>
    <s v="Autocodierung Dispositionen"/>
    <x v="0"/>
    <s v=""/>
    <s v=""/>
    <x v="0"/>
    <x v="1"/>
  </r>
  <r>
    <s v="/HOAG/M_CKD12"/>
    <s v="Dispoübernahme aus Planzahlen"/>
    <x v="0"/>
    <s v=""/>
    <s v=""/>
    <x v="0"/>
    <x v="1"/>
  </r>
  <r>
    <s v="/HOAG/M_CKD13"/>
    <s v="Erst. Dispositionen aus Planzahlen"/>
    <x v="0"/>
    <s v=""/>
    <s v=""/>
    <x v="0"/>
    <x v="1"/>
  </r>
  <r>
    <s v="/HOAG/M_CKD14"/>
    <s v="Erweiterte Kontenabstimmung"/>
    <x v="0"/>
    <n v="96"/>
    <s v=""/>
    <x v="0"/>
    <x v="0"/>
  </r>
  <r>
    <s v="/HOAG/M_CKD16"/>
    <s v="Tagesvergl. Dispos. und Umsätze"/>
    <x v="0"/>
    <n v="32"/>
    <s v=""/>
    <x v="0"/>
    <x v="0"/>
  </r>
  <r>
    <s v="/HOAG/M_CKD17"/>
    <s v="Erweiterte Kontenabstimmung Intraday"/>
    <x v="0"/>
    <s v=""/>
    <s v=""/>
    <x v="0"/>
    <x v="1"/>
  </r>
  <r>
    <s v="/HOAG/M_CKD18"/>
    <s v="Autocodierung Intradays"/>
    <x v="0"/>
    <s v=""/>
    <s v=""/>
    <x v="0"/>
    <x v="1"/>
  </r>
  <r>
    <s v="/HOAG/M_CKD3"/>
    <s v="Kontenabstimmung"/>
    <x v="0"/>
    <n v="224301"/>
    <s v="DIALOG"/>
    <x v="0"/>
    <x v="0"/>
  </r>
  <r>
    <s v="/HOAG/M_CKD4"/>
    <s v="Manuelles / Strukt. Kontenclearing"/>
    <x v="0"/>
    <n v="41599"/>
    <s v="DIALOG"/>
    <x v="0"/>
    <x v="0"/>
  </r>
  <r>
    <s v="/HOAG/M_CKD5"/>
    <s v="autom. Disp. erz. - SAP-Zahllauf"/>
    <x v="0"/>
    <n v="48"/>
    <s v="DIALOG"/>
    <x v="0"/>
    <x v="0"/>
  </r>
  <r>
    <s v="/HOAG/M_CKD5B"/>
    <s v="autom. Disposition SAP-Zahllauf"/>
    <x v="0"/>
    <s v=""/>
    <s v=""/>
    <x v="0"/>
    <x v="1"/>
  </r>
  <r>
    <s v="/HOAG/M_CKD6"/>
    <s v="Liste Clearing-Überträge"/>
    <x v="0"/>
    <n v="79"/>
    <s v="DIALOG"/>
    <x v="0"/>
    <x v="0"/>
  </r>
  <r>
    <s v="/HOAG/M_CKD7"/>
    <s v="Dispositionen bereinigen"/>
    <x v="0"/>
    <n v="216"/>
    <s v="DIALOG"/>
    <x v="0"/>
    <x v="0"/>
  </r>
  <r>
    <s v="/HOAG/M_CKD8"/>
    <s v="Dispositionen Mehrfachbearbeitung"/>
    <x v="0"/>
    <n v="136"/>
    <s v="DIALOG"/>
    <x v="0"/>
    <x v="0"/>
  </r>
  <r>
    <s v="/HOAG/M_CKD9"/>
    <s v="autom. Dispo. erz. - Bankgebühren"/>
    <x v="0"/>
    <s v=""/>
    <s v=""/>
    <x v="0"/>
    <x v="1"/>
  </r>
  <r>
    <s v="/HOAG/M_CKONRSALDLAY"/>
    <s v="Reportstruktur Kontrahentenreport"/>
    <x v="0"/>
    <s v=""/>
    <s v=""/>
    <x v="0"/>
    <x v="1"/>
  </r>
  <r>
    <s v="/HOAG/M_CKONTOSA_ALV"/>
    <s v="Kontenvorschau"/>
    <x v="0"/>
    <s v=""/>
    <s v=""/>
    <x v="0"/>
    <x v="1"/>
  </r>
  <r>
    <s v="/HOAG/M_CKONTRSALD"/>
    <s v="Kontrahentensalden"/>
    <x v="0"/>
    <s v=""/>
    <s v=""/>
    <x v="0"/>
    <x v="1"/>
  </r>
  <r>
    <s v="/HOAG/M_CKREDITI_ALV"/>
    <s v="Kreditinanspruchnahme"/>
    <x v="0"/>
    <n v="12"/>
    <s v="DIALOG"/>
    <x v="0"/>
    <x v="0"/>
  </r>
  <r>
    <s v="/HOAG/M_CKTB1"/>
    <s v="Selektive Auszugsspiegelung"/>
    <x v="0"/>
    <s v=""/>
    <s v=""/>
    <x v="0"/>
    <x v="1"/>
  </r>
  <r>
    <s v="/HOAG/M_CKTB2"/>
    <s v="Verwaltung Merkertab. Spiegelung KTB"/>
    <x v="0"/>
    <s v=""/>
    <s v=""/>
    <x v="0"/>
    <x v="1"/>
  </r>
  <r>
    <s v="/HOAG/M_CR_AUTOCL_H"/>
    <s v="Autoclearing - Hierarchie"/>
    <x v="0"/>
    <n v="7"/>
    <s v=""/>
    <x v="0"/>
    <x v="0"/>
  </r>
  <r>
    <s v="/HOAG/M_CR1"/>
    <s v="Auswertung Konto-Gebühren"/>
    <x v="0"/>
    <s v=""/>
    <s v=""/>
    <x v="0"/>
    <x v="1"/>
  </r>
  <r>
    <s v="/HOAG/M_CR10"/>
    <s v="Planungskommentare"/>
    <x v="0"/>
    <s v=""/>
    <s v=""/>
    <x v="0"/>
    <x v="1"/>
  </r>
  <r>
    <s v="/HOAG/M_CR11"/>
    <s v="CPW Liquiditätsvorschau"/>
    <x v="0"/>
    <n v="42"/>
    <s v="DIALOG"/>
    <x v="0"/>
    <x v="0"/>
  </r>
  <r>
    <s v="/HOAG/M_CR12"/>
    <s v="Rollierende Vorschau"/>
    <x v="0"/>
    <s v=""/>
    <s v=""/>
    <x v="0"/>
    <x v="1"/>
  </r>
  <r>
    <s v="/HOAG/M_CR13"/>
    <s v="Abstimmungsergebnis Intraday"/>
    <x v="0"/>
    <s v=""/>
    <s v=""/>
    <x v="0"/>
    <x v="1"/>
  </r>
  <r>
    <s v="/HOAG/M_CR14"/>
    <s v="Vorschau Cashflows"/>
    <x v="0"/>
    <s v=""/>
    <s v=""/>
    <x v="0"/>
    <x v="1"/>
  </r>
  <r>
    <s v="/HOAG/M_CR2"/>
    <s v="Banksaldenmonitoring"/>
    <x v="0"/>
    <s v=""/>
    <s v=""/>
    <x v="0"/>
    <x v="1"/>
  </r>
  <r>
    <s v="/HOAG/M_CR3"/>
    <s v="Abstimmungsergebnis"/>
    <x v="0"/>
    <n v="32"/>
    <s v=""/>
    <x v="0"/>
    <x v="0"/>
  </r>
  <r>
    <s v="/HOAG/M_CR4"/>
    <s v="Avisqualitätsbericht"/>
    <x v="0"/>
    <s v=""/>
    <s v=""/>
    <x v="0"/>
    <x v="1"/>
  </r>
  <r>
    <s v="/HOAG/M_CR4G"/>
    <s v="Avisqualitätsbericht"/>
    <x v="0"/>
    <s v=""/>
    <s v=""/>
    <x v="0"/>
    <x v="1"/>
  </r>
  <r>
    <s v="/HOAG/M_CR5"/>
    <s v="Dispoerfolgsbericht"/>
    <x v="0"/>
    <n v="64"/>
    <s v="DIALOG"/>
    <x v="0"/>
    <x v="0"/>
  </r>
  <r>
    <s v="/HOAG/M_CR6"/>
    <s v="Kontenaktivitätskontrolle"/>
    <x v="0"/>
    <s v=""/>
    <s v=""/>
    <x v="0"/>
    <x v="1"/>
  </r>
  <r>
    <s v="/HOAG/M_CR7"/>
    <s v="Zwischentabelle Kontobuchungen"/>
    <x v="0"/>
    <s v=""/>
    <s v=""/>
    <x v="0"/>
    <x v="1"/>
  </r>
  <r>
    <s v="/HOAG/M_CR8"/>
    <s v="Cashstatus"/>
    <x v="0"/>
    <n v="360"/>
    <s v="DIALOG"/>
    <x v="0"/>
    <x v="0"/>
  </r>
  <r>
    <s v="/HOAG/M_CR9"/>
    <s v="Salden pro Stichtag"/>
    <x v="0"/>
    <s v=""/>
    <s v=""/>
    <x v="0"/>
    <x v="1"/>
  </r>
  <r>
    <s v="/HOAG/M_CRFINS"/>
    <s v="Finanzstatus"/>
    <x v="0"/>
    <s v=""/>
    <s v=""/>
    <x v="0"/>
    <x v="1"/>
  </r>
  <r>
    <s v="/HOAG/M_CRGH_TG_PROT"/>
    <s v="Tagesprotokoll Geldhandel"/>
    <x v="0"/>
    <n v="32"/>
    <s v=""/>
    <x v="0"/>
    <x v="0"/>
  </r>
  <r>
    <s v="/HOAG/M_CRGHBESTAND"/>
    <s v="Bestand Geldhandel"/>
    <x v="0"/>
    <n v="8896"/>
    <s v="DIALOG"/>
    <x v="0"/>
    <x v="0"/>
  </r>
  <r>
    <s v="/HOAG/M_CRK_SOLL_HAB"/>
    <s v="Soll/Haben Bankkonten"/>
    <x v="0"/>
    <s v=""/>
    <s v=""/>
    <x v="0"/>
    <x v="1"/>
  </r>
  <r>
    <s v="/HOAG/M_CRKTOB"/>
    <s v="Kontenbuchung"/>
    <x v="0"/>
    <n v="114"/>
    <s v="DIALOG"/>
    <x v="0"/>
    <x v="0"/>
  </r>
  <r>
    <s v="/HOAG/M_CRKTOD"/>
    <s v="Kontendisposition"/>
    <x v="0"/>
    <n v="2550"/>
    <s v="DIALOG"/>
    <x v="0"/>
    <x v="0"/>
  </r>
  <r>
    <s v="/HOAG/M_CRKTOK"/>
    <s v="Kontenkontrolle"/>
    <x v="0"/>
    <n v="1934"/>
    <s v="DIALOG"/>
    <x v="0"/>
    <x v="0"/>
  </r>
  <r>
    <s v="/HOAG/M_CRKTOS"/>
    <s v="Kontenstatus"/>
    <x v="0"/>
    <n v="196"/>
    <s v="DIALOG"/>
    <x v="0"/>
    <x v="0"/>
  </r>
  <r>
    <s v="/HOAG/M_CRKTOUEBPROT"/>
    <s v="Übernahmeprotokoll elektr. Kontoausz"/>
    <x v="0"/>
    <s v=""/>
    <s v=""/>
    <x v="0"/>
    <x v="1"/>
  </r>
  <r>
    <s v="/HOAG/M_CRSPK"/>
    <s v="Saldenentwicklung pro Konto"/>
    <x v="0"/>
    <n v="24"/>
    <s v="DIALOG"/>
    <x v="0"/>
    <x v="0"/>
  </r>
  <r>
    <s v="/HOAG/M_CS1"/>
    <s v="Konditionen periodische Bankgebühren"/>
    <x v="0"/>
    <s v=""/>
    <s v=""/>
    <x v="0"/>
    <x v="1"/>
  </r>
  <r>
    <s v="/HOAG/M_CS10"/>
    <s v="Betragsgrenzen Avisqualitätsbericht"/>
    <x v="0"/>
    <s v=""/>
    <s v=""/>
    <x v="0"/>
    <x v="1"/>
  </r>
  <r>
    <s v="/HOAG/M_CS11"/>
    <s v="Zinsabrechnung Quellensteuer"/>
    <x v="0"/>
    <s v=""/>
    <s v=""/>
    <x v="0"/>
    <x v="1"/>
  </r>
  <r>
    <s v="/HOAG/M_CS2"/>
    <s v="Detail der Konditionen Bankgebühren"/>
    <x v="0"/>
    <s v=""/>
    <s v=""/>
    <x v="0"/>
    <x v="1"/>
  </r>
  <r>
    <s v="/HOAG/M_CS3"/>
    <s v="Gruppierung periodische Bankgebühren"/>
    <x v="0"/>
    <s v=""/>
    <s v=""/>
    <x v="0"/>
    <x v="1"/>
  </r>
  <r>
    <s v="/HOAG/M_CS37"/>
    <s v="IHB Empfänger Konfiguration"/>
    <x v="0"/>
    <s v=""/>
    <s v=""/>
    <x v="0"/>
    <x v="1"/>
  </r>
  <r>
    <s v="/HOAG/M_CS4"/>
    <s v="Clearing Einstel. Verrechnungskonten"/>
    <x v="0"/>
    <s v=""/>
    <s v=""/>
    <x v="0"/>
    <x v="1"/>
  </r>
  <r>
    <s v="/HOAG/M_CS5"/>
    <s v="Kontenabstimmung Konditionen"/>
    <x v="0"/>
    <s v=""/>
    <s v=""/>
    <x v="0"/>
    <x v="1"/>
  </r>
  <r>
    <s v="/HOAG/M_CS6"/>
    <s v="Suchmuster Kontenabstimmung"/>
    <x v="0"/>
    <s v=""/>
    <s v=""/>
    <x v="0"/>
    <x v="1"/>
  </r>
  <r>
    <s v="/HOAG/M_CS7"/>
    <s v="Suchmusterfolgen Kontenabstimmung"/>
    <x v="0"/>
    <s v=""/>
    <s v=""/>
    <x v="0"/>
    <x v="1"/>
  </r>
  <r>
    <s v="/HOAG/M_CS8"/>
    <s v="Dynamische Verw.zweck für Kto-Übern."/>
    <x v="0"/>
    <s v=""/>
    <s v=""/>
    <x v="0"/>
    <x v="1"/>
  </r>
  <r>
    <s v="/HOAG/M_CS9"/>
    <s v="Suchfolgegruppen Kontenabstimmung"/>
    <x v="0"/>
    <s v=""/>
    <s v=""/>
    <x v="0"/>
    <x v="1"/>
  </r>
  <r>
    <s v="/HOAG/M_CSC_INVESTFD"/>
    <s v="Investmentfonds"/>
    <x v="0"/>
    <s v=""/>
    <s v=""/>
    <x v="0"/>
    <x v="1"/>
  </r>
  <r>
    <s v="/HOAG/M_CSC_INVESTKS"/>
    <s v="Kurstabelle Investmentfonds"/>
    <x v="0"/>
    <s v=""/>
    <s v=""/>
    <x v="0"/>
    <x v="1"/>
  </r>
  <r>
    <s v="/HOAG/M_CSK"/>
    <s v="Saldenvorschau auf Kontentypbasis"/>
    <x v="0"/>
    <s v=""/>
    <s v=""/>
    <x v="0"/>
    <x v="1"/>
  </r>
  <r>
    <s v="/HOAG/M_CUA4"/>
    <s v="Umsatzavise Matching"/>
    <x v="0"/>
    <s v=""/>
    <s v=""/>
    <x v="0"/>
    <x v="1"/>
  </r>
  <r>
    <s v="/HOAG/M_CUA5"/>
    <s v="Umsatzavise anzeigen"/>
    <x v="0"/>
    <n v="8"/>
    <s v="DIALOG"/>
    <x v="0"/>
    <x v="0"/>
  </r>
  <r>
    <s v="/HOAG/M_CVORDISPOIMP"/>
    <s v="Vordispositionen importieren"/>
    <x v="0"/>
    <s v=""/>
    <s v=""/>
    <x v="0"/>
    <x v="1"/>
  </r>
  <r>
    <s v="/HOAG/M_CWIEDERKDISP"/>
    <s v="wiederkehrende Dispositionen gen."/>
    <x v="0"/>
    <s v=""/>
    <s v=""/>
    <x v="0"/>
    <x v="1"/>
  </r>
  <r>
    <s v="/HOAG/M_CWNS"/>
    <s v="Neusaldo"/>
    <x v="0"/>
    <n v="237"/>
    <s v="DIALOG"/>
    <x v="0"/>
    <x v="0"/>
  </r>
  <r>
    <s v="/HOAG/M_CZVK_STORNO"/>
    <s v="Zahlungsanweisung stornieren"/>
    <x v="0"/>
    <s v=""/>
    <s v=""/>
    <x v="0"/>
    <x v="1"/>
  </r>
  <r>
    <s v="/HOAG/M_DISP_AUS_CML"/>
    <s v="autom. Dispo. erz. - CFM/CML"/>
    <x v="0"/>
    <s v=""/>
    <s v=""/>
    <x v="0"/>
    <x v="1"/>
  </r>
  <r>
    <s v="/HOAG/M_FR11"/>
    <s v="Wechseldeckung"/>
    <x v="0"/>
    <s v=""/>
    <s v=""/>
    <x v="0"/>
    <x v="1"/>
  </r>
  <r>
    <s v="/HOAG/M_FR25"/>
    <s v="Referenzzinssätze"/>
    <x v="0"/>
    <s v=""/>
    <s v=""/>
    <x v="0"/>
    <x v="1"/>
  </r>
  <r>
    <s v="/HOAG/M_FXIW"/>
    <s v="FX Interactive Worksheet"/>
    <x v="0"/>
    <s v=""/>
    <s v=""/>
    <x v="0"/>
    <x v="1"/>
  </r>
  <r>
    <s v="/HOAG/M_GENERATE_CUS"/>
    <s v="Gener. Kundenerweit. Planung"/>
    <x v="0"/>
    <n v="6"/>
    <s v="DIALOG"/>
    <x v="0"/>
    <x v="0"/>
  </r>
  <r>
    <s v="/HOAG/M_ICN_12"/>
    <s v="Nettingpool"/>
    <x v="0"/>
    <s v=""/>
    <s v=""/>
    <x v="0"/>
    <x v="1"/>
  </r>
  <r>
    <s v="/HOAG/M_ICN_13"/>
    <s v="Nettingpositionen"/>
    <x v="0"/>
    <s v=""/>
    <s v=""/>
    <x v="0"/>
    <x v="1"/>
  </r>
  <r>
    <s v="/HOAG/M_ICN_14"/>
    <s v="Nettingergebnis"/>
    <x v="0"/>
    <s v=""/>
    <s v=""/>
    <x v="0"/>
    <x v="1"/>
  </r>
  <r>
    <s v="/HOAG/M_ICN_16"/>
    <s v="Abstimmung Nettingpositionen"/>
    <x v="0"/>
    <s v=""/>
    <s v=""/>
    <x v="0"/>
    <x v="1"/>
  </r>
  <r>
    <s v="/HOAG/M_ICN_17"/>
    <s v="Erfassungsstand Nettingpositionen"/>
    <x v="0"/>
    <s v=""/>
    <s v=""/>
    <x v="0"/>
    <x v="1"/>
  </r>
  <r>
    <s v="/HOAG/M_ICN_18"/>
    <s v="Sonderregeln Nettingabrechnung"/>
    <x v="0"/>
    <s v=""/>
    <s v=""/>
    <x v="0"/>
    <x v="1"/>
  </r>
  <r>
    <s v="/HOAG/M_ICN_19"/>
    <s v="Abrechnung"/>
    <x v="0"/>
    <s v=""/>
    <s v=""/>
    <x v="0"/>
    <x v="1"/>
  </r>
  <r>
    <s v="/HOAG/M_ICN_2"/>
    <s v="Nettingkreise"/>
    <x v="0"/>
    <s v=""/>
    <s v=""/>
    <x v="0"/>
    <x v="1"/>
  </r>
  <r>
    <s v="/HOAG/M_ICN_20"/>
    <s v="Kontierungsregeln (ICN)"/>
    <x v="0"/>
    <s v=""/>
    <s v=""/>
    <x v="0"/>
    <x v="1"/>
  </r>
  <r>
    <s v="/HOAG/M_ICN_23"/>
    <s v="Regeln für automatische Disputs"/>
    <x v="0"/>
    <s v=""/>
    <s v=""/>
    <x v="0"/>
    <x v="1"/>
  </r>
  <r>
    <s v="/HOAG/M_ICN_24"/>
    <s v="Automatische Disputerstellung"/>
    <x v="0"/>
    <s v=""/>
    <s v=""/>
    <x v="0"/>
    <x v="1"/>
  </r>
  <r>
    <s v="/HOAG/M_ICN_26"/>
    <s v="Initialisierung Netting"/>
    <x v="0"/>
    <s v=""/>
    <s v=""/>
    <x v="0"/>
    <x v="1"/>
  </r>
  <r>
    <s v="/HOAG/M_ICN_27"/>
    <s v="Centerfreigabe"/>
    <x v="0"/>
    <s v=""/>
    <s v=""/>
    <x v="0"/>
    <x v="1"/>
  </r>
  <r>
    <s v="/HOAG/M_ICN_28"/>
    <s v="Nettingtermine"/>
    <x v="0"/>
    <s v=""/>
    <s v=""/>
    <x v="0"/>
    <x v="1"/>
  </r>
  <r>
    <s v="/HOAG/M_ICN_29"/>
    <s v="Budget zum Nettingtermin"/>
    <x v="0"/>
    <s v=""/>
    <s v=""/>
    <x v="0"/>
    <x v="1"/>
  </r>
  <r>
    <s v="/HOAG/M_ICN_30"/>
    <s v="Zahlungskonten"/>
    <x v="0"/>
    <s v=""/>
    <s v=""/>
    <x v="0"/>
    <x v="1"/>
  </r>
  <r>
    <s v="/HOAG/M_ICN_31"/>
    <s v="Budgetübersicht"/>
    <x v="0"/>
    <s v=""/>
    <s v=""/>
    <x v="0"/>
    <x v="1"/>
  </r>
  <r>
    <s v="/HOAG/M_ICN_32"/>
    <s v="Periodisches Nettingergebnis"/>
    <x v="0"/>
    <s v=""/>
    <s v=""/>
    <x v="0"/>
    <x v="1"/>
  </r>
  <r>
    <s v="/HOAG/M_ICN_33"/>
    <s v="Transferübersicht"/>
    <x v="0"/>
    <s v=""/>
    <s v=""/>
    <x v="0"/>
    <x v="1"/>
  </r>
  <r>
    <s v="/HOAG/M_ICN_35"/>
    <s v="Dispositionen generieren"/>
    <x v="0"/>
    <s v=""/>
    <s v=""/>
    <x v="0"/>
    <x v="1"/>
  </r>
  <r>
    <s v="/HOAG/M_ICN_36"/>
    <s v="Abrechnungsbeträge für Dispo"/>
    <x v="0"/>
    <s v=""/>
    <s v=""/>
    <x v="0"/>
    <x v="1"/>
  </r>
  <r>
    <s v="/HOAG/M_ICN_38"/>
    <s v="Automatische Budgetverteilung"/>
    <x v="0"/>
    <s v=""/>
    <s v=""/>
    <x v="0"/>
    <x v="1"/>
  </r>
  <r>
    <s v="/HOAG/M_ICN_4"/>
    <s v="Kontrahenten ohne zugeord. Position"/>
    <x v="0"/>
    <s v=""/>
    <s v=""/>
    <x v="0"/>
    <x v="1"/>
  </r>
  <r>
    <s v="/HOAG/M_ICN_6"/>
    <s v="Disputgründe"/>
    <x v="0"/>
    <s v=""/>
    <s v=""/>
    <x v="0"/>
    <x v="1"/>
  </r>
  <r>
    <s v="/HOAG/M_ICN_8"/>
    <s v="FX Terminkurse"/>
    <x v="0"/>
    <s v=""/>
    <s v=""/>
    <x v="0"/>
    <x v="1"/>
  </r>
  <r>
    <s v="/HOAG/M_IGS1"/>
    <s v="Intra Gruppen"/>
    <x v="0"/>
    <s v=""/>
    <s v=""/>
    <x v="0"/>
    <x v="1"/>
  </r>
  <r>
    <s v="/HOAG/M_IGS2"/>
    <s v="Intra Gruppen Prozesse"/>
    <x v="0"/>
    <s v=""/>
    <s v=""/>
    <x v="0"/>
    <x v="1"/>
  </r>
  <r>
    <s v="/HOAG/M_IGS3"/>
    <s v="Intra Gruppen Termingenerierung"/>
    <x v="0"/>
    <s v=""/>
    <s v=""/>
    <x v="0"/>
    <x v="1"/>
  </r>
  <r>
    <s v="/HOAG/M_IGS4"/>
    <s v="Intra Gruppen Disposition"/>
    <x v="0"/>
    <n v="6"/>
    <s v="DIALOG"/>
    <x v="0"/>
    <x v="0"/>
  </r>
  <r>
    <s v="/HOAG/M_IGS5"/>
    <s v="Intra Gruppen Terminmonitor"/>
    <x v="0"/>
    <s v=""/>
    <s v=""/>
    <x v="0"/>
    <x v="1"/>
  </r>
  <r>
    <s v="/HOAG/M_IGS6"/>
    <s v="Intra Gruppen Dispo bereinigen"/>
    <x v="0"/>
    <s v=""/>
    <s v=""/>
    <x v="0"/>
    <x v="1"/>
  </r>
  <r>
    <s v="/HOAG/M_LCO"/>
    <s v="Cockpit Kreditlinien"/>
    <x v="0"/>
    <s v=""/>
    <s v=""/>
    <x v="0"/>
    <x v="1"/>
  </r>
  <r>
    <s v="/HOAG/M_LOG"/>
    <s v="Protokoll anzeigen"/>
    <x v="0"/>
    <s v=""/>
    <s v=""/>
    <x v="0"/>
    <x v="1"/>
  </r>
  <r>
    <s v="/HOAG/M_MDR1"/>
    <s v="Marktdatenpf. Referenzzinssatzfixing"/>
    <x v="0"/>
    <n v="18"/>
    <s v="DIALOG"/>
    <x v="0"/>
    <x v="0"/>
  </r>
  <r>
    <s v="/HOAG/M_P_PROT_AC"/>
    <s v="Anzeige Protokoll AC"/>
    <x v="0"/>
    <n v="16"/>
    <s v="DIALOG"/>
    <x v="0"/>
    <x v="0"/>
  </r>
  <r>
    <s v="/HOAG/M_P1"/>
    <s v="Valutenverschiebung u. Betragsanpass"/>
    <x v="0"/>
    <s v=""/>
    <s v=""/>
    <x v="0"/>
    <x v="1"/>
  </r>
  <r>
    <s v="/HOAG/M_PA1"/>
    <s v="Verteilungskurven"/>
    <x v="0"/>
    <s v=""/>
    <s v=""/>
    <x v="0"/>
    <x v="1"/>
  </r>
  <r>
    <s v="/HOAG/M_PABFFOLGEN"/>
    <s v="Abfragefolgen"/>
    <x v="0"/>
    <s v=""/>
    <s v=""/>
    <x v="0"/>
    <x v="1"/>
  </r>
  <r>
    <s v="/HOAG/M_PABFRAGE"/>
    <s v="Abfragen"/>
    <x v="0"/>
    <s v=""/>
    <s v=""/>
    <x v="0"/>
    <x v="1"/>
  </r>
  <r>
    <s v="/HOAG/M_PBEREINIG_PP"/>
    <s v="Planzahlenpool bereinigen"/>
    <x v="0"/>
    <s v=""/>
    <s v=""/>
    <x v="0"/>
    <x v="1"/>
  </r>
  <r>
    <s v="/HOAG/M_PCODIERG_RUE"/>
    <s v="Codierung zurück setzen"/>
    <x v="0"/>
    <s v=""/>
    <s v=""/>
    <x v="0"/>
    <x v="1"/>
  </r>
  <r>
    <s v="/HOAG/M_PGROUPREPORT"/>
    <s v="Plan/Ist-Daten Report mit Datenexp."/>
    <x v="0"/>
    <s v=""/>
    <s v=""/>
    <x v="0"/>
    <x v="1"/>
  </r>
  <r>
    <s v="/HOAG/M_PI1"/>
    <s v="Übernahme offener Posten aus IS-U"/>
    <x v="0"/>
    <s v=""/>
    <s v=""/>
    <x v="0"/>
    <x v="1"/>
  </r>
  <r>
    <s v="/HOAG/M_PI2"/>
    <s v="IS-U Recherche"/>
    <x v="0"/>
    <s v=""/>
    <s v=""/>
    <x v="0"/>
    <x v="1"/>
  </r>
  <r>
    <s v="/HOAG/M_PI4"/>
    <s v="Recherche Einzelpositionen"/>
    <x v="0"/>
    <s v=""/>
    <s v=""/>
    <x v="0"/>
    <x v="1"/>
  </r>
  <r>
    <s v="/HOAG/M_PI5"/>
    <s v="Abstimmschlüssel Zahlungsverkehr"/>
    <x v="0"/>
    <s v=""/>
    <s v=""/>
    <x v="0"/>
    <x v="1"/>
  </r>
  <r>
    <s v="/HOAG/M_PI6"/>
    <s v="Istdaten IS-U"/>
    <x v="0"/>
    <s v=""/>
    <s v=""/>
    <x v="0"/>
    <x v="1"/>
  </r>
  <r>
    <s v="/HOAG/M_PI7"/>
    <s v="Abstimmung IS-U-Recherche"/>
    <x v="0"/>
    <s v=""/>
    <s v=""/>
    <x v="0"/>
    <x v="1"/>
  </r>
  <r>
    <s v="/HOAG/M_PINSTANZ"/>
    <s v="Pflege der meldenden Instanz"/>
    <x v="0"/>
    <s v=""/>
    <s v=""/>
    <x v="0"/>
    <x v="1"/>
  </r>
  <r>
    <s v="/HOAG/M_PIST"/>
    <s v="Manuelle Nachcodierung"/>
    <x v="0"/>
    <s v=""/>
    <s v=""/>
    <x v="0"/>
    <x v="1"/>
  </r>
  <r>
    <s v="/HOAG/M_PISTPLAN"/>
    <s v="Plan/Ist-Daten Reporting"/>
    <x v="0"/>
    <s v=""/>
    <s v=""/>
    <x v="0"/>
    <x v="1"/>
  </r>
  <r>
    <s v="/HOAG/M_PISTPLAN_NEU"/>
    <s v="Plan/Ist-Daten Reporting neu (m. FPO"/>
    <x v="0"/>
    <s v=""/>
    <s v=""/>
    <x v="0"/>
    <x v="1"/>
  </r>
  <r>
    <s v="/HOAG/M_PKENNZAHLEN"/>
    <s v="Manuelle Kennzahlen"/>
    <x v="0"/>
    <s v=""/>
    <s v=""/>
    <x v="0"/>
    <x v="1"/>
  </r>
  <r>
    <s v="/HOAG/M_PKPI_ALV"/>
    <s v="KPI  (Key Perfomance Indicators)"/>
    <x v="0"/>
    <s v=""/>
    <s v=""/>
    <x v="0"/>
    <x v="1"/>
  </r>
  <r>
    <s v="/HOAG/M_PKPI_EXPORT"/>
    <s v="Historie KPI Export"/>
    <x v="0"/>
    <s v=""/>
    <s v=""/>
    <x v="0"/>
    <x v="1"/>
  </r>
  <r>
    <s v="/HOAG/M_PPLAN"/>
    <s v="Pläne"/>
    <x v="0"/>
    <s v=""/>
    <s v=""/>
    <x v="0"/>
    <x v="1"/>
  </r>
  <r>
    <s v="/HOAG/M_PPLANDAT"/>
    <s v="Manuelle Plandatenerfassung"/>
    <x v="0"/>
    <s v=""/>
    <s v=""/>
    <x v="0"/>
    <x v="1"/>
  </r>
  <r>
    <s v="/HOAG/M_PPLANDAT_IG"/>
    <s v="Manuelle Plandatenerfassung Intra Gr"/>
    <x v="0"/>
    <s v=""/>
    <s v=""/>
    <x v="0"/>
    <x v="1"/>
  </r>
  <r>
    <s v="/HOAG/M_PPLANVERGL"/>
    <s v="Plan/Ist-Daten Vergleich Reporting"/>
    <x v="0"/>
    <s v=""/>
    <s v=""/>
    <x v="0"/>
    <x v="1"/>
  </r>
  <r>
    <s v="/HOAG/M_PPLANVERSION"/>
    <s v="Planversionen Pflege"/>
    <x v="0"/>
    <s v=""/>
    <s v=""/>
    <x v="0"/>
    <x v="1"/>
  </r>
  <r>
    <s v="/HOAG/M_PPLANZP_ALV"/>
    <s v="Planzahlenpool"/>
    <x v="0"/>
    <s v=""/>
    <s v=""/>
    <x v="0"/>
    <x v="1"/>
  </r>
  <r>
    <s v="/HOAG/M_PPZ_AUS_CML"/>
    <s v="Planzahlen aus CML und CFM"/>
    <x v="0"/>
    <s v=""/>
    <s v=""/>
    <x v="0"/>
    <x v="1"/>
  </r>
  <r>
    <s v="/HOAG/M_PPZ_AUS_DISP"/>
    <s v="Planzahlen aus Dispositionen"/>
    <x v="0"/>
    <s v=""/>
    <s v=""/>
    <x v="0"/>
    <x v="1"/>
  </r>
  <r>
    <s v="/HOAG/M_PPZ_AUS_MM"/>
    <s v="Planzahlen aus MM"/>
    <x v="0"/>
    <s v=""/>
    <s v=""/>
    <x v="0"/>
    <x v="1"/>
  </r>
  <r>
    <s v="/HOAG/M_PPZ_AUS_SD"/>
    <s v="Planzahlen aus SD und MM"/>
    <x v="0"/>
    <s v=""/>
    <s v=""/>
    <x v="0"/>
    <x v="1"/>
  </r>
  <r>
    <s v="/HOAG/M_PPZ_AUS_TR"/>
    <s v="Planzahlen aus Treasury"/>
    <x v="0"/>
    <s v=""/>
    <s v=""/>
    <x v="0"/>
    <x v="1"/>
  </r>
  <r>
    <s v="/HOAG/M_PPZ_FORTSCHR"/>
    <s v="Planzahlen fortschreiben"/>
    <x v="0"/>
    <s v=""/>
    <s v=""/>
    <x v="0"/>
    <x v="1"/>
  </r>
  <r>
    <s v="/HOAG/M_PPZ_KOPIEREN"/>
    <s v="Planzahlen kopieren"/>
    <x v="0"/>
    <s v=""/>
    <s v=""/>
    <x v="0"/>
    <x v="1"/>
  </r>
  <r>
    <s v="/HOAG/M_PPZ_LOESCHEN"/>
    <s v="Planzahlen löschen"/>
    <x v="0"/>
    <s v=""/>
    <s v=""/>
    <x v="0"/>
    <x v="1"/>
  </r>
  <r>
    <s v="/HOAG/M_PRABFRAGEFLG"/>
    <s v="Abfragefolgen drucken"/>
    <x v="0"/>
    <s v=""/>
    <s v=""/>
    <x v="0"/>
    <x v="1"/>
  </r>
  <r>
    <s v="/HOAG/M_PREPORTSTRUK"/>
    <s v="Pflege der Reportstrukturen"/>
    <x v="0"/>
    <s v=""/>
    <s v=""/>
    <x v="0"/>
    <x v="1"/>
  </r>
  <r>
    <s v="/HOAG/M_PS1"/>
    <s v="Übersteuerung Belegkettenverfolgung"/>
    <x v="0"/>
    <s v=""/>
    <s v=""/>
    <x v="0"/>
    <x v="1"/>
  </r>
  <r>
    <s v="/HOAG/M_PS10"/>
    <s v="Deaktivieren von Planversionen"/>
    <x v="0"/>
    <s v=""/>
    <s v=""/>
    <x v="0"/>
    <x v="1"/>
  </r>
  <r>
    <s v="/HOAG/M_PS2"/>
    <s v="Betragsbedingte Aussort. von Belegen"/>
    <x v="0"/>
    <s v=""/>
    <s v=""/>
    <x v="0"/>
    <x v="1"/>
  </r>
  <r>
    <s v="/HOAG/M_PS3"/>
    <s v="Meldungsausgabe im Prot. der FI-Rech"/>
    <x v="0"/>
    <s v=""/>
    <s v=""/>
    <x v="0"/>
    <x v="1"/>
  </r>
  <r>
    <s v="/HOAG/M_PS4"/>
    <s v="Aufsummierung bei n:m Ausgleich"/>
    <x v="0"/>
    <s v=""/>
    <s v=""/>
    <x v="0"/>
    <x v="1"/>
  </r>
  <r>
    <s v="/HOAG/M_PS5"/>
    <s v="Offene Posten aus IS-U : Stammdaten"/>
    <x v="0"/>
    <s v=""/>
    <s v=""/>
    <x v="0"/>
    <x v="1"/>
  </r>
  <r>
    <s v="/HOAG/M_PS6"/>
    <s v="Planung: Szenarien"/>
    <x v="0"/>
    <s v=""/>
    <s v=""/>
    <x v="0"/>
    <x v="1"/>
  </r>
  <r>
    <s v="/HOAG/M_PS7"/>
    <s v="Planung: Herkunft der Plandaten"/>
    <x v="0"/>
    <s v=""/>
    <s v=""/>
    <x v="0"/>
    <x v="1"/>
  </r>
  <r>
    <s v="/HOAG/M_PS8"/>
    <s v="Valutenverschieb. Buchhaltungskonten"/>
    <x v="0"/>
    <s v=""/>
    <s v=""/>
    <x v="0"/>
    <x v="1"/>
  </r>
  <r>
    <s v="/HOAG/M_PS9"/>
    <s v="Definition abhängiger Plangruppen"/>
    <x v="0"/>
    <s v=""/>
    <s v=""/>
    <x v="0"/>
    <x v="1"/>
  </r>
  <r>
    <s v="/HOAG/M_PSML_AK"/>
    <s v="Pflege der Ausschlusskonten"/>
    <x v="0"/>
    <s v=""/>
    <s v=""/>
    <x v="0"/>
    <x v="1"/>
  </r>
  <r>
    <s v="/HOAG/M_PSML_M2N"/>
    <s v="Einst. z. erw. m:n-Behandl."/>
    <x v="0"/>
    <s v=""/>
    <s v=""/>
    <x v="0"/>
    <x v="1"/>
  </r>
  <r>
    <s v="/HOAG/M_PSML_M2N_BEL"/>
    <s v="Einst. m:n-Behandl. Belege"/>
    <x v="0"/>
    <s v=""/>
    <s v=""/>
    <x v="0"/>
    <x v="1"/>
  </r>
  <r>
    <s v="/HOAG/M_PSML_ZK"/>
    <s v="Zielkonten"/>
    <x v="0"/>
    <s v=""/>
    <s v=""/>
    <x v="0"/>
    <x v="1"/>
  </r>
  <r>
    <s v="/HOAG/M_PUEB_DATEI"/>
    <s v="Übernahme von Planzahlen aus Datei"/>
    <x v="0"/>
    <s v=""/>
    <s v=""/>
    <x v="0"/>
    <x v="1"/>
  </r>
  <r>
    <s v="/HOAG/M_PUEB_MONCLAS"/>
    <s v="Planzahlen aus Moneta Classic"/>
    <x v="0"/>
    <s v=""/>
    <s v=""/>
    <x v="0"/>
    <x v="1"/>
  </r>
  <r>
    <s v="/HOAG/M_PUEBERNAH_AP"/>
    <s v="Übernahme von APs und OPs"/>
    <x v="0"/>
    <s v=""/>
    <s v=""/>
    <x v="0"/>
    <x v="1"/>
  </r>
  <r>
    <s v="/HOAG/M_PUEBERNAH_OP"/>
    <s v="MONETA: ÜBERNAHME VON OPS"/>
    <x v="0"/>
    <s v=""/>
    <s v=""/>
    <x v="0"/>
    <x v="1"/>
  </r>
  <r>
    <s v="/HOAG/M_PUPDATESUMTB"/>
    <s v="Summentabellen Istrechnung"/>
    <x v="0"/>
    <s v=""/>
    <s v=""/>
    <x v="0"/>
    <x v="1"/>
  </r>
  <r>
    <s v="/HOAG/M_PZP_SAPCM"/>
    <s v="Übernahme Planzahlen aus SAP-CM"/>
    <x v="0"/>
    <s v=""/>
    <s v=""/>
    <x v="0"/>
    <x v="1"/>
  </r>
  <r>
    <s v="/HOAG/M_PZP_SAPHDB"/>
    <s v="Übernahme Planzahlen aus SAP-Hana"/>
    <x v="0"/>
    <s v=""/>
    <s v=""/>
    <x v="0"/>
    <x v="1"/>
  </r>
  <r>
    <s v="/HOAG/M_SNAPSHOT"/>
    <s v="Snapshot Salden"/>
    <x v="0"/>
    <s v=""/>
    <s v=""/>
    <x v="0"/>
    <x v="1"/>
  </r>
  <r>
    <s v="/HOAG/M_SNAPSHOT_ALV"/>
    <s v="Snapshot Vergleich"/>
    <x v="0"/>
    <s v=""/>
    <s v=""/>
    <x v="0"/>
    <x v="1"/>
  </r>
  <r>
    <s v="/HOAG/NBSY"/>
    <s v="AutoBank: Einstellungen  Zielsysteme"/>
    <x v="0"/>
    <n v="1453"/>
    <s v="DIALOG"/>
    <x v="0"/>
    <x v="0"/>
  </r>
  <r>
    <s v="/HOAG/O_AUSZUGMETA"/>
    <s v="ASM: Metadaten zum Auszug anzeigen"/>
    <x v="0"/>
    <n v="33"/>
    <s v="DIALOG"/>
    <x v="0"/>
    <x v="0"/>
  </r>
  <r>
    <s v="/HOAG/O_AVIS_ANZ"/>
    <s v="Anzeige von Umsatzavisen"/>
    <x v="0"/>
    <n v="75135"/>
    <s v="DIALOG"/>
    <x v="0"/>
    <x v="0"/>
  </r>
  <r>
    <s v="/HOAG/O_BEREINIGUNG"/>
    <s v="Bereinigung"/>
    <x v="0"/>
    <n v="296"/>
    <s v=""/>
    <x v="0"/>
    <x v="0"/>
  </r>
  <r>
    <s v="/HOAG/O_CBR_CUST"/>
    <s v="CBR Einstellungen Ableitungstabelle"/>
    <x v="0"/>
    <n v="160"/>
    <s v="DIALOG"/>
    <x v="0"/>
    <x v="0"/>
  </r>
  <r>
    <s v="/HOAG/O_CHECK_RHYTHM"/>
    <s v="Check Rhythmus Kontoauszüge"/>
    <x v="0"/>
    <n v="40"/>
    <s v="DIALOG"/>
    <x v="0"/>
    <x v="0"/>
  </r>
  <r>
    <s v="/HOAG/O_DATAKON"/>
    <s v="Datenkontext"/>
    <x v="0"/>
    <n v="715"/>
    <s v="DIALOG"/>
    <x v="0"/>
    <x v="0"/>
  </r>
  <r>
    <s v="/HOAG/O_EINSTELLUNG"/>
    <s v="Einstellungen"/>
    <x v="0"/>
    <n v="62"/>
    <s v="DIALOG"/>
    <x v="0"/>
    <x v="0"/>
  </r>
  <r>
    <s v="/HOAG/O_FELDKAT"/>
    <s v="ASM: Feldkatalog"/>
    <x v="0"/>
    <s v=""/>
    <s v=""/>
    <x v="0"/>
    <x v="1"/>
  </r>
  <r>
    <s v="/HOAG/O_FLD_DOPPELPR"/>
    <s v="Felder für Prüfung auf dopp. Import"/>
    <x v="0"/>
    <n v="108"/>
    <s v="DIALOG"/>
    <x v="0"/>
    <x v="0"/>
  </r>
  <r>
    <s v="/HOAG/O_FORMATE"/>
    <s v="ASM: Formate"/>
    <x v="0"/>
    <n v="243"/>
    <s v="DIALOG"/>
    <x v="0"/>
    <x v="0"/>
  </r>
  <r>
    <s v="/HOAG/O_HERKUNFT"/>
    <s v="ASM: Herkunft"/>
    <x v="0"/>
    <n v="525"/>
    <s v="DIALOG"/>
    <x v="0"/>
    <x v="0"/>
  </r>
  <r>
    <s v="/HOAG/O_IMPORT"/>
    <s v="Transaktion für ASM Datenimport"/>
    <x v="0"/>
    <n v="43"/>
    <s v="DIALOG"/>
    <x v="0"/>
    <x v="0"/>
  </r>
  <r>
    <s v="/HOAG/O_INITASM"/>
    <s v="Initialisierung ASM"/>
    <x v="0"/>
    <n v="18"/>
    <s v="DIALOG"/>
    <x v="0"/>
    <x v="0"/>
  </r>
  <r>
    <s v="/HOAG/O_INITPROTOKOL"/>
    <s v="Protokoll: Initialisierung"/>
    <x v="0"/>
    <s v=""/>
    <s v=""/>
    <x v="0"/>
    <x v="1"/>
  </r>
  <r>
    <s v="/HOAG/O_KA_SALDEN_NE"/>
    <s v="Neuberechnung Buchungs-/Valutasalden"/>
    <x v="0"/>
    <s v=""/>
    <s v=""/>
    <x v="0"/>
    <x v="1"/>
  </r>
  <r>
    <s v="/HOAG/O_KONTO_GRUPPE"/>
    <s v="Kontogruppen"/>
    <x v="0"/>
    <n v="4574"/>
    <s v="DIALOG"/>
    <x v="0"/>
    <x v="0"/>
  </r>
  <r>
    <s v="/HOAG/O_KONTOUEBER"/>
    <s v="Kontoauszugsübersicht"/>
    <x v="0"/>
    <n v="30"/>
    <s v="DIALOG"/>
    <x v="0"/>
    <x v="0"/>
  </r>
  <r>
    <s v="/HOAG/O_KONTOUEBER_A"/>
    <s v="Übersicht Bewegungsdaten"/>
    <x v="0"/>
    <n v="9562"/>
    <s v="DIALOG"/>
    <x v="0"/>
    <x v="0"/>
  </r>
  <r>
    <s v="/HOAG/O_KTOAUSZ_ALNR"/>
    <s v="Absprung mit Auszug-LFNR"/>
    <x v="0"/>
    <s v=""/>
    <s v=""/>
    <x v="0"/>
    <x v="1"/>
  </r>
  <r>
    <s v="/HOAG/O_KTOAUSZ_ANZ"/>
    <s v="Anzeige von Kontoauszügen"/>
    <x v="0"/>
    <n v="374342"/>
    <s v="DIALOG"/>
    <x v="0"/>
    <x v="0"/>
  </r>
  <r>
    <s v="/HOAG/O_META_RECH"/>
    <s v="Meta-Recherche"/>
    <x v="0"/>
    <n v="36"/>
    <s v=""/>
    <x v="0"/>
    <x v="0"/>
  </r>
  <r>
    <s v="/HOAG/O_PROT"/>
    <s v="ASM: Protokollanzeige"/>
    <x v="0"/>
    <n v="2499"/>
    <s v="DIALOG"/>
    <x v="0"/>
    <x v="0"/>
  </r>
  <r>
    <s v="/HOAG/O_PVER"/>
    <s v="ASM: Profilverarbeitung"/>
    <x v="0"/>
    <n v="2753"/>
    <s v="DIALOG"/>
    <x v="0"/>
    <x v="0"/>
  </r>
  <r>
    <s v="/HOAG/O_SALDEN_ANZ"/>
    <s v="Saldenreport"/>
    <x v="0"/>
    <n v="24"/>
    <s v="DIALOG"/>
    <x v="0"/>
    <x v="0"/>
  </r>
  <r>
    <s v="/HOAG/O_SD_KONTO"/>
    <s v="Konto Stammdaten"/>
    <x v="0"/>
    <n v="2447"/>
    <s v="DIALOG"/>
    <x v="0"/>
    <x v="0"/>
  </r>
  <r>
    <s v="/HOAG/O_SYNCHRONISAT"/>
    <s v="Synchronisierung der FS MasterData"/>
    <x v="0"/>
    <n v="68"/>
    <s v="DIALOG"/>
    <x v="0"/>
    <x v="0"/>
  </r>
  <r>
    <s v="/HOAG/O_UMSATZ_RECHE"/>
    <s v="Recherche Kontoumsätze"/>
    <x v="0"/>
    <n v="75"/>
    <s v="DIALOG"/>
    <x v="0"/>
    <x v="0"/>
  </r>
  <r>
    <s v="/HOAG/O_VERABFUNKT"/>
    <s v="Verarbeitungsfunktion"/>
    <x v="0"/>
    <n v="15317"/>
    <s v="DIALOG"/>
    <x v="0"/>
    <x v="0"/>
  </r>
  <r>
    <s v="/HOAG/O_VERABFUNKT_D"/>
    <s v="Verarbeitungsfunktion"/>
    <x v="0"/>
    <n v="758"/>
    <s v="DIALOG"/>
    <x v="0"/>
    <x v="0"/>
  </r>
  <r>
    <s v="/HOAG/O_VERPROFIL"/>
    <s v="Verarbeitungsprofil"/>
    <x v="0"/>
    <n v="36"/>
    <s v="DIALOG"/>
    <x v="0"/>
    <x v="0"/>
  </r>
  <r>
    <s v="/HOAG/O_VERSION"/>
    <s v="ASM Versionsanzeige"/>
    <x v="0"/>
    <n v="92"/>
    <s v="DIALOG"/>
    <x v="0"/>
    <x v="0"/>
  </r>
  <r>
    <s v="/HOAG/P_AART_EBICS"/>
    <s v="EBICS 3.0-Parameter zu Auftragsart"/>
    <x v="0"/>
    <n v="160"/>
    <s v="DIALOG"/>
    <x v="0"/>
    <x v="0"/>
  </r>
  <r>
    <s v="/HOAG/P_AINITZVK"/>
    <s v="Initialisierung Payment Management"/>
    <x v="0"/>
    <n v="18"/>
    <s v="DIALOG"/>
    <x v="0"/>
    <x v="0"/>
  </r>
  <r>
    <s v="/HOAG/P_ANWENDUNG"/>
    <s v="Anwendungen"/>
    <x v="0"/>
    <n v="63"/>
    <s v=""/>
    <x v="0"/>
    <x v="0"/>
  </r>
  <r>
    <s v="/HOAG/P_ATRANSPORT"/>
    <s v="Stammdaten Transport"/>
    <x v="0"/>
    <n v="8"/>
    <s v="DIALOG"/>
    <x v="0"/>
    <x v="0"/>
  </r>
  <r>
    <s v="/HOAG/P_AUFTRAGSART"/>
    <s v="Auftragsarten"/>
    <x v="0"/>
    <n v="923"/>
    <s v="DIALOG"/>
    <x v="0"/>
    <x v="0"/>
  </r>
  <r>
    <s v="/HOAG/P_AUSZUG_MIGR"/>
    <s v="Auszug / Umsatz Migration ASM"/>
    <x v="0"/>
    <s v=""/>
    <s v=""/>
    <x v="0"/>
    <x v="1"/>
  </r>
  <r>
    <s v="/HOAG/P_AZAHLFMT"/>
    <s v="Zahlformat"/>
    <x v="0"/>
    <s v=""/>
    <s v=""/>
    <x v="0"/>
    <x v="1"/>
  </r>
  <r>
    <s v="/HOAG/P_BANK_OFFTIME"/>
    <s v="Banken Cut-Off Zeiten"/>
    <x v="0"/>
    <n v="30"/>
    <s v="DIALOG"/>
    <x v="0"/>
    <x v="0"/>
  </r>
  <r>
    <s v="/HOAG/P_BANKSTAT"/>
    <s v="Zahlungsverkehr Statistik"/>
    <x v="0"/>
    <n v="245"/>
    <s v="DIALOG"/>
    <x v="0"/>
    <x v="0"/>
  </r>
  <r>
    <s v="/HOAG/P_BANKUSER"/>
    <s v="Bankbenutzer"/>
    <x v="0"/>
    <n v="79"/>
    <s v="DIALOG"/>
    <x v="0"/>
    <x v="0"/>
  </r>
  <r>
    <s v="/HOAG/P_BANKUSER_ZU"/>
    <s v="Übersicht Zuordnung Bankbenutzer"/>
    <x v="0"/>
    <n v="396"/>
    <s v="DIALOG"/>
    <x v="0"/>
    <x v="0"/>
  </r>
  <r>
    <s v="/HOAG/P_BANKUSR2SAP"/>
    <s v="Zuordnung SAP Benutzer Bankbenutzer"/>
    <x v="0"/>
    <n v="12981"/>
    <s v="DIALOG"/>
    <x v="0"/>
    <x v="0"/>
  </r>
  <r>
    <s v="/HOAG/P_BANKZK"/>
    <s v="Bankzugangsdaten"/>
    <x v="0"/>
    <n v="21950"/>
    <s v="DIALOG"/>
    <x v="0"/>
    <x v="0"/>
  </r>
  <r>
    <s v="/HOAG/P_BEREINIGUNG"/>
    <s v="Bereinigung"/>
    <x v="0"/>
    <n v="4600"/>
    <s v=""/>
    <x v="0"/>
    <x v="0"/>
  </r>
  <r>
    <s v="/HOAG/P_BLART"/>
    <s v="Zuord. Med.-Belegarten/Buchungssch."/>
    <x v="0"/>
    <n v="30"/>
    <s v=""/>
    <x v="0"/>
    <x v="0"/>
  </r>
  <r>
    <s v="/HOAG/P_BO_APPR_TASK"/>
    <s v="Zuordnung BO / Freigabeaufgaben"/>
    <x v="0"/>
    <n v="12"/>
    <s v="DIALOG"/>
    <x v="0"/>
    <x v="0"/>
  </r>
  <r>
    <s v="/HOAG/P_BUCHEN"/>
    <s v="Buchungen erstellen"/>
    <x v="0"/>
    <n v="32"/>
    <s v="DIALOG"/>
    <x v="0"/>
    <x v="0"/>
  </r>
  <r>
    <s v="/HOAG/P_BUCHJOURNAL"/>
    <s v="Payments: Buchungsjournal"/>
    <x v="0"/>
    <n v="18"/>
    <s v=""/>
    <x v="0"/>
    <x v="0"/>
  </r>
  <r>
    <s v="/HOAG/P_CBR_A"/>
    <s v="CBR Ableitung"/>
    <x v="0"/>
    <n v="670"/>
    <s v="DIALOG"/>
    <x v="0"/>
    <x v="0"/>
  </r>
  <r>
    <s v="/HOAG/P_CBR_ADRS"/>
    <s v="Transaktion für CBR-Adressdaten"/>
    <x v="0"/>
    <n v="90"/>
    <s v="DIALOG"/>
    <x v="0"/>
    <x v="0"/>
  </r>
  <r>
    <s v="/HOAG/P_CBR_BEARBEIT"/>
    <s v="Central Bank Reporting - Bearbeitung"/>
    <x v="0"/>
    <n v="23088"/>
    <s v="DIALOG"/>
    <x v="0"/>
    <x v="0"/>
  </r>
  <r>
    <s v="/HOAG/P_CBR_EXP"/>
    <s v="CBR - Meldedateien erstellen"/>
    <x v="0"/>
    <n v="2104"/>
    <s v="DIALOG"/>
    <x v="0"/>
    <x v="0"/>
  </r>
  <r>
    <s v="/HOAG/P_CBR_MARK"/>
    <s v="CBR Mark"/>
    <x v="0"/>
    <n v="550"/>
    <s v="DIALOG"/>
    <x v="0"/>
    <x v="0"/>
  </r>
  <r>
    <s v="/HOAG/P_CBR_RE"/>
    <s v="Central Bank Reporting - Recherche"/>
    <x v="0"/>
    <n v="1167"/>
    <s v="DIALOG"/>
    <x v="0"/>
    <x v="0"/>
  </r>
  <r>
    <s v="/HOAG/P_CERT_DISPLAY"/>
    <s v="Zertifikatsverwaltung"/>
    <x v="0"/>
    <n v="36"/>
    <s v="DIALOG"/>
    <x v="0"/>
    <x v="0"/>
  </r>
  <r>
    <s v="/HOAG/P_CHECK_JCO"/>
    <s v="Verfügbarkeit von JCO Servern prüfen"/>
    <x v="0"/>
    <n v="30"/>
    <s v="DIALOG"/>
    <x v="0"/>
    <x v="0"/>
  </r>
  <r>
    <s v="/HOAG/P_CZVK_STORNO"/>
    <s v="Zahlungsanweisung stornieren"/>
    <x v="0"/>
    <n v="9"/>
    <s v=""/>
    <x v="0"/>
    <x v="0"/>
  </r>
  <r>
    <s v="/HOAG/P_DATEIJOURNAL"/>
    <s v="File Tracker"/>
    <x v="0"/>
    <n v="319"/>
    <s v="DIALOG"/>
    <x v="0"/>
    <x v="0"/>
  </r>
  <r>
    <s v="/HOAG/P_DATEIJOURNEA"/>
    <s v="File Tracker Nur-Anzeige Freig."/>
    <x v="0"/>
    <n v="2791"/>
    <s v="DIALOG"/>
    <x v="0"/>
    <x v="0"/>
  </r>
  <r>
    <s v="/HOAG/P_DATEIJOURNES"/>
    <s v="File Tracker Einzelanzeige"/>
    <x v="0"/>
    <n v="28054"/>
    <s v="DIALOG"/>
    <x v="0"/>
    <x v="0"/>
  </r>
  <r>
    <s v="/HOAG/P_DATENIMPORT"/>
    <s v="Datenimport"/>
    <x v="0"/>
    <n v="611"/>
    <s v="DIALOG"/>
    <x v="0"/>
    <x v="0"/>
  </r>
  <r>
    <s v="/HOAG/P_DATENSENDEN"/>
    <s v="Daten senden"/>
    <x v="0"/>
    <n v="136"/>
    <s v="DIALOG"/>
    <x v="0"/>
    <x v="0"/>
  </r>
  <r>
    <s v="/HOAG/P_EINSTELLUNG"/>
    <s v="Einstellungen"/>
    <x v="0"/>
    <n v="4819"/>
    <s v="DIALOG"/>
    <x v="0"/>
    <x v="0"/>
  </r>
  <r>
    <s v="/HOAG/P_FEHLER_ES"/>
    <s v="Payments: Fehlerdefinitionen Einzels"/>
    <x v="0"/>
    <n v="281"/>
    <s v="DIALOG"/>
    <x v="0"/>
    <x v="0"/>
  </r>
  <r>
    <s v="/HOAG/P_FELDAKTIVG"/>
    <s v="Zahlungsfelder aktivieren"/>
    <x v="0"/>
    <n v="220"/>
    <s v="DIALOG"/>
    <x v="0"/>
    <x v="0"/>
  </r>
  <r>
    <s v="/HOAG/P_FREIGREGELN"/>
    <s v="Benutzerfreigaberegeln"/>
    <x v="0"/>
    <n v="6040"/>
    <s v="DIALOG"/>
    <x v="0"/>
    <x v="0"/>
  </r>
  <r>
    <s v="/HOAG/P_IMPO_DKI"/>
    <s v="Übernahme von Devisenkursen"/>
    <x v="0"/>
    <s v=""/>
    <s v=""/>
    <x v="0"/>
    <x v="1"/>
  </r>
  <r>
    <s v="/HOAG/P_IMPORT_EINZ"/>
    <s v="Manueller Einzel-Import"/>
    <x v="0"/>
    <n v="1759"/>
    <s v="DIALOG"/>
    <x v="0"/>
    <x v="0"/>
  </r>
  <r>
    <s v="/HOAG/P_IPC_MONITOR"/>
    <s v="Worksheet"/>
    <x v="0"/>
    <n v="983"/>
    <s v="DIALOG"/>
    <x v="0"/>
    <x v="0"/>
  </r>
  <r>
    <s v="/HOAG/P_ITEM_PTKSTAT"/>
    <s v="Bankprotokollstatus umsetzen"/>
    <x v="0"/>
    <n v="8"/>
    <s v="DIALOG"/>
    <x v="0"/>
    <x v="0"/>
  </r>
  <r>
    <s v="/HOAG/P_JCOLOADBALAN"/>
    <s v="JCo Server Lastverteilung"/>
    <x v="0"/>
    <s v=""/>
    <s v=""/>
    <x v="0"/>
    <x v="1"/>
  </r>
  <r>
    <s v="/HOAG/P_JCOLOGDATA"/>
    <s v="JCO Log-Dateien"/>
    <x v="0"/>
    <n v="2272"/>
    <s v="DIALOG"/>
    <x v="0"/>
    <x v="0"/>
  </r>
  <r>
    <s v="/HOAG/P_KFELDAKTIVG"/>
    <s v="Kontierungsfelder aktivieren"/>
    <x v="0"/>
    <n v="27"/>
    <s v=""/>
    <x v="0"/>
    <x v="0"/>
  </r>
  <r>
    <s v="/HOAG/P_KTOAUSZ_ANZ"/>
    <s v="Anzeige von Kontoauszügen"/>
    <x v="0"/>
    <n v="144"/>
    <s v=""/>
    <x v="0"/>
    <x v="0"/>
  </r>
  <r>
    <s v="/HOAG/P_MED_ETEBAC"/>
    <s v="Payments: Medienkonfiguration ETEBAC"/>
    <x v="0"/>
    <n v="12"/>
    <s v="DIALOG"/>
    <x v="0"/>
    <x v="0"/>
  </r>
  <r>
    <s v="/HOAG/P_MEDIUM"/>
    <s v="Medien Zahlungsverkehr"/>
    <x v="0"/>
    <n v="982"/>
    <s v="DIALOG"/>
    <x v="0"/>
    <x v="0"/>
  </r>
  <r>
    <s v="/HOAG/P_MEDIUM_KONV"/>
    <s v="Zuordnung Medien - Konverter"/>
    <x v="0"/>
    <n v="1211"/>
    <s v="DIALOG"/>
    <x v="0"/>
    <x v="0"/>
  </r>
  <r>
    <s v="/HOAG/P_MEDIUM_ZUS"/>
    <s v="Medium Zusatzdaten"/>
    <x v="0"/>
    <n v="18"/>
    <s v="DIALOG"/>
    <x v="0"/>
    <x v="0"/>
  </r>
  <r>
    <s v="/HOAG/P_MEDIUM_ZW"/>
    <s v="Zuordnung Medien - Zahlwege"/>
    <x v="0"/>
    <n v="205"/>
    <s v="DIALOG"/>
    <x v="0"/>
    <x v="0"/>
  </r>
  <r>
    <s v="/HOAG/P_MONITOR"/>
    <s v="Monitoring der Prozesse"/>
    <x v="0"/>
    <n v="585"/>
    <s v="DIALOG"/>
    <x v="0"/>
    <x v="0"/>
  </r>
  <r>
    <s v="/HOAG/P_MZ_FELDKAT"/>
    <s v="Feldkatalog"/>
    <x v="0"/>
    <n v="8"/>
    <s v="DIALOG"/>
    <x v="0"/>
    <x v="0"/>
  </r>
  <r>
    <s v="/HOAG/P_MZ_PROFILE"/>
    <s v="Profil"/>
    <x v="0"/>
    <n v="6"/>
    <s v="DIALOG"/>
    <x v="0"/>
    <x v="0"/>
  </r>
  <r>
    <s v="/HOAG/P_PROTO"/>
    <s v="Bankprotokolle bearbeiten"/>
    <x v="0"/>
    <n v="522"/>
    <s v="DIALOG"/>
    <x v="0"/>
    <x v="0"/>
  </r>
  <r>
    <s v="/HOAG/P_PROZFUNKTION"/>
    <s v="Prozessfunktionen"/>
    <x v="0"/>
    <n v="2090"/>
    <s v="DIALOG"/>
    <x v="0"/>
    <x v="0"/>
  </r>
  <r>
    <s v="/HOAG/P_PROZKETTEN"/>
    <s v="Prozessketten"/>
    <x v="0"/>
    <n v="3361"/>
    <s v="DIALOG"/>
    <x v="0"/>
    <x v="0"/>
  </r>
  <r>
    <s v="/HOAG/P_QUELLSYSTEME"/>
    <s v="Quellsysteme"/>
    <x v="0"/>
    <n v="86"/>
    <s v="DIALOG"/>
    <x v="0"/>
    <x v="0"/>
  </r>
  <r>
    <s v="/HOAG/P_REP_USRGRP"/>
    <s v="Übersicht Zuordnung Benutzergruppe"/>
    <x v="0"/>
    <n v="66"/>
    <s v="DIALOG"/>
    <x v="0"/>
    <x v="0"/>
  </r>
  <r>
    <s v="/HOAG/P_RESTART_PROZ"/>
    <s v="Wieder Anstarten von Prozessketten"/>
    <x v="0"/>
    <n v="381"/>
    <s v="DIALOG"/>
    <x v="0"/>
    <x v="0"/>
  </r>
  <r>
    <s v="/HOAG/P_SAMMELGRUPPE"/>
    <s v="Sammelbenutzergruppen"/>
    <x v="0"/>
    <n v="1183"/>
    <s v="DIALOG"/>
    <x v="0"/>
    <x v="0"/>
  </r>
  <r>
    <s v="/HOAG/P_SAPUSER_EINS"/>
    <s v="SAP Benutzereinstellungen"/>
    <x v="0"/>
    <n v="50"/>
    <s v="DIALOG"/>
    <x v="0"/>
    <x v="0"/>
  </r>
  <r>
    <s v="/HOAG/P_SHLP_FKT"/>
    <s v="Funktionstypenpflege für Suchhilfen"/>
    <x v="0"/>
    <n v="222"/>
    <s v="DIALOG"/>
    <x v="0"/>
    <x v="0"/>
  </r>
  <r>
    <s v="/HOAG/P_SIPO"/>
    <s v="Übersicht Einzelzahlungen"/>
    <x v="0"/>
    <n v="8"/>
    <s v="DIALOG"/>
    <x v="0"/>
    <x v="0"/>
  </r>
  <r>
    <s v="/HOAG/P_STATUS_DJ"/>
    <s v="Status Definitionen"/>
    <x v="0"/>
    <n v="1473"/>
    <s v="DIALOG"/>
    <x v="0"/>
    <x v="0"/>
  </r>
  <r>
    <s v="/HOAG/P_STATUSGRP"/>
    <s v="Statusgruppen"/>
    <x v="0"/>
    <n v="24"/>
    <s v="DIALOG"/>
    <x v="0"/>
    <x v="0"/>
  </r>
  <r>
    <s v="/HOAG/P_SYSTEM_INFO"/>
    <s v="Programmverhalten SAP-Systeme"/>
    <x v="0"/>
    <n v="16"/>
    <s v="DIALOG"/>
    <x v="0"/>
    <x v="0"/>
  </r>
  <r>
    <s v="/HOAG/P_T001"/>
    <s v="Buchungskreis"/>
    <x v="0"/>
    <n v="14"/>
    <s v=""/>
    <x v="0"/>
    <x v="0"/>
  </r>
  <r>
    <s v="/HOAG/P_T012"/>
    <s v="Hausbank"/>
    <x v="0"/>
    <n v="74"/>
    <s v="DIALOG"/>
    <x v="0"/>
    <x v="0"/>
  </r>
  <r>
    <s v="/HOAG/P_T012K"/>
    <s v="Konto"/>
    <x v="0"/>
    <n v="2520"/>
    <s v="DIALOG"/>
    <x v="0"/>
    <x v="0"/>
  </r>
  <r>
    <s v="/HOAG/P_TRFPROTOKOLL"/>
    <s v="Transferprotokolle"/>
    <x v="0"/>
    <n v="532"/>
    <s v="DIALOG"/>
    <x v="0"/>
    <x v="0"/>
  </r>
  <r>
    <s v="/HOAG/P_U_CH_STATUS"/>
    <s v="Einstellung manuelle Statusänderung"/>
    <x v="0"/>
    <n v="1075"/>
    <s v="DIALOG"/>
    <x v="0"/>
    <x v="0"/>
  </r>
  <r>
    <s v="/HOAG/P_UEBERS_SCHED"/>
    <s v="Übersicht file tracker"/>
    <x v="0"/>
    <s v=""/>
    <s v=""/>
    <x v="0"/>
    <x v="1"/>
  </r>
  <r>
    <s v="/HOAG/P_USERGROUP"/>
    <s v="Benutzergruppen"/>
    <x v="0"/>
    <n v="8583"/>
    <s v="DIALOG"/>
    <x v="0"/>
    <x v="0"/>
  </r>
  <r>
    <s v="/HOAG/P_USR_KONTFREI"/>
    <s v="Definition Kontenfreigabe für User"/>
    <x v="0"/>
    <n v="204"/>
    <s v="DIALOG"/>
    <x v="0"/>
    <x v="0"/>
  </r>
  <r>
    <s v="/HOAG/P_ZIELSYSTEME"/>
    <s v="Zielsysteme"/>
    <x v="0"/>
    <n v="9"/>
    <s v="DIALOG"/>
    <x v="0"/>
    <x v="0"/>
  </r>
  <r>
    <s v="/HOAG/P_ZUO_MED_AA"/>
    <s v="Zuordnung Medien - Auftragsarten"/>
    <x v="0"/>
    <n v="539"/>
    <s v="DIALOG"/>
    <x v="0"/>
    <x v="0"/>
  </r>
  <r>
    <s v="/HOAG/P_ZUO_PROT_AA"/>
    <s v="Zuordnung Auftragsart &lt;-&gt; Protokoll"/>
    <x v="0"/>
    <n v="608"/>
    <s v="DIALOG"/>
    <x v="0"/>
    <x v="0"/>
  </r>
  <r>
    <s v="/HOAG/P_ZUOSAPKTOBZK"/>
    <s v="Zuordnung Konten- Bankzugangskennung"/>
    <x v="0"/>
    <n v="24"/>
    <s v="DIALOG"/>
    <x v="0"/>
    <x v="0"/>
  </r>
  <r>
    <s v="/HOAG/P_ZV_UPDSTATUS"/>
    <s v="Zahlungsstatus aktualisieren"/>
    <x v="0"/>
    <n v="711"/>
    <s v="DIALOG"/>
    <x v="0"/>
    <x v="0"/>
  </r>
  <r>
    <s v="/HOAG/P_ZVK"/>
    <s v="Zahlungsverkehr intern"/>
    <x v="0"/>
    <n v="207709"/>
    <s v="DIALOG"/>
    <x v="0"/>
    <x v="0"/>
  </r>
  <r>
    <s v="/HOAG/P_ZVK_DISPLDET"/>
    <s v="Zahlungsverkehr Einzelanzeige-Modus"/>
    <x v="0"/>
    <n v="53666"/>
    <s v="DIALOG"/>
    <x v="0"/>
    <x v="0"/>
  </r>
  <r>
    <s v="/HOAG/P_ZVK_PROT"/>
    <s v="Protokoll des Zahlungsverkehrs"/>
    <x v="0"/>
    <n v="30907"/>
    <s v="DIALOG"/>
    <x v="0"/>
    <x v="0"/>
  </r>
  <r>
    <s v="/HOAG/P_ZVK_PROZESSE"/>
    <s v="Zahlungsverkehrsprozesse"/>
    <x v="0"/>
    <n v="383"/>
    <s v="DIALOG"/>
    <x v="0"/>
    <x v="0"/>
  </r>
  <r>
    <s v="/HOAG/P_ZVKE"/>
    <s v="Zahlungsverkehr extern"/>
    <x v="0"/>
    <n v="195523"/>
    <s v="DIALOG"/>
    <x v="0"/>
    <x v="0"/>
  </r>
  <r>
    <s v="/HOAG/P_ZVKE_DISPLDE"/>
    <s v="Zahlungsanweisungen - extern"/>
    <x v="0"/>
    <n v="37442"/>
    <s v="DIALOG"/>
    <x v="0"/>
    <x v="0"/>
  </r>
  <r>
    <s v="/HOAG/P_ZVKEA"/>
    <s v="Ausführen von ext. Zahlungen"/>
    <x v="0"/>
    <n v="643"/>
    <s v="DIALOG"/>
    <x v="0"/>
    <x v="0"/>
  </r>
  <r>
    <s v="/HOAG/P_ZVKREGULIST"/>
    <s v="Regulierungsliste mit Dateireferenz"/>
    <x v="0"/>
    <n v="8"/>
    <s v="DIALOG"/>
    <x v="0"/>
    <x v="0"/>
  </r>
  <r>
    <s v="/ISDE/B_COMMUNIC"/>
    <s v="Kommunikationsdaten"/>
    <x v="1"/>
    <n v="3483"/>
    <s v="DIALOG"/>
    <x v="0"/>
    <x v="2"/>
  </r>
  <r>
    <s v="/ISDE/BO_DOC"/>
    <s v="Document"/>
    <x v="1"/>
    <n v="9594"/>
    <s v="DIALOG"/>
    <x v="0"/>
    <x v="2"/>
  </r>
  <r>
    <s v="/ISDE/BO_MITAR"/>
    <s v="BO MITARBEITER"/>
    <x v="1"/>
    <n v="8947"/>
    <s v="DIALOG"/>
    <x v="0"/>
    <x v="2"/>
  </r>
  <r>
    <s v="/ISDE/BO_ROLLE"/>
    <s v="Startet BO Rolle"/>
    <x v="1"/>
    <n v="315"/>
    <s v="DIALOG"/>
    <x v="0"/>
    <x v="2"/>
  </r>
  <r>
    <s v="/ISDE/BO_UNIT"/>
    <s v="BO UNIT"/>
    <x v="1"/>
    <n v="2385"/>
    <s v="DIALOG"/>
    <x v="0"/>
    <x v="2"/>
  </r>
  <r>
    <s v="/ISDE/BO_USER"/>
    <s v="BO USER"/>
    <x v="1"/>
    <n v="92"/>
    <s v="DIALOG"/>
    <x v="0"/>
    <x v="2"/>
  </r>
  <r>
    <s v="/ISDE/BPCOCKPIT"/>
    <s v="Workbench"/>
    <x v="1"/>
    <n v="460816"/>
    <s v="DIALOG"/>
    <x v="0"/>
    <x v="0"/>
  </r>
  <r>
    <s v="/ISDE/BPO_GO"/>
    <s v="BPO Quickstart"/>
    <x v="1"/>
    <s v=""/>
    <s v=""/>
    <x v="0"/>
    <x v="2"/>
  </r>
  <r>
    <s v="/ISDE/BPO_START"/>
    <s v="Transaktion bpo Start"/>
    <x v="1"/>
    <s v=""/>
    <s v=""/>
    <x v="0"/>
    <x v="2"/>
  </r>
  <r>
    <s v="/ISDE/DM_BROWS"/>
    <s v="DataMart Browser"/>
    <x v="1"/>
    <n v="19084"/>
    <s v="DIALOG"/>
    <x v="0"/>
    <x v="2"/>
  </r>
  <r>
    <s v="/ISDE/FOLDER"/>
    <s v="Folder"/>
    <x v="1"/>
    <n v="27"/>
    <s v="DIALOG"/>
    <x v="0"/>
    <x v="2"/>
  </r>
  <r>
    <s v="/ITMOD/EM_COCKPIT"/>
    <s v="itmeasyEAM SAP+EM: Cockpit"/>
    <x v="2"/>
    <n v="74"/>
    <s v=""/>
    <x v="1"/>
    <x v="0"/>
  </r>
  <r>
    <s v="/ITMOD/EM_CUST"/>
    <s v="SAP+EM: Allg. Customizing"/>
    <x v="2"/>
    <n v="10"/>
    <s v=""/>
    <x v="1"/>
    <x v="0"/>
  </r>
  <r>
    <s v="/ITMOD/EM_EM_START"/>
    <s v="itmeasyEAM SAP+EM: Starten des EM"/>
    <x v="2"/>
    <n v="14"/>
    <s v=""/>
    <x v="0"/>
    <x v="3"/>
  </r>
  <r>
    <s v="/ITMOD/EM_EM_STOP"/>
    <s v="itmeasyEAM SAP+EM: Beenden des EM"/>
    <x v="2"/>
    <n v="6"/>
    <s v=""/>
    <x v="0"/>
    <x v="3"/>
  </r>
  <r>
    <s v="/ITMOD/EM_EXPORT_TPL"/>
    <s v="SAP+EM: Export von geänderten TPL"/>
    <x v="2"/>
    <n v="2"/>
    <s v=""/>
    <x v="0"/>
    <x v="3"/>
  </r>
  <r>
    <s v="/ITMOD/EM_MONITOR"/>
    <s v="SAP+EM: Monitor der EM Daten"/>
    <x v="2"/>
    <s v=""/>
    <s v=""/>
    <x v="0"/>
    <x v="3"/>
  </r>
  <r>
    <s v="/ITMOD/EM_PRUEF"/>
    <s v="Prüfberichte anzeigen"/>
    <x v="2"/>
    <s v=""/>
    <s v=""/>
    <x v="0"/>
    <x v="3"/>
  </r>
  <r>
    <s v="/ITMOD/EM_PRUEF_INIT"/>
    <s v="SAP+EM: Import von Prüfberichtsnr."/>
    <x v="2"/>
    <s v=""/>
    <s v=""/>
    <x v="0"/>
    <x v="3"/>
  </r>
  <r>
    <s v="/ITMOD/EM_REQ_ARBTYP"/>
    <s v="SAP+EM: Import  von Gefährdungskl."/>
    <x v="2"/>
    <s v=""/>
    <s v=""/>
    <x v="0"/>
    <x v="3"/>
  </r>
  <r>
    <s v="/ITMOD/EM_REQ_DATES"/>
    <s v="SAP+EM: Import von Prüfterminen"/>
    <x v="2"/>
    <s v=""/>
    <s v=""/>
    <x v="0"/>
    <x v="3"/>
  </r>
  <r>
    <s v="/ITMOD/EM_REQ_DOCLNK"/>
    <s v="SAP+EM: Import von  Dokumenten"/>
    <x v="2"/>
    <s v=""/>
    <s v=""/>
    <x v="0"/>
    <x v="3"/>
  </r>
  <r>
    <s v="/ITMOD/EM_REQUEST_EQ"/>
    <s v="SAP+EM: Import von Arbeitsmitteln"/>
    <x v="2"/>
    <s v=""/>
    <s v=""/>
    <x v="0"/>
    <x v="3"/>
  </r>
  <r>
    <s v="/ITMOD/EM_UPLOAD_EQU"/>
    <s v="Übermittlung der neuen Equnr"/>
    <x v="2"/>
    <s v=""/>
    <s v=""/>
    <x v="0"/>
    <x v="3"/>
  </r>
  <r>
    <s v="/IWBEP/CACHE_CLEANUP"/>
    <s v=""/>
    <x v="3"/>
    <n v="30"/>
    <s v="DIALOG"/>
    <x v="0"/>
    <x v="0"/>
  </r>
  <r>
    <s v="/IWBEP/ERROR_LOG"/>
    <s v="SAP-Gateway-Backend-Fehlerprotokoll"/>
    <x v="3"/>
    <n v="225"/>
    <s v="DIALOG"/>
    <x v="0"/>
    <x v="0"/>
  </r>
  <r>
    <s v="/IWBEP/SB"/>
    <s v="SAP Gateway Service Builder"/>
    <x v="3"/>
    <s v=""/>
    <s v=""/>
    <x v="0"/>
    <x v="1"/>
  </r>
  <r>
    <s v="/IWFND/ERROR_LOG"/>
    <s v="Fehlerprotokoll von SAP Gateway"/>
    <x v="3"/>
    <n v="168"/>
    <s v=""/>
    <x v="0"/>
    <x v="0"/>
  </r>
  <r>
    <s v="/IWFND/MAINT_SERVICE"/>
    <s v="Services aktivieren und verwalten"/>
    <x v="3"/>
    <n v="830"/>
    <s v=""/>
    <x v="0"/>
    <x v="0"/>
  </r>
  <r>
    <s v="/KORA/CONFIG"/>
    <s v="Anwendungskonfiguration"/>
    <x v="4"/>
    <n v="46"/>
    <s v=""/>
    <x v="0"/>
    <x v="4"/>
  </r>
  <r>
    <s v="/KORA/CONFIG_FIORI"/>
    <s v="Konfiguration der Fiori Apps"/>
    <x v="4"/>
    <s v=""/>
    <s v=""/>
    <x v="0"/>
    <x v="4"/>
  </r>
  <r>
    <s v="/KORA/CONFIG_QUERY"/>
    <s v="Konfiguration der Auswertungen"/>
    <x v="4"/>
    <s v=""/>
    <s v=""/>
    <x v="0"/>
    <x v="4"/>
  </r>
  <r>
    <s v="/KORA/CUST"/>
    <s v="Korasoft Customizing"/>
    <x v="4"/>
    <n v="4"/>
    <s v=""/>
    <x v="0"/>
    <x v="4"/>
  </r>
  <r>
    <s v="/KORA/LICENSES"/>
    <s v="Korasoft Lizenzübersicht"/>
    <x v="4"/>
    <n v="636"/>
    <s v="DIALOG"/>
    <x v="0"/>
    <x v="4"/>
  </r>
  <r>
    <s v="/KORA/MOVE"/>
    <s v="Korasoft: Umzugsmanagement"/>
    <x v="4"/>
    <n v="94"/>
    <s v="DIALOG"/>
    <x v="1"/>
    <x v="0"/>
  </r>
  <r>
    <s v="/MRSS/IMG"/>
    <s v="Customizing von MRSS"/>
    <x v="2"/>
    <s v=""/>
    <s v=""/>
    <x v="1"/>
    <x v="0"/>
  </r>
  <r>
    <s v="/MRSS/PLBOGEN"/>
    <s v="nur für internen Gebrauch"/>
    <x v="2"/>
    <n v="18"/>
    <s v="DIALOG"/>
    <x v="0"/>
    <x v="5"/>
  </r>
  <r>
    <s v="/MRSS/PLBOORGSRV"/>
    <s v="Plantafel, allgemeiner Einstieg"/>
    <x v="2"/>
    <n v="70"/>
    <s v="DIALOG"/>
    <x v="1"/>
    <x v="0"/>
  </r>
  <r>
    <s v="/NA2/DCS"/>
    <s v="Natuvion - Data Conversion Server"/>
    <x v="5"/>
    <n v="895"/>
    <s v=""/>
    <x v="0"/>
    <x v="0"/>
  </r>
  <r>
    <s v="/NA2/SOPHIA"/>
    <s v="Natuvion SOPHIA"/>
    <x v="5"/>
    <n v="1402"/>
    <s v=""/>
    <x v="0"/>
    <x v="0"/>
  </r>
  <r>
    <s v="/NA2/SQL"/>
    <s v="Natuvion - SQL Query"/>
    <x v="5"/>
    <s v=""/>
    <s v=""/>
    <x v="0"/>
    <x v="1"/>
  </r>
  <r>
    <s v="/PBS/ABO"/>
    <s v="PBS archive data admin board"/>
    <x v="5"/>
    <s v=""/>
    <s v=""/>
    <x v="0"/>
    <x v="1"/>
  </r>
  <r>
    <s v="/PBS/AS04"/>
    <s v="Anlagenänderungen"/>
    <x v="5"/>
    <n v="16"/>
    <s v="DIALOG"/>
    <x v="0"/>
    <x v="0"/>
  </r>
  <r>
    <s v="/PBS/CCO_TRSTI"/>
    <s v="Bericht/Bericht-Schnittstelle"/>
    <x v="5"/>
    <n v="10"/>
    <s v=""/>
    <x v="0"/>
    <x v="0"/>
  </r>
  <r>
    <s v="/PBS/CCOI_ABO"/>
    <s v="Administration Board CCOI"/>
    <x v="5"/>
    <s v=""/>
    <s v=""/>
    <x v="0"/>
    <x v="1"/>
  </r>
  <r>
    <s v="/PBS/CCOPA10"/>
    <s v="Indiz. und  Admin.CCOPA"/>
    <x v="5"/>
    <n v="2739"/>
    <s v="DIALOG"/>
    <x v="0"/>
    <x v="0"/>
  </r>
  <r>
    <s v="/PBS/CCOT_ABO"/>
    <s v="Administration Board CCOT"/>
    <x v="5"/>
    <s v=""/>
    <s v=""/>
    <x v="0"/>
    <x v="1"/>
  </r>
  <r>
    <s v="/PBS/CCOT_C"/>
    <s v="Berichtsgruppe konvertieren"/>
    <x v="5"/>
    <n v="10"/>
    <s v=""/>
    <x v="0"/>
    <x v="0"/>
  </r>
  <r>
    <s v="/PBS/CCOT_E"/>
    <s v="Berichtsgruppe ausführen"/>
    <x v="5"/>
    <n v="10"/>
    <s v=""/>
    <x v="0"/>
    <x v="0"/>
  </r>
  <r>
    <s v="/PBS/CFI_FR06"/>
    <s v="Umsatzsteuervoranmeldung"/>
    <x v="5"/>
    <n v="2"/>
    <s v=""/>
    <x v="0"/>
    <x v="0"/>
  </r>
  <r>
    <s v="/PBS/CFI_FR39N"/>
    <s v="Tabelle / Tabellenpool extrahieren"/>
    <x v="5"/>
    <s v=""/>
    <s v=""/>
    <x v="0"/>
    <x v="1"/>
  </r>
  <r>
    <s v="/PBS/CFI_Y81N"/>
    <s v="Archive add on CFI(F) Indexverwalt."/>
    <x v="5"/>
    <n v="6"/>
    <s v="DIALOG"/>
    <x v="0"/>
    <x v="0"/>
  </r>
  <r>
    <s v="/PBS/CMM00"/>
    <s v="Archiv CMM Aufbau Einkaufsbelegindex"/>
    <x v="5"/>
    <n v="10"/>
    <s v="DIALOG"/>
    <x v="0"/>
    <x v="0"/>
  </r>
  <r>
    <s v="/PBS/CMM22"/>
    <s v="Bestellungen zu Lieferant, schnell"/>
    <x v="5"/>
    <n v="392"/>
    <s v="DIALOG"/>
    <x v="0"/>
    <x v="0"/>
  </r>
  <r>
    <s v="/PBS/COO_6L00"/>
    <s v="List: Orders"/>
    <x v="5"/>
    <n v="2"/>
    <s v="DIALOG"/>
    <x v="0"/>
    <x v="0"/>
  </r>
  <r>
    <s v="/PBS/COO_6L03"/>
    <s v="Liste: Ist/Plan/Obligo"/>
    <x v="5"/>
    <n v="32"/>
    <s v="DIALOG"/>
    <x v="0"/>
    <x v="0"/>
  </r>
  <r>
    <s v="/PBS/COO_6M00"/>
    <s v="Liste: Kostenarten nach Aufträgen"/>
    <x v="5"/>
    <n v="2"/>
    <s v="DIALOG"/>
    <x v="0"/>
    <x v="0"/>
  </r>
  <r>
    <s v="/PBS/COO_6M01"/>
    <s v="Liste: Aufträge nach Kostenarten"/>
    <x v="5"/>
    <n v="2"/>
    <s v="DIALOG"/>
    <x v="0"/>
    <x v="0"/>
  </r>
  <r>
    <s v="/PBS/COO_6O00"/>
    <s v="Auftrag: Ist/Plan/Abweichung"/>
    <x v="5"/>
    <n v="2850"/>
    <s v="DIALOG"/>
    <x v="0"/>
    <x v="0"/>
  </r>
  <r>
    <s v="/PBS/COO_6O04"/>
    <s v="Auftrag: Ist/Plan/Obligo"/>
    <x v="5"/>
    <n v="32"/>
    <s v="DIALOG"/>
    <x v="0"/>
    <x v="0"/>
  </r>
  <r>
    <s v="/PBS/COO_6O06"/>
    <s v="Auftrag: lfd. Periode/kumuliert"/>
    <x v="5"/>
    <n v="2020"/>
    <s v="DIALOG"/>
    <x v="0"/>
    <x v="0"/>
  </r>
  <r>
    <s v="/PBS/COO_6O08"/>
    <s v="Auftrag: Aufriß nach Partner"/>
    <x v="5"/>
    <n v="2"/>
    <s v="DIALOG"/>
    <x v="0"/>
    <x v="0"/>
  </r>
  <r>
    <s v="/PBS/COO_ABO"/>
    <s v="Administration Board COO"/>
    <x v="5"/>
    <s v=""/>
    <s v=""/>
    <x v="0"/>
    <x v="1"/>
  </r>
  <r>
    <s v="/PBS/COO_KOB2"/>
    <s v="Aufträge Einzelposten Obligo"/>
    <x v="5"/>
    <n v="23"/>
    <s v="DIALOG"/>
    <x v="0"/>
    <x v="0"/>
  </r>
  <r>
    <s v="/PBS/COOC"/>
    <s v="Berichtsgruppe konvertieren"/>
    <x v="5"/>
    <n v="320"/>
    <s v="DIALOG"/>
    <x v="0"/>
    <x v="0"/>
  </r>
  <r>
    <s v="/PBS/COOE"/>
    <s v="Berichtsgruppe ausführen"/>
    <x v="5"/>
    <s v=""/>
    <s v=""/>
    <x v="0"/>
    <x v="1"/>
  </r>
  <r>
    <s v="/PBS/F17"/>
    <s v="ABAB/4 Report: Saldenbesätigung Deb."/>
    <x v="5"/>
    <s v=""/>
    <s v=""/>
    <x v="0"/>
    <x v="1"/>
  </r>
  <r>
    <s v="/PBS/F27"/>
    <s v="Debitoren: Periodische Kontoauszüge"/>
    <x v="5"/>
    <n v="34"/>
    <s v="DIALOG"/>
    <x v="0"/>
    <x v="0"/>
  </r>
  <r>
    <s v="/PBS/FAGLL03"/>
    <s v="Einzelposten Sachkonten (neu)"/>
    <x v="5"/>
    <s v=""/>
    <s v=""/>
    <x v="0"/>
    <x v="1"/>
  </r>
  <r>
    <s v="/PBS/FB03"/>
    <s v="Beleg anzeigen"/>
    <x v="5"/>
    <n v="829"/>
    <s v="DIALOG"/>
    <x v="0"/>
    <x v="0"/>
  </r>
  <r>
    <s v="/PBS/FB04"/>
    <s v="Belegänderungen"/>
    <x v="5"/>
    <n v="2"/>
    <s v=""/>
    <x v="0"/>
    <x v="0"/>
  </r>
  <r>
    <s v="/PBS/FBD3"/>
    <s v="Dauerbuchung anzeigen"/>
    <x v="5"/>
    <n v="337"/>
    <s v="DIALOG"/>
    <x v="0"/>
    <x v="0"/>
  </r>
  <r>
    <s v="/PBS/FBL1N"/>
    <s v="Einzelposten Kreditoren"/>
    <x v="5"/>
    <n v="11257"/>
    <s v="DIALOG"/>
    <x v="0"/>
    <x v="0"/>
  </r>
  <r>
    <s v="/PBS/FBL3N"/>
    <s v="Einzelposten Sachkonten"/>
    <x v="5"/>
    <n v="14343"/>
    <s v="DIALOG"/>
    <x v="0"/>
    <x v="0"/>
  </r>
  <r>
    <s v="/PBS/FBL5N"/>
    <s v="Einzelposten Debitoren"/>
    <x v="5"/>
    <s v=""/>
    <s v=""/>
    <x v="0"/>
    <x v="1"/>
  </r>
  <r>
    <s v="/PBS/FBU3"/>
    <s v="Übergreifenden Beleg anzeigen"/>
    <x v="5"/>
    <n v="137"/>
    <s v=""/>
    <x v="0"/>
    <x v="0"/>
  </r>
  <r>
    <s v="/PBS/FD10N"/>
    <s v="Saldenanzeige Debitoren"/>
    <x v="5"/>
    <n v="3"/>
    <s v="DIALOG"/>
    <x v="0"/>
    <x v="0"/>
  </r>
  <r>
    <s v="/PBS/FK10N"/>
    <s v="Saldenanzeige Kreditoren"/>
    <x v="5"/>
    <n v="2"/>
    <s v="DIALOG"/>
    <x v="0"/>
    <x v="0"/>
  </r>
  <r>
    <s v="/PBS/FS04"/>
    <s v="Änderungen Sachkonto-Zentral"/>
    <x v="5"/>
    <n v="6"/>
    <s v=""/>
    <x v="0"/>
    <x v="0"/>
  </r>
  <r>
    <s v="/PBS/FS10N"/>
    <s v="Saldenanzeige"/>
    <x v="5"/>
    <n v="424"/>
    <s v="DIALOG"/>
    <x v="0"/>
    <x v="0"/>
  </r>
  <r>
    <s v="/PBS/IE03"/>
    <s v="Equipment anzeigen"/>
    <x v="5"/>
    <n v="4"/>
    <s v="DIALOG"/>
    <x v="1"/>
    <x v="0"/>
  </r>
  <r>
    <s v="/PBS/IL03"/>
    <s v="Techn.Platz anzeigen"/>
    <x v="5"/>
    <s v=""/>
    <s v=""/>
    <x v="0"/>
    <x v="1"/>
  </r>
  <r>
    <s v="/PBS/IW23"/>
    <s v="Anzeigen IH-Meldung"/>
    <x v="5"/>
    <n v="16636"/>
    <s v="DIALOG"/>
    <x v="1"/>
    <x v="0"/>
  </r>
  <r>
    <s v="/PBS/IW28"/>
    <s v="Meldungen ändern"/>
    <x v="5"/>
    <n v="23607"/>
    <s v="DIALOG"/>
    <x v="1"/>
    <x v="0"/>
  </r>
  <r>
    <s v="/PBS/IW33"/>
    <s v="Anzeigen IH-Auftrag"/>
    <x v="5"/>
    <n v="4679"/>
    <s v="DIALOG"/>
    <x v="1"/>
    <x v="0"/>
  </r>
  <r>
    <s v="/PBS/IW39"/>
    <s v="IH-Aufträge anzeigen"/>
    <x v="5"/>
    <n v="6730"/>
    <s v="DIALOG"/>
    <x v="1"/>
    <x v="0"/>
  </r>
  <r>
    <s v="/PBS/IW43"/>
    <s v="Anzeigen Rückmeldung IH-Aufträge"/>
    <x v="5"/>
    <n v="20"/>
    <s v=""/>
    <x v="0"/>
    <x v="0"/>
  </r>
  <r>
    <s v="/PBS/IW53"/>
    <s v="Anzeigen Servicemeldung"/>
    <x v="5"/>
    <n v="406"/>
    <s v="DIALOG"/>
    <x v="0"/>
    <x v="0"/>
  </r>
  <r>
    <s v="/PBS/IW59"/>
    <s v="Servicemeldungen anzeigen"/>
    <x v="5"/>
    <s v=""/>
    <s v=""/>
    <x v="0"/>
    <x v="1"/>
  </r>
  <r>
    <s v="/PBS/KB13N"/>
    <s v="Man. Umbuchung Kosten anzeigen"/>
    <x v="5"/>
    <n v="10"/>
    <s v=""/>
    <x v="0"/>
    <x v="0"/>
  </r>
  <r>
    <s v="/PBS/KB23N"/>
    <s v="Direkte Leistungsver. anzeigen"/>
    <x v="5"/>
    <n v="8"/>
    <s v=""/>
    <x v="0"/>
    <x v="0"/>
  </r>
  <r>
    <s v="/PBS/KB33N"/>
    <s v="Statist. Kennzahlen anzeigen"/>
    <x v="5"/>
    <n v="180"/>
    <s v="DIALOG"/>
    <x v="0"/>
    <x v="0"/>
  </r>
  <r>
    <s v="/PBS/KB43N"/>
    <s v="Man. Umbuchung Erlöse anzeigen"/>
    <x v="5"/>
    <n v="20"/>
    <s v=""/>
    <x v="0"/>
    <x v="0"/>
  </r>
  <r>
    <s v="/PBS/KB66"/>
    <s v="Umbuchung ILV anzeigen"/>
    <x v="5"/>
    <n v="10"/>
    <s v=""/>
    <x v="0"/>
    <x v="0"/>
  </r>
  <r>
    <s v="/PBS/KE24"/>
    <s v="Einzelpostenanzeige - Ist"/>
    <x v="5"/>
    <n v="323"/>
    <s v="DIALOG"/>
    <x v="0"/>
    <x v="0"/>
  </r>
  <r>
    <s v="/PBS/KE25"/>
    <s v="Einzelpostenanzeige - Plan"/>
    <x v="5"/>
    <n v="240"/>
    <s v="DIALOG"/>
    <x v="0"/>
    <x v="0"/>
  </r>
  <r>
    <s v="/PBS/KE30"/>
    <s v="Ergebnisbericht ausführen"/>
    <x v="5"/>
    <n v="2625"/>
    <s v="DIALOG"/>
    <x v="0"/>
    <x v="0"/>
  </r>
  <r>
    <s v="/PBS/KO03"/>
    <s v="Innenauftrag anzeigen"/>
    <x v="5"/>
    <n v="6146"/>
    <s v="DIALOG"/>
    <x v="0"/>
    <x v="0"/>
  </r>
  <r>
    <s v="/PBS/KOB1"/>
    <s v="Aufträge Einzelposten Ist"/>
    <x v="5"/>
    <n v="2265"/>
    <s v="DIALOG"/>
    <x v="0"/>
    <x v="0"/>
  </r>
  <r>
    <s v="/PBS/KOB8"/>
    <s v="Aufträge Einzelposten WIP-/ErgErm"/>
    <x v="5"/>
    <n v="2"/>
    <s v="DIALOG"/>
    <x v="0"/>
    <x v="0"/>
  </r>
  <r>
    <s v="/PBS/KOH3"/>
    <s v="Auftragsgruppe anzeigen"/>
    <x v="5"/>
    <n v="159"/>
    <s v="DIALOG"/>
    <x v="0"/>
    <x v="0"/>
  </r>
  <r>
    <s v="/PBS/KOK3"/>
    <s v="Sammelanzeige Innenaufträge"/>
    <x v="5"/>
    <n v="2"/>
    <s v="DIALOG"/>
    <x v="0"/>
    <x v="0"/>
  </r>
  <r>
    <s v="/PBS/KOK5"/>
    <s v="Stammdatenverzeichnis Innenaufträge"/>
    <x v="5"/>
    <n v="1066"/>
    <s v="DIALOG"/>
    <x v="0"/>
    <x v="0"/>
  </r>
  <r>
    <s v="/PBS/KSB1"/>
    <s v="Kostenstellen Einzelposten Ist"/>
    <x v="5"/>
    <n v="994"/>
    <s v="DIALOG"/>
    <x v="0"/>
    <x v="0"/>
  </r>
  <r>
    <s v="/PBS/KSB5"/>
    <s v="Kostenrechnungsbelege Istkosten"/>
    <x v="5"/>
    <s v=""/>
    <s v=""/>
    <x v="0"/>
    <x v="1"/>
  </r>
  <r>
    <s v="/PBS/KSBL"/>
    <s v="Kostenstellen: Planungsübersicht"/>
    <x v="5"/>
    <n v="6"/>
    <s v="DIALOG"/>
    <x v="0"/>
    <x v="0"/>
  </r>
  <r>
    <s v="/PBS/KSBP"/>
    <s v="Kostenstellen Einzelposten Plan"/>
    <x v="5"/>
    <s v=""/>
    <s v=""/>
    <x v="0"/>
    <x v="1"/>
  </r>
  <r>
    <s v="/PBS/MB03"/>
    <s v="Materialbeleg anzeigen"/>
    <x v="5"/>
    <n v="126"/>
    <s v="DIALOG"/>
    <x v="0"/>
    <x v="0"/>
  </r>
  <r>
    <s v="/PBS/MB51"/>
    <s v="Materialbelegliste"/>
    <x v="5"/>
    <n v="6968"/>
    <s v="DIALOG"/>
    <x v="0"/>
    <x v="0"/>
  </r>
  <r>
    <s v="/PBS/MB59"/>
    <s v="Materialbelegliste"/>
    <x v="5"/>
    <n v="2"/>
    <s v=""/>
    <x v="0"/>
    <x v="0"/>
  </r>
  <r>
    <s v="/PBS/MB5B"/>
    <s v="Bestände zum Buchungsdatum"/>
    <x v="5"/>
    <n v="50"/>
    <s v="DIALOG"/>
    <x v="0"/>
    <x v="0"/>
  </r>
  <r>
    <s v="/PBS/ME23N"/>
    <s v="Bestellung"/>
    <x v="5"/>
    <n v="14588"/>
    <s v="DIALOG"/>
    <x v="0"/>
    <x v="0"/>
  </r>
  <r>
    <s v="/PBS/ME2B"/>
    <s v="Bestellungen zur Bedarfsnummer"/>
    <x v="5"/>
    <n v="2"/>
    <s v=""/>
    <x v="0"/>
    <x v="0"/>
  </r>
  <r>
    <s v="/PBS/ME2C"/>
    <s v="Bestellungen zur Warengruppe"/>
    <x v="5"/>
    <n v="7422"/>
    <s v="DIALOG"/>
    <x v="0"/>
    <x v="0"/>
  </r>
  <r>
    <s v="/PBS/ME2K"/>
    <s v="Bestellungen zur Kontierung"/>
    <x v="5"/>
    <n v="14"/>
    <s v="DIALOG"/>
    <x v="0"/>
    <x v="0"/>
  </r>
  <r>
    <s v="/PBS/ME2L"/>
    <s v="Bestellungen zum Lieferant"/>
    <x v="5"/>
    <n v="15464"/>
    <s v="DIALOG"/>
    <x v="0"/>
    <x v="0"/>
  </r>
  <r>
    <s v="/PBS/ME2M"/>
    <s v="Bestellungen zum Material"/>
    <x v="5"/>
    <n v="1306"/>
    <s v="DIALOG"/>
    <x v="0"/>
    <x v="0"/>
  </r>
  <r>
    <s v="/PBS/ME2N"/>
    <s v="Bestellungen zur Bestellnummmer"/>
    <x v="5"/>
    <n v="1078"/>
    <s v="DIALOG"/>
    <x v="0"/>
    <x v="0"/>
  </r>
  <r>
    <s v="/PBS/ME33K"/>
    <s v="Kontrakt anzeigen DB + Archiv"/>
    <x v="5"/>
    <n v="614"/>
    <s v="DIALOG"/>
    <x v="0"/>
    <x v="0"/>
  </r>
  <r>
    <s v="/PBS/ME3C"/>
    <s v="Rahmenverträge zur Warengruppe"/>
    <x v="5"/>
    <s v=""/>
    <s v=""/>
    <x v="0"/>
    <x v="0"/>
  </r>
  <r>
    <s v="/PBS/ME3L"/>
    <s v="Rahmenverträge zum Lieferant"/>
    <x v="5"/>
    <n v="570"/>
    <s v="DIALOG"/>
    <x v="0"/>
    <x v="0"/>
  </r>
  <r>
    <s v="/PBS/ME3M"/>
    <s v="Rahmenverträge zum Material"/>
    <x v="5"/>
    <n v="3"/>
    <s v=""/>
    <x v="0"/>
    <x v="0"/>
  </r>
  <r>
    <s v="/PBS/ME3N"/>
    <s v="Rahmenverträge zur Vertragsnummer"/>
    <x v="5"/>
    <n v="157"/>
    <s v="DIALOG"/>
    <x v="0"/>
    <x v="0"/>
  </r>
  <r>
    <s v="/PBS/ME43"/>
    <s v="Anfrage anzeigen"/>
    <x v="5"/>
    <s v=""/>
    <s v=""/>
    <x v="0"/>
    <x v="0"/>
  </r>
  <r>
    <s v="/PBS/ME4L"/>
    <s v="Anfragen zum Lieferanten"/>
    <x v="5"/>
    <n v="9"/>
    <s v="DIALOG"/>
    <x v="0"/>
    <x v="0"/>
  </r>
  <r>
    <s v="/PBS/ME53"/>
    <s v="Bestellanforderung anzeigen"/>
    <x v="5"/>
    <s v=""/>
    <s v=""/>
    <x v="0"/>
    <x v="0"/>
  </r>
  <r>
    <s v="/PBS/ME53N"/>
    <s v="Bestellanforderung anzeigen"/>
    <x v="5"/>
    <n v="389"/>
    <s v="DIALOG"/>
    <x v="0"/>
    <x v="0"/>
  </r>
  <r>
    <s v="/PBS/ME5A"/>
    <s v="Listanzeige Bestellanforderungen"/>
    <x v="5"/>
    <n v="31"/>
    <s v="DIALOG"/>
    <x v="0"/>
    <x v="0"/>
  </r>
  <r>
    <s v="/PBS/ME80FN"/>
    <s v="Allgemeine Auswertungen (F)"/>
    <x v="5"/>
    <n v="438"/>
    <s v="DIALOG"/>
    <x v="0"/>
    <x v="0"/>
  </r>
  <r>
    <s v="/PBS/ME9F"/>
    <s v="Nachrichtenausgabe Bestellungen"/>
    <x v="5"/>
    <n v="58"/>
    <s v=""/>
    <x v="0"/>
    <x v="0"/>
  </r>
  <r>
    <s v="/PBS/MI03"/>
    <s v="Inventurbeleg anzeigen"/>
    <x v="5"/>
    <s v=""/>
    <s v=""/>
    <x v="0"/>
    <x v="0"/>
  </r>
  <r>
    <s v="/PBS/MIR4"/>
    <s v="Aufruf der MIRO - Status Ändern"/>
    <x v="5"/>
    <n v="1407"/>
    <s v="DIALOG"/>
    <x v="0"/>
    <x v="0"/>
  </r>
  <r>
    <s v="/PBS/MK04"/>
    <s v="Änderungen Kreditor (Einkauf)"/>
    <x v="5"/>
    <n v="2200"/>
    <s v="DIALOG"/>
    <x v="0"/>
    <x v="0"/>
  </r>
  <r>
    <s v="/PBS/MM03"/>
    <s v="Material &amp; anzeigen"/>
    <x v="5"/>
    <n v="4"/>
    <s v="DIALOG"/>
    <x v="0"/>
    <x v="0"/>
  </r>
  <r>
    <s v="/PBS/MM05"/>
    <s v="Änderungsbel. Material anzeigen CMT"/>
    <x v="5"/>
    <s v=""/>
    <s v=""/>
    <x v="0"/>
    <x v="0"/>
  </r>
  <r>
    <s v="/PBS/MM19"/>
    <s v="Material &amp; zum Stichtag anzeigen"/>
    <x v="5"/>
    <n v="2"/>
    <s v=""/>
    <x v="0"/>
    <x v="0"/>
  </r>
  <r>
    <s v="/PBS/MMBE"/>
    <s v="Bestandsübersicht"/>
    <x v="5"/>
    <n v="590"/>
    <s v="DIALOG"/>
    <x v="0"/>
    <x v="0"/>
  </r>
  <r>
    <s v="/PBS/MR03"/>
    <s v="Anzeige Rechnungsprüfungsbeleg"/>
    <x v="5"/>
    <n v="39"/>
    <s v="DIALOG"/>
    <x v="0"/>
    <x v="0"/>
  </r>
  <r>
    <s v="/PBS/MSC3N"/>
    <s v="Charge anzeigen"/>
    <x v="5"/>
    <s v=""/>
    <s v=""/>
    <x v="0"/>
    <x v="1"/>
  </r>
  <r>
    <s v="/PBS/OKOV"/>
    <s v="Selektionsvar. Innenaufträge"/>
    <x v="5"/>
    <n v="60"/>
    <s v="DIALOG"/>
    <x v="0"/>
    <x v="0"/>
  </r>
  <r>
    <s v="/PBS/UTIL_ACCESS_DOC"/>
    <s v="PBS Documentation Guide"/>
    <x v="5"/>
    <s v=""/>
    <s v=""/>
    <x v="0"/>
    <x v="1"/>
  </r>
  <r>
    <s v="/PBS/UTIL_VARI"/>
    <s v="Selektionsvarianten kopieren"/>
    <x v="5"/>
    <n v="10"/>
    <s v=""/>
    <x v="0"/>
    <x v="0"/>
  </r>
  <r>
    <s v="/PBS/UTIL_VERSION"/>
    <s v="Versionsinformationsdatei erzeugen"/>
    <x v="5"/>
    <s v=""/>
    <s v=""/>
    <x v="0"/>
    <x v="1"/>
  </r>
  <r>
    <s v="/PCO/ABCON"/>
    <s v="Abrechnungscontrolling"/>
    <x v="6"/>
    <n v="933539"/>
    <s v="DIALOG"/>
    <x v="0"/>
    <x v="0"/>
  </r>
  <r>
    <s v="/PCO/ABCON_STAT"/>
    <s v="P341 Abcon Statistik"/>
    <x v="6"/>
    <n v="561"/>
    <s v="DIALOG"/>
    <x v="0"/>
    <x v="6"/>
  </r>
  <r>
    <s v="/PCO/ABCONL"/>
    <s v="Abrechnungscontrolling live"/>
    <x v="6"/>
    <n v="114"/>
    <s v="DIALOG"/>
    <x v="0"/>
    <x v="7"/>
  </r>
  <r>
    <s v="/PCO/P340CUST"/>
    <s v="Customizing Baumstruktur"/>
    <x v="6"/>
    <n v="12"/>
    <s v="DIALOG"/>
    <x v="0"/>
    <x v="3"/>
  </r>
  <r>
    <s v="/PCO/P340SETFLAGS"/>
    <s v="Massenvererbung Statuskennzeichen"/>
    <x v="6"/>
    <n v="2"/>
    <s v="DIALOG"/>
    <x v="0"/>
    <x v="8"/>
  </r>
  <r>
    <s v="/PCO/P340SYST"/>
    <s v="P340: Customizing"/>
    <x v="6"/>
    <n v="6"/>
    <s v="DIALOG"/>
    <x v="0"/>
    <x v="3"/>
  </r>
  <r>
    <s v="/PCO/P340SYSTEXP"/>
    <s v="Customizing Systemeinstellungen"/>
    <x v="6"/>
    <n v="66"/>
    <s v="DIALOG"/>
    <x v="0"/>
    <x v="3"/>
  </r>
  <r>
    <s v="/SAST/A_COLLECT_MENU"/>
    <s v="Speichern des SAP Menüs"/>
    <x v="5"/>
    <n v="25"/>
    <s v="DIALOG"/>
    <x v="0"/>
    <x v="0"/>
  </r>
  <r>
    <s v="/SAST/A_LIST_AUTH_VA"/>
    <s v="Anzeige Berechtigungswerte"/>
    <x v="5"/>
    <n v="66"/>
    <s v="DIALOG"/>
    <x v="0"/>
    <x v="0"/>
  </r>
  <r>
    <s v="/SAST/A_ORGSET"/>
    <s v="Rollentool - ORGSet Pflege"/>
    <x v="5"/>
    <s v=""/>
    <s v=""/>
    <x v="0"/>
    <x v="1"/>
  </r>
  <r>
    <s v="/SAST/A_SU24_TAB_EXP"/>
    <s v="SU24 Transfertabelle exp."/>
    <x v="5"/>
    <n v="24"/>
    <s v="DIALOG"/>
    <x v="0"/>
    <x v="0"/>
  </r>
  <r>
    <s v="/SAST/A_SU24_TAB_IMP"/>
    <s v="SU24 Transfertabelle imp."/>
    <x v="5"/>
    <n v="48"/>
    <s v="DIALOG"/>
    <x v="0"/>
    <x v="0"/>
  </r>
  <r>
    <s v="/SAST/ABAPAUTH"/>
    <s v="Programme ohne Berecht.prüfung"/>
    <x v="5"/>
    <n v="12"/>
    <s v="DIALOG"/>
    <x v="0"/>
    <x v="0"/>
  </r>
  <r>
    <s v="/SAST/ABAPDEV"/>
    <s v="Übersicht ABAP Entwickler"/>
    <x v="5"/>
    <n v="72"/>
    <s v=""/>
    <x v="0"/>
    <x v="0"/>
  </r>
  <r>
    <s v="/SAST/ABAPKEY"/>
    <s v="Liste der Entwicklerschlüssel"/>
    <x v="5"/>
    <n v="818"/>
    <s v="DIALOG"/>
    <x v="0"/>
    <x v="0"/>
  </r>
  <r>
    <s v="/SAST/ABAPLOCAL"/>
    <s v="Liste lokaler Entwicklungsobjekte"/>
    <x v="5"/>
    <n v="24"/>
    <s v=""/>
    <x v="0"/>
    <x v="0"/>
  </r>
  <r>
    <s v="/SAST/ABAPSCAN"/>
    <s v="Scan auf kritische Statements"/>
    <x v="5"/>
    <n v="24"/>
    <s v="DIALOG"/>
    <x v="0"/>
    <x v="0"/>
  </r>
  <r>
    <s v="/SAST/ACTIONID"/>
    <s v="Pflege RisikoIDs Langtext"/>
    <x v="5"/>
    <n v="3246"/>
    <s v="DIALOG"/>
    <x v="0"/>
    <x v="0"/>
  </r>
  <r>
    <s v="/SAST/ADMGRP"/>
    <s v="Pflege Mitigationsgruppe"/>
    <x v="5"/>
    <n v="894"/>
    <s v="DIALOG"/>
    <x v="0"/>
    <x v="0"/>
  </r>
  <r>
    <s v="/SAST/ANALYSE_TABLES"/>
    <s v="Auswertung Tabellenprotokolle"/>
    <x v="5"/>
    <n v="7"/>
    <s v="DIALOG"/>
    <x v="0"/>
    <x v="0"/>
  </r>
  <r>
    <s v="/SAST/AP_ARCHIV_READ"/>
    <s v="Archiv Auditrun"/>
    <x v="5"/>
    <n v="18"/>
    <s v="DIALOG"/>
    <x v="0"/>
    <x v="0"/>
  </r>
  <r>
    <s v="/SAST/AUD_LIST"/>
    <s v="Übersicht Audit Zyklen"/>
    <x v="5"/>
    <s v=""/>
    <s v=""/>
    <x v="0"/>
    <x v="1"/>
  </r>
  <r>
    <s v="/SAST/AUD_PLAN"/>
    <s v="Pflege AuditplanID"/>
    <x v="5"/>
    <n v="4742"/>
    <s v="DIALOG"/>
    <x v="0"/>
    <x v="0"/>
  </r>
  <r>
    <s v="/SAST/AUD_PLAN_UPD"/>
    <s v="Automat. Update im Audit Plan"/>
    <x v="5"/>
    <s v=""/>
    <s v=""/>
    <x v="0"/>
    <x v="1"/>
  </r>
  <r>
    <s v="/SAST/AUD_START"/>
    <s v="Einplanung eines Audit Zyklus"/>
    <x v="5"/>
    <n v="16"/>
    <s v="DIALOG"/>
    <x v="0"/>
    <x v="0"/>
  </r>
  <r>
    <s v="/SAST/AUDGRP"/>
    <s v="Pflege Auditorengruppe"/>
    <x v="5"/>
    <n v="48"/>
    <s v="DIALOG"/>
    <x v="0"/>
    <x v="0"/>
  </r>
  <r>
    <s v="/SAST/AUDIT_RUNS_MON"/>
    <s v="Monitor Audit-Läufe"/>
    <x v="5"/>
    <n v="50"/>
    <s v=""/>
    <x v="0"/>
    <x v="0"/>
  </r>
  <r>
    <s v="/SAST/AUDIT_WORKLIST"/>
    <s v="Arbeitsvorrat"/>
    <x v="5"/>
    <s v=""/>
    <s v=""/>
    <x v="0"/>
    <x v="1"/>
  </r>
  <r>
    <s v="/SAST/AUDITOR"/>
    <s v="Pflege AuditorID"/>
    <x v="5"/>
    <n v="288"/>
    <s v="DIALOG"/>
    <x v="0"/>
    <x v="0"/>
  </r>
  <r>
    <s v="/SAST/AUTHCHK_EXCEL"/>
    <s v="Berechtigungsprüfung (Excel)"/>
    <x v="5"/>
    <s v=""/>
    <s v=""/>
    <x v="0"/>
    <x v="1"/>
  </r>
  <r>
    <s v="/SAST/CATALOG"/>
    <s v="Pflege Katalog"/>
    <x v="5"/>
    <n v="6"/>
    <s v=""/>
    <x v="0"/>
    <x v="0"/>
  </r>
  <r>
    <s v="/SAST/CHECK_LICENSE"/>
    <s v="Auswertung SAST Lizenzen"/>
    <x v="5"/>
    <s v=""/>
    <s v=""/>
    <x v="0"/>
    <x v="1"/>
  </r>
  <r>
    <s v="/SAST/CHECKGROUPS"/>
    <s v="Pflege logische Systemgruppen"/>
    <x v="5"/>
    <n v="108"/>
    <s v=""/>
    <x v="0"/>
    <x v="0"/>
  </r>
  <r>
    <s v="/SAST/CID_IMP_A_ARIB"/>
    <s v="Import Accounts aus Ariba"/>
    <x v="5"/>
    <n v="12"/>
    <s v="DIALOG"/>
    <x v="0"/>
    <x v="0"/>
  </r>
  <r>
    <s v="/SAST/CID_IMP_A_SAP"/>
    <s v="Import Accounts aus SAP"/>
    <x v="5"/>
    <s v=""/>
    <s v=""/>
    <x v="0"/>
    <x v="1"/>
  </r>
  <r>
    <s v="/SAST/CID_IMP_I_LDAP"/>
    <s v="Import Identitäten aus LDAP"/>
    <x v="5"/>
    <n v="180"/>
    <s v="DIALOG"/>
    <x v="0"/>
    <x v="0"/>
  </r>
  <r>
    <s v="/SAST/CID_LST_ACC"/>
    <s v="Anzeige der Accounts"/>
    <x v="5"/>
    <n v="5995"/>
    <s v="DIALOG"/>
    <x v="0"/>
    <x v="0"/>
  </r>
  <r>
    <s v="/SAST/CID_LST_ACC_RO"/>
    <s v="Anzeige der Rollen zum Account"/>
    <x v="5"/>
    <n v="360"/>
    <s v="DIALOG"/>
    <x v="0"/>
    <x v="0"/>
  </r>
  <r>
    <s v="/SAST/CID_LST_IDENTI"/>
    <s v="Anzeige der Identitäten"/>
    <x v="5"/>
    <n v="212"/>
    <s v="DIALOG"/>
    <x v="0"/>
    <x v="0"/>
  </r>
  <r>
    <s v="/SAST/CID_LST_ROLE"/>
    <s v="Anzeige der Rollen"/>
    <x v="5"/>
    <n v="252"/>
    <s v="DIALOG"/>
    <x v="0"/>
    <x v="0"/>
  </r>
  <r>
    <s v="/SAST/CID_LST_SYNC"/>
    <s v="Anzeige Änderungsprotokolle"/>
    <x v="5"/>
    <n v="60"/>
    <s v=""/>
    <x v="0"/>
    <x v="0"/>
  </r>
  <r>
    <s v="/SAST/CID_MAINT_SRC"/>
    <s v="Pflege Identity Datensource"/>
    <x v="5"/>
    <n v="36"/>
    <s v="DIALOG"/>
    <x v="0"/>
    <x v="0"/>
  </r>
  <r>
    <s v="/SAST/CONT_ORG"/>
    <s v="Pflege Risiko ORG-Einheiten"/>
    <x v="5"/>
    <n v="8"/>
    <s v="DIALOG"/>
    <x v="0"/>
    <x v="0"/>
  </r>
  <r>
    <s v="/SAST/CONT_USER"/>
    <s v="Pflege Risiko Verantwortliche"/>
    <x v="5"/>
    <n v="2"/>
    <s v="DIALOG"/>
    <x v="0"/>
    <x v="0"/>
  </r>
  <r>
    <s v="/SAST/CONTENT"/>
    <s v="Up-/Download Prüfregeln"/>
    <x v="5"/>
    <s v=""/>
    <s v=""/>
    <x v="0"/>
    <x v="1"/>
  </r>
  <r>
    <s v="/SAST/CONTENT_COMP"/>
    <s v="Pflege Content-Komponenten"/>
    <x v="5"/>
    <n v="2"/>
    <s v="DIALOG"/>
    <x v="0"/>
    <x v="0"/>
  </r>
  <r>
    <s v="/SAST/CONTENT_LOG"/>
    <s v="Protokoll der Datenübertragung"/>
    <x v="5"/>
    <s v=""/>
    <s v=""/>
    <x v="0"/>
    <x v="1"/>
  </r>
  <r>
    <s v="/SAST/CONTENT_VERS"/>
    <s v="Content Informationscenter"/>
    <x v="5"/>
    <n v="42"/>
    <s v="DIALOG"/>
    <x v="0"/>
    <x v="0"/>
  </r>
  <r>
    <s v="/SAST/CONTROL"/>
    <s v="Pflege KontrollID"/>
    <x v="5"/>
    <n v="128"/>
    <s v=""/>
    <x v="0"/>
    <x v="0"/>
  </r>
  <r>
    <s v="/SAST/CONTROL_DESIGN"/>
    <s v="Liste durchzuführenden Kontrollen"/>
    <x v="5"/>
    <s v=""/>
    <s v=""/>
    <x v="0"/>
    <x v="1"/>
  </r>
  <r>
    <s v="/SAST/CONTROL_REQ"/>
    <s v="Übersicht Kontrollanforder."/>
    <x v="5"/>
    <s v=""/>
    <s v=""/>
    <x v="0"/>
    <x v="1"/>
  </r>
  <r>
    <s v="/SAST/CR_AUTH"/>
    <s v="Pflege BerechtigungsID (krit.)"/>
    <x v="5"/>
    <n v="6726"/>
    <s v="DIALOG"/>
    <x v="0"/>
    <x v="0"/>
  </r>
  <r>
    <s v="/SAST/CR_COMB"/>
    <s v="Pflege krit. Kombinationen"/>
    <x v="5"/>
    <s v=""/>
    <s v=""/>
    <x v="0"/>
    <x v="1"/>
  </r>
  <r>
    <s v="/SAST/CRITOBJ"/>
    <s v="Pflege kritischer Objekte"/>
    <x v="5"/>
    <n v="12"/>
    <s v="DIALOG"/>
    <x v="0"/>
    <x v="0"/>
  </r>
  <r>
    <s v="/SAST/CRSYSTEMPARAM"/>
    <s v="Pflege krit. Systemparameter"/>
    <x v="5"/>
    <s v=""/>
    <s v=""/>
    <x v="0"/>
    <x v="1"/>
  </r>
  <r>
    <s v="/SAST/DBU"/>
    <s v="DB-Benutzer und Parameter"/>
    <x v="5"/>
    <n v="30"/>
    <s v="DIALOG"/>
    <x v="0"/>
    <x v="0"/>
  </r>
  <r>
    <s v="/SAST/DISTRIBUTE_MIT"/>
    <s v="Verteilung der Mitigation"/>
    <x v="5"/>
    <n v="2"/>
    <s v=""/>
    <x v="0"/>
    <x v="0"/>
  </r>
  <r>
    <s v="/SAST/DO_CHECK_LOG"/>
    <s v="SAST: Überprüfung der Logs"/>
    <x v="5"/>
    <n v="11040"/>
    <s v=""/>
    <x v="0"/>
    <x v="0"/>
  </r>
  <r>
    <s v="/SAST/DO_SETUP"/>
    <s v="SAST: Downl. Observer: Einstellungen"/>
    <x v="5"/>
    <n v="24"/>
    <s v=""/>
    <x v="0"/>
    <x v="0"/>
  </r>
  <r>
    <s v="/SAST/DO_START"/>
    <s v="SAST: Downl. Observer: Control Menu"/>
    <x v="5"/>
    <n v="48"/>
    <s v="DIALOG"/>
    <x v="0"/>
    <x v="0"/>
  </r>
  <r>
    <s v="/SAST/DOWNLOAD_ADMGP"/>
    <s v="Download Admin Gruppe"/>
    <x v="5"/>
    <s v=""/>
    <s v=""/>
    <x v="0"/>
    <x v="1"/>
  </r>
  <r>
    <s v="/SAST/DOWNLOAD_MIT_C"/>
    <s v="Download Mitigationseinträge"/>
    <x v="5"/>
    <n v="12"/>
    <s v=""/>
    <x v="0"/>
    <x v="0"/>
  </r>
  <r>
    <s v="/SAST/EMUSERID"/>
    <s v="Pflege EmergencyIDs"/>
    <x v="5"/>
    <n v="1132"/>
    <s v="DIALOG"/>
    <x v="0"/>
    <x v="0"/>
  </r>
  <r>
    <s v="/SAST/EXCEPT"/>
    <s v="Pflege Ausnahmen"/>
    <x v="5"/>
    <n v="48"/>
    <s v="DIALOG"/>
    <x v="0"/>
    <x v="0"/>
  </r>
  <r>
    <s v="/SAST/EXIT_USER"/>
    <s v="Deaktivierung SU01/PFCG User Exit"/>
    <x v="5"/>
    <n v="12"/>
    <s v="DIALOG"/>
    <x v="0"/>
    <x v="0"/>
  </r>
  <r>
    <s v="/SAST/EXPORT_IMPORT"/>
    <s v="Download-Upload SAST-Tabellen"/>
    <x v="5"/>
    <s v=""/>
    <s v=""/>
    <x v="0"/>
    <x v="1"/>
  </r>
  <r>
    <s v="/SAST/GET_CONFIG"/>
    <s v="Übernahme dezentraler Daten"/>
    <x v="5"/>
    <s v=""/>
    <s v=""/>
    <x v="0"/>
    <x v="1"/>
  </r>
  <r>
    <s v="/SAST/GET_SAME_SNC"/>
    <s v="Benutzer mit gleicher SNC"/>
    <x v="5"/>
    <n v="12"/>
    <s v="DIALOG"/>
    <x v="0"/>
    <x v="0"/>
  </r>
  <r>
    <s v="/SAST/GET_STAT_DATA"/>
    <s v="Hole Statistikdaten"/>
    <x v="5"/>
    <n v="48"/>
    <s v=""/>
    <x v="0"/>
    <x v="0"/>
  </r>
  <r>
    <s v="/SAST/GET_USER_DATA"/>
    <s v="Mandatenübergreif.Benutzerinfo"/>
    <x v="5"/>
    <n v="22"/>
    <s v="DIALOG"/>
    <x v="0"/>
    <x v="0"/>
  </r>
  <r>
    <s v="/SAST/GSETUP"/>
    <s v="Globales Setup"/>
    <x v="5"/>
    <n v="6"/>
    <s v="DIALOG"/>
    <x v="0"/>
    <x v="0"/>
  </r>
  <r>
    <s v="/SAST/HR_PROC_DATA"/>
    <s v="Übernahme HR Change Infos nach SAST"/>
    <x v="5"/>
    <s v=""/>
    <s v=""/>
    <x v="0"/>
    <x v="1"/>
  </r>
  <r>
    <s v="/SAST/LISTDB"/>
    <s v="Übersicht protokoll.Auswertung"/>
    <x v="5"/>
    <n v="140997"/>
    <s v="DIALOG"/>
    <x v="0"/>
    <x v="0"/>
  </r>
  <r>
    <s v="/SAST/LISTDB_USERTR"/>
    <s v="Übersicht Auswertungen AUM"/>
    <x v="5"/>
    <n v="52222"/>
    <s v="DIALOG"/>
    <x v="0"/>
    <x v="0"/>
  </r>
  <r>
    <s v="/SAST/LOCKUSER"/>
    <s v="Sperren inaktiver Benutzer"/>
    <x v="5"/>
    <n v="96"/>
    <s v="DIALOG"/>
    <x v="0"/>
    <x v="0"/>
  </r>
  <r>
    <s v="/SAST/LOGON"/>
    <s v="Anmeldung mit EmergencyID"/>
    <x v="5"/>
    <n v="8283"/>
    <s v="DIALOG"/>
    <x v="0"/>
    <x v="0"/>
  </r>
  <r>
    <s v="/SAST/MAINT_STANDIN"/>
    <s v="Pflege Vertreter (Auditor)"/>
    <x v="5"/>
    <n v="96"/>
    <s v="DIALOG"/>
    <x v="0"/>
    <x v="0"/>
  </r>
  <r>
    <s v="/SAST/MAINTAIN_CHECK"/>
    <s v="Checks Editor"/>
    <x v="5"/>
    <n v="582"/>
    <s v=""/>
    <x v="0"/>
    <x v="0"/>
  </r>
  <r>
    <s v="/SAST/MATR_CRIT_AUTH"/>
    <s v="Kritische Berecht. SoD-Matrix"/>
    <x v="5"/>
    <n v="1582"/>
    <s v="DIALOG"/>
    <x v="0"/>
    <x v="0"/>
  </r>
  <r>
    <s v="/SAST/MATR_CRIT_PROF"/>
    <s v="Krit. Berecht. SoD-Matr Rolle/Prof"/>
    <x v="5"/>
    <n v="123"/>
    <s v=""/>
    <x v="0"/>
    <x v="0"/>
  </r>
  <r>
    <s v="/SAST/MATR_SYSTEM"/>
    <s v="SoD Prüfung Systemübergreif."/>
    <x v="5"/>
    <n v="4"/>
    <s v="DIALOG"/>
    <x v="0"/>
    <x v="0"/>
  </r>
  <r>
    <s v="/SAST/MITIGATION"/>
    <s v="Pflege Mitigation"/>
    <x v="5"/>
    <n v="3926"/>
    <s v="DIALOG"/>
    <x v="0"/>
    <x v="0"/>
  </r>
  <r>
    <s v="/SAST/MR_SETUP"/>
    <s v="Management Reports Setup"/>
    <x v="5"/>
    <s v=""/>
    <s v=""/>
    <x v="0"/>
    <x v="1"/>
  </r>
  <r>
    <s v="/SAST/NAMESPACES"/>
    <s v="Pflege Kundennamensräume"/>
    <x v="5"/>
    <n v="16"/>
    <s v=""/>
    <x v="0"/>
    <x v="0"/>
  </r>
  <r>
    <s v="/SAST/NETWEAVER"/>
    <s v="ICF Services und Parameter"/>
    <x v="5"/>
    <n v="330"/>
    <s v=""/>
    <x v="0"/>
    <x v="0"/>
  </r>
  <r>
    <s v="/SAST/NETWEAVER_RFC"/>
    <s v="Übersicht ICF-Konfiguration"/>
    <x v="5"/>
    <n v="2"/>
    <s v=""/>
    <x v="0"/>
    <x v="0"/>
  </r>
  <r>
    <s v="/SAST/OBJECT_KEYS"/>
    <s v="Liste der Objektschlüssel"/>
    <x v="5"/>
    <s v=""/>
    <s v=""/>
    <x v="0"/>
    <x v="1"/>
  </r>
  <r>
    <s v="/SAST/ORGLEVEL"/>
    <s v="Pflege OrglevelID"/>
    <x v="5"/>
    <n v="312"/>
    <s v="DIALOG"/>
    <x v="0"/>
    <x v="0"/>
  </r>
  <r>
    <s v="/SAST/OSSNOTE"/>
    <s v="Pflege OSS-Notes"/>
    <x v="5"/>
    <n v="14"/>
    <s v="DIALOG"/>
    <x v="0"/>
    <x v="0"/>
  </r>
  <r>
    <s v="/SAST/PATTERN"/>
    <s v="Pflege krit. Statements"/>
    <x v="5"/>
    <s v=""/>
    <s v=""/>
    <x v="0"/>
    <x v="1"/>
  </r>
  <r>
    <s v="/SAST/POL_DISTRIBUTE"/>
    <s v="Verteilen der Policy"/>
    <x v="5"/>
    <n v="408"/>
    <s v="DIALOG"/>
    <x v="0"/>
    <x v="0"/>
  </r>
  <r>
    <s v="/SAST/POL_UPLOAD"/>
    <s v="Upload Policy"/>
    <x v="5"/>
    <n v="108"/>
    <s v="DIALOG"/>
    <x v="0"/>
    <x v="0"/>
  </r>
  <r>
    <s v="/SAST/POLICY"/>
    <s v="Policy Editor"/>
    <x v="5"/>
    <n v="1260"/>
    <s v="DIALOG"/>
    <x v="0"/>
    <x v="0"/>
  </r>
  <r>
    <s v="/SAST/PROCESS"/>
    <s v="Pflege ProzessID (Geschäftsp.)"/>
    <x v="5"/>
    <n v="1552"/>
    <s v="DIALOG"/>
    <x v="0"/>
    <x v="0"/>
  </r>
  <r>
    <s v="/SAST/PROCESSGRP"/>
    <s v="Pflege KonfliktIDs"/>
    <x v="5"/>
    <n v="347"/>
    <s v="DIALOG"/>
    <x v="0"/>
    <x v="0"/>
  </r>
  <r>
    <s v="/SAST/PROF_CRIT_AUTH"/>
    <s v="Krit. Berecht. Rollen/Profile"/>
    <x v="5"/>
    <n v="150"/>
    <s v="DIALOG"/>
    <x v="0"/>
    <x v="0"/>
  </r>
  <r>
    <s v="/SAST/RA_ANALYSE_CON"/>
    <s v="Auswertung Systemverbindungen"/>
    <x v="5"/>
    <n v="445"/>
    <s v="DIALOG"/>
    <x v="0"/>
    <x v="0"/>
  </r>
  <r>
    <s v="/SAST/RA_ANALYSE_GW"/>
    <s v="Auswertung GW Logs"/>
    <x v="5"/>
    <n v="18"/>
    <s v="DIALOG"/>
    <x v="0"/>
    <x v="0"/>
  </r>
  <r>
    <s v="/SAST/RA_ANALYSE_RFC"/>
    <s v="Auswertung RFC Nutzung Inbound"/>
    <x v="5"/>
    <n v="333"/>
    <s v="DIALOG"/>
    <x v="0"/>
    <x v="0"/>
  </r>
  <r>
    <s v="/SAST/RA_CREATE_GW_S"/>
    <s v="Secinfo/Reginfo/Prxyinfo generieren"/>
    <x v="5"/>
    <n v="20"/>
    <s v="DIALOG"/>
    <x v="0"/>
    <x v="0"/>
  </r>
  <r>
    <s v="/SAST/RA_EXPORT_CCMS"/>
    <s v="Export CCMS Statistiken"/>
    <x v="5"/>
    <n v="2"/>
    <s v="DIALOG"/>
    <x v="0"/>
    <x v="0"/>
  </r>
  <r>
    <s v="/SAST/RA_GW_DEL_TAB"/>
    <s v="Löschung Statustabellen GW Files"/>
    <x v="5"/>
    <n v="2"/>
    <s v="DIALOG"/>
    <x v="0"/>
    <x v="0"/>
  </r>
  <r>
    <s v="/SAST/RA_GW_GET_DIR"/>
    <s v="Übersicht der GW Dateinamen"/>
    <x v="5"/>
    <n v="76"/>
    <s v="DIALOG"/>
    <x v="0"/>
    <x v="0"/>
  </r>
  <r>
    <s v="/SAST/RA_GW_GET_PARA"/>
    <s v="Gateway LoggingParam. auslesen"/>
    <x v="5"/>
    <n v="48"/>
    <s v="DIALOG"/>
    <x v="0"/>
    <x v="0"/>
  </r>
  <r>
    <s v="/SAST/RA_GW_SHOW_LOG"/>
    <s v="Anzeige GW Logs"/>
    <x v="5"/>
    <n v="24"/>
    <s v="DIALOG"/>
    <x v="0"/>
    <x v="0"/>
  </r>
  <r>
    <s v="/SAST/RA_LIST"/>
    <s v="Anzeige Ergebnisse"/>
    <x v="5"/>
    <n v="766"/>
    <s v="DIALOG"/>
    <x v="0"/>
    <x v="0"/>
  </r>
  <r>
    <s v="/SAST/RA_REMOTE_RFC"/>
    <s v="Anzeige der Remote-RFCDES"/>
    <x v="5"/>
    <n v="336"/>
    <s v="DIALOG"/>
    <x v="0"/>
    <x v="0"/>
  </r>
  <r>
    <s v="/SAST/RA_SECINFO"/>
    <s v="Anzeige Secinfo/Reginfo/Prxyinfo"/>
    <x v="5"/>
    <n v="194"/>
    <s v="DIALOG"/>
    <x v="0"/>
    <x v="0"/>
  </r>
  <r>
    <s v="/SAST/RA_SETUP"/>
    <s v="Setup"/>
    <x v="5"/>
    <n v="4"/>
    <s v="DIALOG"/>
    <x v="0"/>
    <x v="0"/>
  </r>
  <r>
    <s v="/SAST/RA_ST03N_PARAM"/>
    <s v="ST03N Parameter"/>
    <x v="5"/>
    <n v="27"/>
    <s v="DIALOG"/>
    <x v="0"/>
    <x v="0"/>
  </r>
  <r>
    <s v="/SAST/RA_START"/>
    <s v="SAST IFM: Startmenü"/>
    <x v="5"/>
    <n v="2"/>
    <s v="DIALOG"/>
    <x v="0"/>
    <x v="0"/>
  </r>
  <r>
    <s v="/SAST/RA_TRACE_DELE"/>
    <s v="Trace Daten löschen"/>
    <x v="5"/>
    <n v="38"/>
    <s v="DIALOG"/>
    <x v="0"/>
    <x v="0"/>
  </r>
  <r>
    <s v="/SAST/RA_TRACE_INFO"/>
    <s v="Trace Status Info je System"/>
    <x v="5"/>
    <n v="54"/>
    <s v="DIALOG"/>
    <x v="0"/>
    <x v="0"/>
  </r>
  <r>
    <s v="/SAST/RA_TRACE_OFF"/>
    <s v="Berechtigungstrace deaktivieren"/>
    <x v="5"/>
    <n v="51"/>
    <s v="DIALOG"/>
    <x v="0"/>
    <x v="0"/>
  </r>
  <r>
    <s v="/SAST/RA_TRACE_ON"/>
    <s v="Berechtigungstrace aktivieren"/>
    <x v="5"/>
    <n v="80"/>
    <s v="DIALOG"/>
    <x v="0"/>
    <x v="0"/>
  </r>
  <r>
    <s v="/SAST/RA_TRACE_SHOW"/>
    <s v="ST01 Langzeittrace anzeigen"/>
    <x v="5"/>
    <n v="2"/>
    <s v="DIALOG"/>
    <x v="0"/>
    <x v="0"/>
  </r>
  <r>
    <s v="/SAST/RA_TRACE_START"/>
    <s v="Tracekollektor remote starten"/>
    <x v="5"/>
    <n v="807536"/>
    <s v="DIALOG"/>
    <x v="0"/>
    <x v="0"/>
  </r>
  <r>
    <s v="/SAST/RA_TRACE_STATU"/>
    <s v="Trace Status je User anzeigen"/>
    <x v="5"/>
    <n v="303"/>
    <s v="DIALOG"/>
    <x v="0"/>
    <x v="0"/>
  </r>
  <r>
    <s v="/SAST/RA_UNLOCK_RFC"/>
    <s v="Löschen SM59 Editorsperre"/>
    <x v="5"/>
    <s v=""/>
    <s v=""/>
    <x v="0"/>
    <x v="1"/>
  </r>
  <r>
    <s v="/SAST/REPORTING_ID"/>
    <s v="Übersicht ReportingID"/>
    <x v="5"/>
    <s v=""/>
    <s v=""/>
    <x v="0"/>
    <x v="1"/>
  </r>
  <r>
    <s v="/SAST/ROP_START"/>
    <s v="Startmenü"/>
    <x v="5"/>
    <n v="23"/>
    <s v="DIALOG"/>
    <x v="0"/>
    <x v="0"/>
  </r>
  <r>
    <s v="/SAST/RT_CONFIGCHECK"/>
    <s v="Prüfung Konfiguration"/>
    <x v="5"/>
    <s v=""/>
    <s v=""/>
    <x v="0"/>
    <x v="1"/>
  </r>
  <r>
    <s v="/SAST/RT_FALLBACK_UC"/>
    <s v="Anlegen von Fallback User"/>
    <x v="5"/>
    <s v=""/>
    <s v=""/>
    <x v="0"/>
    <x v="1"/>
  </r>
  <r>
    <s v="/SAST/RT_FALLBACK_UR"/>
    <s v="Anfordern Fallback Benutzer"/>
    <x v="5"/>
    <n v="12"/>
    <s v="DIALOG"/>
    <x v="0"/>
    <x v="0"/>
  </r>
  <r>
    <s v="/SAST/RT_FALLBACK_US"/>
    <s v="Fallback Benutzer Sessions"/>
    <x v="5"/>
    <s v=""/>
    <s v=""/>
    <x v="0"/>
    <x v="1"/>
  </r>
  <r>
    <s v="/SAST/RT_FALLBACK_UU"/>
    <s v="Pflege Fallback Benutzer"/>
    <x v="5"/>
    <n v="72"/>
    <s v="DIALOG"/>
    <x v="0"/>
    <x v="0"/>
  </r>
  <r>
    <s v="/SAST/RT_PROJECT"/>
    <s v="SGM Projekte verwalten"/>
    <x v="5"/>
    <n v="24"/>
    <s v="DIALOG"/>
    <x v="0"/>
    <x v="0"/>
  </r>
  <r>
    <s v="/SAST/RT_ROLE_BEND"/>
    <s v="Fiori Backend Rollen erzeugen"/>
    <x v="5"/>
    <n v="60"/>
    <s v="DIALOG"/>
    <x v="0"/>
    <x v="0"/>
  </r>
  <r>
    <s v="/SAST/RT_ROLE_FEND"/>
    <s v="Fiori Frontend Rollen erzeugen"/>
    <x v="5"/>
    <n v="36"/>
    <s v="DIALOG"/>
    <x v="0"/>
    <x v="0"/>
  </r>
  <r>
    <s v="/SAST/RT_ROLE_TRACE"/>
    <s v="Rolle aus Tracedaten erz."/>
    <x v="5"/>
    <n v="12"/>
    <s v="DIALOG"/>
    <x v="0"/>
    <x v="0"/>
  </r>
  <r>
    <s v="/SAST/RT_SETUP"/>
    <s v="Setup Rollen Tool"/>
    <x v="5"/>
    <s v=""/>
    <s v=""/>
    <x v="0"/>
    <x v="1"/>
  </r>
  <r>
    <s v="/SAST/RT_START"/>
    <s v="SAST SGM: Startmenü"/>
    <x v="5"/>
    <n v="12"/>
    <s v="DIALOG"/>
    <x v="0"/>
    <x v="0"/>
  </r>
  <r>
    <s v="/SAST/RT_TESTUSER_C"/>
    <s v="Test Benutzer erstellen"/>
    <x v="5"/>
    <n v="12"/>
    <s v="DIALOG"/>
    <x v="0"/>
    <x v="0"/>
  </r>
  <r>
    <s v="/SAST/SAVELOG"/>
    <s v="Sicherung Session-Audit Trails"/>
    <x v="5"/>
    <s v=""/>
    <s v=""/>
    <x v="0"/>
    <x v="1"/>
  </r>
  <r>
    <s v="/SAST/SESSIONLOG"/>
    <s v="Auswertung Session-Audit Log"/>
    <x v="5"/>
    <n v="19313"/>
    <s v="DIALOG"/>
    <x v="0"/>
    <x v="0"/>
  </r>
  <r>
    <s v="/SAST/SET_AUTH_MODE"/>
    <s v="Modus Berechtigungsprüfung"/>
    <x v="5"/>
    <s v=""/>
    <s v=""/>
    <x v="0"/>
    <x v="1"/>
  </r>
  <r>
    <s v="/SAST/SETUP"/>
    <s v="Setup"/>
    <x v="5"/>
    <n v="4"/>
    <s v="DIALOG"/>
    <x v="0"/>
    <x v="0"/>
  </r>
  <r>
    <s v="/SAST/SIM_AGGREGATOR"/>
    <s v="Erzeugung komplexer Events"/>
    <x v="5"/>
    <n v="2"/>
    <s v=""/>
    <x v="0"/>
    <x v="0"/>
  </r>
  <r>
    <s v="/SAST/SIM_COLL_CENTR"/>
    <s v="Globalen Kollektor starten"/>
    <x v="5"/>
    <n v="13"/>
    <s v="DIALOG"/>
    <x v="0"/>
    <x v="0"/>
  </r>
  <r>
    <s v="/SAST/SIM_COLL_CONN"/>
    <s v="SAST SR: Connector"/>
    <x v="5"/>
    <n v="24"/>
    <s v="DIALOG"/>
    <x v="0"/>
    <x v="0"/>
  </r>
  <r>
    <s v="/SAST/SIM_COLL_LOCAL"/>
    <s v="Lokalen Kollektor starten"/>
    <x v="5"/>
    <s v=""/>
    <s v=""/>
    <x v="0"/>
    <x v="1"/>
  </r>
  <r>
    <s v="/SAST/SIM_COLL_STAT"/>
    <s v="Kollektorstatus anzeigen"/>
    <x v="5"/>
    <n v="368"/>
    <s v="DIALOG"/>
    <x v="0"/>
    <x v="0"/>
  </r>
  <r>
    <s v="/SAST/SIM_CONTENT"/>
    <s v="Regel anzeigen"/>
    <x v="5"/>
    <n v="138"/>
    <s v="DIALOG"/>
    <x v="0"/>
    <x v="0"/>
  </r>
  <r>
    <s v="/SAST/SIM_DELETE_LOG"/>
    <s v="Selektives löschen von Logs"/>
    <x v="5"/>
    <s v=""/>
    <s v=""/>
    <x v="0"/>
    <x v="1"/>
  </r>
  <r>
    <s v="/SAST/SIM_DIST_SETUP"/>
    <s v="Konfiguration verteilen"/>
    <x v="5"/>
    <n v="345"/>
    <s v="DIALOG"/>
    <x v="0"/>
    <x v="0"/>
  </r>
  <r>
    <s v="/SAST/SIM_DOWNLOAD"/>
    <s v="Regel herunterladen"/>
    <x v="5"/>
    <s v=""/>
    <s v=""/>
    <x v="0"/>
    <x v="1"/>
  </r>
  <r>
    <s v="/SAST/SIM_DYN_FILTER"/>
    <s v="SAST SR: Pflege dynamischer Filter"/>
    <x v="5"/>
    <n v="171"/>
    <s v="DIALOG"/>
    <x v="0"/>
    <x v="0"/>
  </r>
  <r>
    <s v="/SAST/SIM_EVENTS"/>
    <s v="EventID pflegen"/>
    <x v="5"/>
    <n v="2197"/>
    <s v="DIALOG"/>
    <x v="0"/>
    <x v="0"/>
  </r>
  <r>
    <s v="/SAST/SIM_GET_USER"/>
    <s v="Auslesen Benutzerdaten per RFC"/>
    <x v="5"/>
    <n v="24"/>
    <s v="DIALOG"/>
    <x v="0"/>
    <x v="0"/>
  </r>
  <r>
    <s v="/SAST/SIM_INCIDENTS"/>
    <s v="Incident Monitor"/>
    <x v="5"/>
    <n v="2777"/>
    <s v="DIALOG"/>
    <x v="0"/>
    <x v="0"/>
  </r>
  <r>
    <s v="/SAST/SIM_MAINT_RULE"/>
    <s v="Pflege komplexer Regeln"/>
    <x v="5"/>
    <n v="618"/>
    <s v="DIALOG"/>
    <x v="0"/>
    <x v="0"/>
  </r>
  <r>
    <s v="/SAST/SIM_MONITOR"/>
    <s v="Event Monitor"/>
    <x v="5"/>
    <n v="28080"/>
    <s v="DIALOG"/>
    <x v="0"/>
    <x v="0"/>
  </r>
  <r>
    <s v="/SAST/SIM_SETUP"/>
    <s v="SSR Setup pflegen"/>
    <x v="5"/>
    <n v="161"/>
    <s v="DIALOG"/>
    <x v="0"/>
    <x v="0"/>
  </r>
  <r>
    <s v="/SAST/SIM_SIEM_EXP"/>
    <s v="Export von ermittelten Logs"/>
    <x v="5"/>
    <n v="12"/>
    <s v="DIALOG"/>
    <x v="0"/>
    <x v="0"/>
  </r>
  <r>
    <s v="/SAST/SIM_SOURCES"/>
    <s v="DatenquellenID pflegen"/>
    <x v="5"/>
    <n v="7329"/>
    <s v="DIALOG"/>
    <x v="0"/>
    <x v="0"/>
  </r>
  <r>
    <s v="/SAST/SIM_START"/>
    <s v="SAST SSR: Startmenü"/>
    <x v="5"/>
    <n v="4204"/>
    <s v="DIALOG"/>
    <x v="0"/>
    <x v="0"/>
  </r>
  <r>
    <s v="/SAST/SIM_SUPP_INFO"/>
    <s v="Support Info anzeigen"/>
    <x v="5"/>
    <n v="490"/>
    <s v="DIALOG"/>
    <x v="0"/>
    <x v="0"/>
  </r>
  <r>
    <s v="/SAST/SIM_SYS_STAT"/>
    <s v="Systemstatus-Übersicht"/>
    <x v="5"/>
    <n v="218"/>
    <s v="DIALOG"/>
    <x v="0"/>
    <x v="0"/>
  </r>
  <r>
    <s v="/SAST/SIM_SYSGROUPS"/>
    <s v="SystemgruppeID pflegen"/>
    <x v="5"/>
    <n v="36"/>
    <s v="DIALOG"/>
    <x v="0"/>
    <x v="0"/>
  </r>
  <r>
    <s v="/SAST/SIM_SYSTEMS"/>
    <s v="SystemID pflegen"/>
    <x v="5"/>
    <n v="111"/>
    <s v="DIALOG"/>
    <x v="0"/>
    <x v="0"/>
  </r>
  <r>
    <s v="/SAST/SIM_UP_CONTENT"/>
    <s v="Upload neuen Contents"/>
    <x v="5"/>
    <s v=""/>
    <s v=""/>
    <x v="0"/>
    <x v="1"/>
  </r>
  <r>
    <s v="/SAST/SIM_UPLOAD"/>
    <s v="Regeln hochladen"/>
    <x v="5"/>
    <n v="1"/>
    <s v=""/>
    <x v="0"/>
    <x v="0"/>
  </r>
  <r>
    <s v="/SAST/SIMUCHECK_USER"/>
    <s v="Simulationscheck Benutzer"/>
    <x v="5"/>
    <n v="12"/>
    <s v="DIALOG"/>
    <x v="0"/>
    <x v="0"/>
  </r>
  <r>
    <s v="/SAST/SOD_MATRIX"/>
    <s v="Pflege SoD-Matrix"/>
    <x v="5"/>
    <n v="272"/>
    <s v="DIALOG"/>
    <x v="0"/>
    <x v="0"/>
  </r>
  <r>
    <s v="/SAST/SOD_MATRIX_SYS"/>
    <s v="SoD Matrix - systemübergreif."/>
    <x v="5"/>
    <s v=""/>
    <s v=""/>
    <x v="0"/>
    <x v="1"/>
  </r>
  <r>
    <s v="/SAST/SPUSER"/>
    <s v="Pflege SpecialID (pass. Überw.)"/>
    <x v="5"/>
    <n v="360"/>
    <s v="DIALOG"/>
    <x v="0"/>
    <x v="0"/>
  </r>
  <r>
    <s v="/SAST/SSR"/>
    <s v="Genehmigung Session-Request"/>
    <x v="5"/>
    <n v="389"/>
    <s v="DIALOG"/>
    <x v="0"/>
    <x v="0"/>
  </r>
  <r>
    <s v="/SAST/START"/>
    <s v="SAST Control Center: Startmenü"/>
    <x v="5"/>
    <n v="1"/>
    <s v="DIALOG"/>
    <x v="0"/>
    <x v="0"/>
  </r>
  <r>
    <s v="/SAST/START_LICENSE"/>
    <s v="Zentrale Lizenzverwaltung"/>
    <x v="5"/>
    <n v="626"/>
    <s v="DIALOG"/>
    <x v="0"/>
    <x v="0"/>
  </r>
  <r>
    <s v="/SAST/STD_PROFS"/>
    <s v="Pflege kritische STD. Profile"/>
    <x v="5"/>
    <s v=""/>
    <s v=""/>
    <x v="0"/>
    <x v="1"/>
  </r>
  <r>
    <s v="/SAST/SUPPORTINFO"/>
    <s v="Anzeige Support Infos"/>
    <x v="5"/>
    <n v="26"/>
    <s v="DIALOG"/>
    <x v="0"/>
    <x v="0"/>
  </r>
  <r>
    <s v="/SAST/SUSER"/>
    <s v="Zuordn. SAP-User - EmergencyID"/>
    <x v="5"/>
    <n v="1032"/>
    <s v="DIALOG"/>
    <x v="0"/>
    <x v="0"/>
  </r>
  <r>
    <s v="/SAST/SYSGROUP"/>
    <s v="Pflege Systemgruppe/-verbund"/>
    <x v="5"/>
    <n v="40"/>
    <s v=""/>
    <x v="0"/>
    <x v="0"/>
  </r>
  <r>
    <s v="/SAST/SYSPARAMS"/>
    <s v="Liste kritische RZ10-Parameter"/>
    <x v="5"/>
    <n v="1041"/>
    <s v="DIALOG"/>
    <x v="0"/>
    <x v="0"/>
  </r>
  <r>
    <s v="/SAST/SYSTEM"/>
    <s v="Pflege Systeme"/>
    <x v="5"/>
    <n v="2449"/>
    <s v="DIALOG"/>
    <x v="0"/>
    <x v="0"/>
  </r>
  <r>
    <s v="/SAST/TMS_AUDIT"/>
    <s v="Audit von Transporten"/>
    <x v="5"/>
    <s v=""/>
    <s v=""/>
    <x v="0"/>
    <x v="1"/>
  </r>
  <r>
    <s v="/SAST/TOKEN_LOGS"/>
    <s v="SAST: Anzeige der Token Protokolle"/>
    <x v="5"/>
    <s v=""/>
    <s v=""/>
    <x v="0"/>
    <x v="1"/>
  </r>
  <r>
    <s v="/SAST/TSE"/>
    <s v="Technical Security Analyse"/>
    <x v="5"/>
    <n v="607"/>
    <s v="DIALOG"/>
    <x v="0"/>
    <x v="0"/>
  </r>
  <r>
    <s v="/SAST/UPDATE_ADMINGR"/>
    <s v="Aktualisiere AdminGruppen-Zuordnung"/>
    <x v="5"/>
    <s v=""/>
    <s v=""/>
    <x v="0"/>
    <x v="1"/>
  </r>
  <r>
    <s v="/SAST/UPLOAD_MIT_CON"/>
    <s v="Upload Mitigationseinträge"/>
    <x v="5"/>
    <s v=""/>
    <s v=""/>
    <x v="0"/>
    <x v="1"/>
  </r>
  <r>
    <s v="/SAST/URLM_CHECK"/>
    <s v="SAST: URLM Rollen Audit"/>
    <x v="5"/>
    <n v="6"/>
    <s v="DIALOG"/>
    <x v="0"/>
    <x v="0"/>
  </r>
  <r>
    <s v="/SAST/US_ACT_COLL"/>
    <s v="Datencollector Tcode/Benutzer"/>
    <x v="5"/>
    <s v=""/>
    <s v=""/>
    <x v="0"/>
    <x v="1"/>
  </r>
  <r>
    <s v="/SAST/US_EXEC_SOD"/>
    <s v="Liste SoD Konflikte ausgeführt"/>
    <x v="5"/>
    <s v=""/>
    <s v=""/>
    <x v="0"/>
    <x v="1"/>
  </r>
  <r>
    <s v="/SAST/US_USER_ACTIV"/>
    <s v="Transaktionsübersicht Benutzer"/>
    <x v="5"/>
    <n v="4854"/>
    <s v="DIALOG"/>
    <x v="0"/>
    <x v="0"/>
  </r>
  <r>
    <s v="/SAST/USER_CRIT_AUTH"/>
    <s v="Krit. Berecht.kombinationen"/>
    <x v="5"/>
    <n v="2481"/>
    <s v="DIALOG"/>
    <x v="0"/>
    <x v="0"/>
  </r>
  <r>
    <s v="/SAST/USER_EXITS"/>
    <s v="User Exits"/>
    <x v="5"/>
    <n v="12"/>
    <s v="DIALOG"/>
    <x v="0"/>
    <x v="0"/>
  </r>
  <r>
    <s v="/SAST/USER_INACTIVE"/>
    <s v="Inaktive Benutzer"/>
    <x v="5"/>
    <n v="473"/>
    <s v="DIALOG"/>
    <x v="0"/>
    <x v="0"/>
  </r>
  <r>
    <s v="/SAST/USER_MASTER"/>
    <s v="Prüfung Benutzerstamm"/>
    <x v="5"/>
    <n v="9322"/>
    <s v="DIALOG"/>
    <x v="0"/>
    <x v="0"/>
  </r>
  <r>
    <s v="/SAST/USERNOLOCK"/>
    <s v="Pflege Benutzer: nie sperren"/>
    <x v="5"/>
    <n v="12"/>
    <s v=""/>
    <x v="0"/>
    <x v="0"/>
  </r>
  <r>
    <s v="/SAST/USERS_AGR_PROF"/>
    <s v="Benutzer mit Rollenänderungen"/>
    <x v="5"/>
    <n v="217"/>
    <s v="DIALOG"/>
    <x v="0"/>
    <x v="0"/>
  </r>
  <r>
    <s v="/SAST/USR40"/>
    <s v="Übersicht verbotene Kennwörter USR40"/>
    <x v="5"/>
    <n v="66"/>
    <s v="DIALOG"/>
    <x v="0"/>
    <x v="0"/>
  </r>
  <r>
    <s v="/SAST/WF_AIT_REQUEST"/>
    <s v="Meine Anträge (Status IT)"/>
    <x v="5"/>
    <s v=""/>
    <s v=""/>
    <x v="0"/>
    <x v="1"/>
  </r>
  <r>
    <s v="/SAST/WF_ALL_APPRVAL"/>
    <s v="Anzeige Alle Antragsgenehmigungen"/>
    <x v="5"/>
    <s v=""/>
    <s v=""/>
    <x v="0"/>
    <x v="1"/>
  </r>
  <r>
    <s v="/SAST/WF_ALL_OPENAPP"/>
    <s v="Anzeige Alle Offenen Anträge"/>
    <x v="5"/>
    <n v="108"/>
    <s v=""/>
    <x v="0"/>
    <x v="0"/>
  </r>
  <r>
    <s v="/SAST/WF_ALL_REQLINK"/>
    <s v="Anzeige Alle Antragsverknüpfungen"/>
    <x v="5"/>
    <s v=""/>
    <s v=""/>
    <x v="0"/>
    <x v="1"/>
  </r>
  <r>
    <s v="/SAST/WF_ALL_REQUEST"/>
    <s v="Anzeige Alle Anträge"/>
    <x v="5"/>
    <s v=""/>
    <s v=""/>
    <x v="0"/>
    <x v="1"/>
  </r>
  <r>
    <s v="/SAST/WF_ANTRAG_ADM"/>
    <s v="Antrag bearbeiten"/>
    <x v="5"/>
    <s v=""/>
    <s v=""/>
    <x v="0"/>
    <x v="1"/>
  </r>
  <r>
    <s v="/SAST/WF_ANTRAG_DO"/>
    <s v="Umsetzen Antrag"/>
    <x v="5"/>
    <s v=""/>
    <s v=""/>
    <x v="0"/>
    <x v="1"/>
  </r>
  <r>
    <s v="/SAST/WF_ANTRAG_GEN"/>
    <s v="Genehmigen Antrag"/>
    <x v="5"/>
    <s v=""/>
    <s v=""/>
    <x v="0"/>
    <x v="1"/>
  </r>
  <r>
    <s v="/SAST/WF_ANTRAG_MOD"/>
    <s v="Modifizieren Antrag"/>
    <x v="5"/>
    <n v="18"/>
    <s v=""/>
    <x v="0"/>
    <x v="0"/>
  </r>
  <r>
    <s v="/SAST/WF_ANTRAG_NEU"/>
    <s v="Erstellen Antrag"/>
    <x v="5"/>
    <s v=""/>
    <s v=""/>
    <x v="0"/>
    <x v="1"/>
  </r>
  <r>
    <s v="/SAST/WF_ANTRG_ADM_O"/>
    <s v="Eigenen Antrag bearbeiten"/>
    <x v="5"/>
    <s v=""/>
    <s v=""/>
    <x v="0"/>
    <x v="1"/>
  </r>
  <r>
    <s v="/SAST/WF_CONFIG"/>
    <s v="SAST UAM: Startmenü (Konfig.)"/>
    <x v="5"/>
    <n v="26"/>
    <s v="DIALOG"/>
    <x v="0"/>
    <x v="0"/>
  </r>
  <r>
    <s v="/SAST/WF_EMAIL"/>
    <s v="Pflege E-Mail Textbausteine"/>
    <x v="5"/>
    <s v=""/>
    <s v=""/>
    <x v="0"/>
    <x v="1"/>
  </r>
  <r>
    <s v="/SAST/WF_GROUP"/>
    <s v="Pflege WF Bearbeiter-Gruppen"/>
    <x v="5"/>
    <s v=""/>
    <s v=""/>
    <x v="0"/>
    <x v="1"/>
  </r>
  <r>
    <s v="/SAST/WF_GROUP_DIS"/>
    <s v="Anzeige WF Bearbeiter-Gruppen"/>
    <x v="5"/>
    <s v=""/>
    <s v=""/>
    <x v="0"/>
    <x v="1"/>
  </r>
  <r>
    <s v="/SAST/WF_LICENSE"/>
    <s v="Pflege Lizenzbestand"/>
    <x v="5"/>
    <s v=""/>
    <s v=""/>
    <x v="0"/>
    <x v="1"/>
  </r>
  <r>
    <s v="/SAST/WF_LIST_ZBV"/>
    <s v="Übersicht UAM Infosystem"/>
    <x v="5"/>
    <s v=""/>
    <s v=""/>
    <x v="0"/>
    <x v="1"/>
  </r>
  <r>
    <s v="/SAST/WF_LIST_ZBVADM"/>
    <s v="Übersicht UAM Infosystem"/>
    <x v="5"/>
    <n v="16578"/>
    <s v=""/>
    <x v="0"/>
    <x v="0"/>
  </r>
  <r>
    <s v="/SAST/WF_LOAD_CONFIG"/>
    <s v="Up-/Download Konfiguration"/>
    <x v="5"/>
    <s v=""/>
    <s v=""/>
    <x v="0"/>
    <x v="1"/>
  </r>
  <r>
    <s v="/SAST/WF_MASS_ROLES"/>
    <s v="Massenantrag Rollen"/>
    <x v="5"/>
    <s v=""/>
    <s v=""/>
    <x v="0"/>
    <x v="1"/>
  </r>
  <r>
    <s v="/SAST/WF_MASS_U01"/>
    <s v="Massenantrag Benutzeranlage U01"/>
    <x v="5"/>
    <s v=""/>
    <s v=""/>
    <x v="0"/>
    <x v="1"/>
  </r>
  <r>
    <s v="/SAST/WF_MASS_U04"/>
    <s v="Massenantrag Benutzeränderung U04"/>
    <x v="5"/>
    <s v=""/>
    <s v=""/>
    <x v="0"/>
    <x v="1"/>
  </r>
  <r>
    <s v="/SAST/WF_MASS_USER"/>
    <s v="Massenantrag Benutzer"/>
    <x v="5"/>
    <s v=""/>
    <s v=""/>
    <x v="0"/>
    <x v="1"/>
  </r>
  <r>
    <s v="/SAST/WF_OIT_REQUEST"/>
    <s v="Meine Anträge (Status IT)"/>
    <x v="5"/>
    <s v=""/>
    <s v=""/>
    <x v="0"/>
    <x v="1"/>
  </r>
  <r>
    <s v="/SAST/WF_OPENAPPRVAL"/>
    <s v="Offen durch mich zu genehmigen"/>
    <x v="5"/>
    <n v="27"/>
    <s v=""/>
    <x v="0"/>
    <x v="0"/>
  </r>
  <r>
    <s v="/SAST/WF_OPENREQUEST"/>
    <s v="Offene Anträge z. Genehmigung"/>
    <x v="5"/>
    <s v=""/>
    <s v=""/>
    <x v="0"/>
    <x v="1"/>
  </r>
  <r>
    <s v="/SAST/WF_ORG"/>
    <s v="Pflege OrganisationsID"/>
    <x v="5"/>
    <s v=""/>
    <s v=""/>
    <x v="0"/>
    <x v="1"/>
  </r>
  <r>
    <s v="/SAST/WF_ORG_DIS"/>
    <s v="Anzeige OrganisationsID"/>
    <x v="5"/>
    <s v=""/>
    <s v=""/>
    <x v="0"/>
    <x v="1"/>
  </r>
  <r>
    <s v="/SAST/WF_ORG_ROLE"/>
    <s v="Pflege Org. Zuordnung Rollen"/>
    <x v="5"/>
    <s v=""/>
    <s v=""/>
    <x v="0"/>
    <x v="1"/>
  </r>
  <r>
    <s v="/SAST/WF_OWN_REQUEST"/>
    <s v="Meine Anträge"/>
    <x v="5"/>
    <s v=""/>
    <s v=""/>
    <x v="0"/>
    <x v="1"/>
  </r>
  <r>
    <s v="/SAST/WF_PCODE_A"/>
    <s v="Pflege Prozesscode Zustimmung"/>
    <x v="5"/>
    <s v=""/>
    <s v=""/>
    <x v="0"/>
    <x v="1"/>
  </r>
  <r>
    <s v="/SAST/WF_PWRESET"/>
    <s v="Pflege PSS Syst/Mandanten"/>
    <x v="5"/>
    <s v=""/>
    <s v=""/>
    <x v="0"/>
    <x v="1"/>
  </r>
  <r>
    <s v="/SAST/WF_PWRESET_CUS"/>
    <s v="PW SelfService Customizing"/>
    <x v="5"/>
    <s v=""/>
    <s v=""/>
    <x v="0"/>
    <x v="1"/>
  </r>
  <r>
    <s v="/SAST/WF_PWRSLOG"/>
    <s v="Anzeige PW SelfService Log"/>
    <x v="5"/>
    <s v=""/>
    <s v=""/>
    <x v="0"/>
    <x v="1"/>
  </r>
  <r>
    <s v="/SAST/WF_START"/>
    <s v="SAST UAM: Startmenü"/>
    <x v="5"/>
    <n v="34"/>
    <s v="DIALOG"/>
    <x v="0"/>
    <x v="0"/>
  </r>
  <r>
    <s v="/SAST/WF_UPDATE_ZBV"/>
    <s v="Aktualisierung Benutzer DB"/>
    <x v="5"/>
    <n v="348"/>
    <s v=""/>
    <x v="0"/>
    <x v="0"/>
  </r>
  <r>
    <s v="/SAST/WF_UPLOAD_ROLE"/>
    <s v="Import Rollen"/>
    <x v="5"/>
    <s v=""/>
    <s v=""/>
    <x v="0"/>
    <x v="1"/>
  </r>
  <r>
    <s v="/SAST/ZOBJECTS"/>
    <s v="Liste Objekte Kundennamensraum"/>
    <x v="5"/>
    <n v="30"/>
    <s v="DIALOG"/>
    <x v="0"/>
    <x v="0"/>
  </r>
  <r>
    <s v="/SDF/SMON"/>
    <s v="Snapshot-Monitor"/>
    <x v="7"/>
    <s v=""/>
    <s v=""/>
    <x v="0"/>
    <x v="1"/>
  </r>
  <r>
    <s v="/SEEAG/CC_COUNTER"/>
    <s v="/SEEAG/CC_COUNTER"/>
    <x v="0"/>
    <n v="122"/>
    <s v="DIALOG"/>
    <x v="0"/>
    <x v="0"/>
  </r>
  <r>
    <s v="/SEEAG/CC_LIC"/>
    <s v="Lizenzmanager"/>
    <x v="0"/>
    <n v="88"/>
    <s v="DIALOG"/>
    <x v="0"/>
    <x v="0"/>
  </r>
  <r>
    <s v="/SEEAG/CC_MONITOR"/>
    <s v="SEEBURGER Basis Monitor"/>
    <x v="0"/>
    <n v="24976"/>
    <s v="DIALOG"/>
    <x v="0"/>
    <x v="0"/>
  </r>
  <r>
    <s v="/SEEAG/CEXEC"/>
    <s v="Seeburger WF: Aufgabe ausführen"/>
    <x v="0"/>
    <n v="1626631"/>
    <s v="DIALOG"/>
    <x v="0"/>
    <x v="0"/>
  </r>
  <r>
    <s v="/SEEAG/DS_AGENDA"/>
    <s v="Agenda - Pflege Stammdaten"/>
    <x v="0"/>
    <n v="4"/>
    <s v="DIALOG"/>
    <x v="0"/>
    <x v="0"/>
  </r>
  <r>
    <s v="/SEEAG/DS_APPL_CHECK"/>
    <s v="Application Check"/>
    <x v="0"/>
    <n v="200"/>
    <s v=""/>
    <x v="0"/>
    <x v="0"/>
  </r>
  <r>
    <s v="/SEEAG/DS_COLL_PROC"/>
    <s v="Sammelbearbeitung"/>
    <x v="0"/>
    <n v="28821"/>
    <s v="DIALOG"/>
    <x v="0"/>
    <x v="0"/>
  </r>
  <r>
    <s v="/SEEAG/DS_IC"/>
    <s v="invoiceCONSOLE: technischer Monitor"/>
    <x v="0"/>
    <n v="5810539"/>
    <s v="DIALOG"/>
    <x v="0"/>
    <x v="0"/>
  </r>
  <r>
    <s v="/SEEAG/DS_IMGINBOUND"/>
    <s v="Invoice Email Inbound Customizing"/>
    <x v="0"/>
    <n v="450"/>
    <s v="DIALOG"/>
    <x v="0"/>
    <x v="0"/>
  </r>
  <r>
    <s v="/SEEAG/DS_IMGWITHVAR"/>
    <s v="Invoice Email Inbound Variante"/>
    <x v="0"/>
    <s v=""/>
    <s v=""/>
    <x v="0"/>
    <x v="1"/>
  </r>
  <r>
    <s v="/SEEAG/DS_LEDGER"/>
    <s v="Rechnungseingangsbuch"/>
    <x v="1"/>
    <n v="20"/>
    <s v="DIALOG"/>
    <x v="0"/>
    <x v="0"/>
  </r>
  <r>
    <s v="/SEEAG/DS_P2P_RSPD_U"/>
    <s v="P2P Rulesolver"/>
    <x v="0"/>
    <n v="64"/>
    <s v="DIALOG"/>
    <x v="0"/>
    <x v="0"/>
  </r>
  <r>
    <s v="/SEEAG/DS_PP_VAR"/>
    <s v="Anreicherung  Interpretationsdaten"/>
    <x v="0"/>
    <n v="12"/>
    <s v="DIALOG"/>
    <x v="0"/>
    <x v="0"/>
  </r>
  <r>
    <s v="/SEEAG/DS_REORG_DISP"/>
    <s v="Protokoll reorganisierter Vorgänge"/>
    <x v="0"/>
    <s v=""/>
    <s v=""/>
    <x v="0"/>
    <x v="1"/>
  </r>
  <r>
    <s v="/SEEAG/DS_STATISTICS"/>
    <s v="Paper-2-ERP Reporting Cockpit"/>
    <x v="0"/>
    <s v=""/>
    <s v=""/>
    <x v="0"/>
    <x v="1"/>
  </r>
  <r>
    <s v="/SEEAG/DS_TASK"/>
    <s v="SAP Task Manager"/>
    <x v="0"/>
    <n v="9956"/>
    <s v="DIALOG"/>
    <x v="0"/>
    <x v="0"/>
  </r>
  <r>
    <s v="/SEEAG/DS_WF_IMG"/>
    <s v="Customizing Seeburger Workflow"/>
    <x v="0"/>
    <n v="348"/>
    <s v="DIALOG"/>
    <x v="0"/>
    <x v="0"/>
  </r>
  <r>
    <s v="/SEEAG/DSB_ICV5"/>
    <s v="invoiceCONSOLE: technischer Monitor"/>
    <x v="0"/>
    <n v="77894"/>
    <s v=""/>
    <x v="0"/>
    <x v="0"/>
  </r>
  <r>
    <s v="/SEEAG/DSB_RANGE"/>
    <s v="/SEEAG/DSB_RANGE"/>
    <x v="0"/>
    <n v="9"/>
    <s v="DIALOG"/>
    <x v="0"/>
    <x v="0"/>
  </r>
  <r>
    <s v="/SEEAG/DSB_REORG"/>
    <s v="Reorganisation Seeburger-Vorgänge"/>
    <x v="0"/>
    <n v="20"/>
    <s v="DIALOG"/>
    <x v="0"/>
    <x v="0"/>
  </r>
  <r>
    <s v="/SEEAG/DSC_ICV5"/>
    <s v="invoiceCONSOLE: Customizing"/>
    <x v="0"/>
    <n v="24"/>
    <s v="DIALOG"/>
    <x v="0"/>
    <x v="0"/>
  </r>
  <r>
    <s v="/SEEAG/EI_EINV_FILL"/>
    <s v="Report zur Massenbefüllung E-INV"/>
    <x v="0"/>
    <n v="1716"/>
    <s v=""/>
    <x v="0"/>
    <x v="0"/>
  </r>
  <r>
    <s v="/SEEAG/EI_IMG"/>
    <s v="Customizing Seeburger E-Invoicing"/>
    <x v="0"/>
    <s v=""/>
    <s v=""/>
    <x v="0"/>
    <x v="1"/>
  </r>
  <r>
    <s v="/SEEAG/EI_REORG"/>
    <s v="Seeburger ES-Reorganisation"/>
    <x v="0"/>
    <n v="4884"/>
    <s v=""/>
    <x v="0"/>
    <x v="0"/>
  </r>
  <r>
    <s v="/SHC/AKANZ"/>
    <s v="SHC: Auskunft anzeigen"/>
    <x v="0"/>
    <n v="934"/>
    <s v="DIALOG"/>
    <x v="0"/>
    <x v="0"/>
  </r>
  <r>
    <s v="/SHC/AKBES"/>
    <s v="SHC: Auskunft bestellen"/>
    <x v="0"/>
    <n v="1231"/>
    <s v="DIALOG"/>
    <x v="0"/>
    <x v="0"/>
  </r>
  <r>
    <s v="/SHC/AKLIS"/>
    <s v="SHC: Auskunftsliste"/>
    <x v="0"/>
    <n v="144"/>
    <s v="DIALOG"/>
    <x v="0"/>
    <x v="0"/>
  </r>
  <r>
    <s v="/SHC/CC_KNFSY"/>
    <s v="SHC: Customizing"/>
    <x v="0"/>
    <n v="26"/>
    <s v="DIALOG"/>
    <x v="0"/>
    <x v="0"/>
  </r>
  <r>
    <s v="/SHC/KNFSY"/>
    <s v="SHC: Customizing"/>
    <x v="0"/>
    <n v="148"/>
    <s v="DIALOG"/>
    <x v="0"/>
    <x v="0"/>
  </r>
  <r>
    <s v="/SHC/KNFUS"/>
    <s v="SHC: Benutzerkonfiguration"/>
    <x v="0"/>
    <n v="657"/>
    <s v="DIALOG"/>
    <x v="0"/>
    <x v="0"/>
  </r>
  <r>
    <s v="/SHC/MENU"/>
    <s v="Schufa Connect"/>
    <x v="0"/>
    <n v="348"/>
    <s v="DIALOG"/>
    <x v="0"/>
    <x v="0"/>
  </r>
  <r>
    <s v="/TUHAV/HAVORGA"/>
    <s v="Hausanschlussvorgang anlegen"/>
    <x v="8"/>
    <n v="128112"/>
    <s v="DIALOG"/>
    <x v="0"/>
    <x v="0"/>
  </r>
  <r>
    <s v="/TUHAV/HAVORGC"/>
    <s v="Hausanschlussvorgang ändern"/>
    <x v="8"/>
    <n v="5231502"/>
    <s v="DIALOG"/>
    <x v="0"/>
    <x v="0"/>
  </r>
  <r>
    <s v="/TUHAV/HAVORGD"/>
    <s v="Hausanschlussvorgang anzeigen"/>
    <x v="8"/>
    <n v="695198"/>
    <s v="DIALOG"/>
    <x v="0"/>
    <x v="0"/>
  </r>
  <r>
    <s v="0KE0"/>
    <s v="CO-PCA: Übernahmeprogramm Ist"/>
    <x v="9"/>
    <s v=""/>
    <s v=""/>
    <x v="0"/>
    <x v="1"/>
  </r>
  <r>
    <s v="0KE1"/>
    <s v="EC-PCA: Bewegungdaten löschen"/>
    <x v="9"/>
    <n v="90"/>
    <s v=""/>
    <x v="0"/>
    <x v="0"/>
  </r>
  <r>
    <s v="0KE4"/>
    <s v="EC-PCA: Einstellungen aktualisieren"/>
    <x v="10"/>
    <s v=""/>
    <s v=""/>
    <x v="0"/>
    <x v="1"/>
  </r>
  <r>
    <s v="0KE7"/>
    <s v="EC-PCA: Historienrelevanz pflegen"/>
    <x v="10"/>
    <s v=""/>
    <s v=""/>
    <x v="0"/>
    <x v="1"/>
  </r>
  <r>
    <s v="0KEK"/>
    <s v="EC-PCA: Kontenfindung"/>
    <x v="10"/>
    <n v="18"/>
    <s v="DIALOG"/>
    <x v="0"/>
    <x v="0"/>
  </r>
  <r>
    <s v="0KEL"/>
    <s v="COPCA: Substitutionen"/>
    <x v="10"/>
    <n v="18"/>
    <s v="DIALOG"/>
    <x v="0"/>
    <x v="0"/>
  </r>
  <r>
    <s v="0KEM"/>
    <s v="CO-PCA: Substitutionen pflegen"/>
    <x v="9"/>
    <n v="117"/>
    <s v="DIALOG"/>
    <x v="0"/>
    <x v="0"/>
  </r>
  <r>
    <s v="0KEN"/>
    <s v="Sonderbehandlung PrCtr Warenbewegung"/>
    <x v="9"/>
    <n v="702"/>
    <s v="DIALOG"/>
    <x v="0"/>
    <x v="0"/>
  </r>
  <r>
    <s v="0KEQ"/>
    <s v="EC-PCA: Transport Stammdaten"/>
    <x v="9"/>
    <s v=""/>
    <s v=""/>
    <x v="0"/>
    <x v="1"/>
  </r>
  <r>
    <s v="0KES"/>
    <s v="EC-PCA: Transport Ist-Einstellungen"/>
    <x v="10"/>
    <s v=""/>
    <s v=""/>
    <x v="0"/>
    <x v="1"/>
  </r>
  <r>
    <s v="1KE0"/>
    <s v="CO-PCA: Übernahmeprogramm Plan"/>
    <x v="9"/>
    <n v="87"/>
    <s v=""/>
    <x v="0"/>
    <x v="0"/>
  </r>
  <r>
    <s v="1KE1"/>
    <s v="EC-PCA: Analyse der Einstellungen"/>
    <x v="9"/>
    <n v="3348"/>
    <s v="DIALOG"/>
    <x v="0"/>
    <x v="0"/>
  </r>
  <r>
    <s v="1KE4"/>
    <s v="EC-PCA: Customizing-Monitor"/>
    <x v="9"/>
    <n v="5904"/>
    <s v="DIALOG"/>
    <x v="0"/>
    <x v="0"/>
  </r>
  <r>
    <s v="1KE4N"/>
    <s v="Profitcenter Verwendungsnachweis"/>
    <x v="9"/>
    <n v="2358"/>
    <s v="DIALOG"/>
    <x v="0"/>
    <x v="0"/>
  </r>
  <r>
    <s v="1KE8"/>
    <s v="FI-Daten nachbuchen"/>
    <x v="9"/>
    <s v=""/>
    <s v=""/>
    <x v="0"/>
    <x v="1"/>
  </r>
  <r>
    <s v="1KEA"/>
    <s v="Selektives Nachbuchen CO -&gt; CO-PCA"/>
    <x v="9"/>
    <s v=""/>
    <s v=""/>
    <x v="0"/>
    <x v="1"/>
  </r>
  <r>
    <s v="1KEG"/>
    <s v="Aufruf Viewpflege mit KOKRS"/>
    <x v="9"/>
    <s v=""/>
    <s v=""/>
    <x v="0"/>
    <x v="1"/>
  </r>
  <r>
    <s v="2KEE"/>
    <s v="Profit Center: Summensätze"/>
    <x v="9"/>
    <n v="27"/>
    <s v="DIALOG"/>
    <x v="0"/>
    <x v="0"/>
  </r>
  <r>
    <s v="3KE2"/>
    <s v="EC-PCA: Ist-Umlage ändern"/>
    <x v="9"/>
    <n v="38"/>
    <s v="DIALOG"/>
    <x v="0"/>
    <x v="0"/>
  </r>
  <r>
    <s v="3KE3"/>
    <s v="EC-PCA: Ist-Umlage anzeigen"/>
    <x v="9"/>
    <s v=""/>
    <s v=""/>
    <x v="0"/>
    <x v="1"/>
  </r>
  <r>
    <s v="3KE5"/>
    <s v="EC-PCA: Umlage im Ist ausführen"/>
    <x v="9"/>
    <s v=""/>
    <s v=""/>
    <x v="0"/>
    <x v="1"/>
  </r>
  <r>
    <s v="3KEH"/>
    <s v="EC-PCA: Zusätzl. Bil. u. GuV.Konten"/>
    <x v="9"/>
    <n v="6505"/>
    <s v="DIALOG"/>
    <x v="0"/>
    <x v="0"/>
  </r>
  <r>
    <s v="3KEI"/>
    <s v="Ableitungen für Default Profit Ctr"/>
    <x v="9"/>
    <n v="28623"/>
    <s v="DIALOG"/>
    <x v="0"/>
    <x v="0"/>
  </r>
  <r>
    <s v="3KOV"/>
    <s v="Zyklusübersicht"/>
    <x v="9"/>
    <n v="2"/>
    <s v="DIALOG"/>
    <x v="0"/>
    <x v="0"/>
  </r>
  <r>
    <s v="4KE1"/>
    <s v="EC-PCA: Ist-Verteilung anlegen"/>
    <x v="9"/>
    <n v="123"/>
    <s v="DIALOG"/>
    <x v="0"/>
    <x v="0"/>
  </r>
  <r>
    <s v="4KE2"/>
    <s v="EC-PCA: Ist-Verteilung ändern"/>
    <x v="9"/>
    <n v="4349"/>
    <s v="DIALOG"/>
    <x v="0"/>
    <x v="0"/>
  </r>
  <r>
    <s v="4KE3"/>
    <s v="EC-PCA: Ist-Verteilung anzeigen"/>
    <x v="9"/>
    <n v="74"/>
    <s v="DIALOG"/>
    <x v="0"/>
    <x v="0"/>
  </r>
  <r>
    <s v="4KE5"/>
    <s v="EC-PCA: Verteilung im Ist ausführen"/>
    <x v="9"/>
    <n v="985"/>
    <s v="DIALOG"/>
    <x v="0"/>
    <x v="0"/>
  </r>
  <r>
    <s v="6KEA"/>
    <s v="Profit Center: Änderungen anzeigen"/>
    <x v="9"/>
    <n v="12"/>
    <s v=""/>
    <x v="0"/>
    <x v="0"/>
  </r>
  <r>
    <s v="7KE1"/>
    <s v="Planung Kosten/Erlöse ändern"/>
    <x v="9"/>
    <n v="114"/>
    <s v=""/>
    <x v="0"/>
    <x v="0"/>
  </r>
  <r>
    <s v="7KE2"/>
    <s v="Planung Kosten/Erlöse anzeigen"/>
    <x v="9"/>
    <n v="8"/>
    <s v="DIALOG"/>
    <x v="0"/>
    <x v="0"/>
  </r>
  <r>
    <s v="7KEC"/>
    <s v="Planungslayout Kosten/Erl. anzeigen"/>
    <x v="9"/>
    <n v="60"/>
    <s v=""/>
    <x v="0"/>
    <x v="0"/>
  </r>
  <r>
    <s v="7KES"/>
    <s v="EC-PCA: Saldovortrag Plan"/>
    <x v="9"/>
    <n v="10"/>
    <s v=""/>
    <x v="0"/>
    <x v="0"/>
  </r>
  <r>
    <s v="7KEX"/>
    <s v="Flexibler Excel Upload"/>
    <x v="9"/>
    <n v="7"/>
    <s v="DIALOG"/>
    <x v="0"/>
    <x v="0"/>
  </r>
  <r>
    <s v="8KEG_03"/>
    <s v="Konditionsliste anzeigen"/>
    <x v="9"/>
    <n v="90"/>
    <s v="DIALOG"/>
    <x v="0"/>
    <x v="0"/>
  </r>
  <r>
    <s v="9KE0"/>
    <s v="Profit-Center-Beleg erfassen"/>
    <x v="9"/>
    <n v="12676"/>
    <s v="DIALOG"/>
    <x v="0"/>
    <x v="0"/>
  </r>
  <r>
    <s v="9KE6"/>
    <s v="Salden Stat. Kennzahlen anzeigen"/>
    <x v="9"/>
    <n v="23"/>
    <s v="DIALOG"/>
    <x v="0"/>
    <x v="0"/>
  </r>
  <r>
    <s v="9KE9"/>
    <s v="Profit-Center-Beleg anzeigen"/>
    <x v="9"/>
    <n v="972"/>
    <s v="DIALOG"/>
    <x v="0"/>
    <x v="0"/>
  </r>
  <r>
    <s v="AAVN"/>
    <s v="Versicherungsbasiswert Neurechnen"/>
    <x v="11"/>
    <n v="420"/>
    <s v=""/>
    <x v="0"/>
    <x v="0"/>
  </r>
  <r>
    <s v="AB01"/>
    <s v="Anlagenbewegung erfassen"/>
    <x v="11"/>
    <n v="10"/>
    <s v="UPDATE"/>
    <x v="0"/>
    <x v="0"/>
  </r>
  <r>
    <s v="AB02"/>
    <s v="Ändern Anlagenbeleg"/>
    <x v="11"/>
    <n v="108"/>
    <s v="DIALOG"/>
    <x v="0"/>
    <x v="0"/>
  </r>
  <r>
    <s v="AB03"/>
    <s v="Anzeigen Anlagenbeleg"/>
    <x v="11"/>
    <n v="58"/>
    <s v="DIALOG"/>
    <x v="0"/>
    <x v="0"/>
  </r>
  <r>
    <s v="AB08"/>
    <s v="Anlageneinzelposten stornieren"/>
    <x v="11"/>
    <n v="6974"/>
    <s v="DIALOG"/>
    <x v="0"/>
    <x v="0"/>
  </r>
  <r>
    <s v="ABAA"/>
    <s v="Ausserplanmässige Abschreibung"/>
    <x v="11"/>
    <n v="6"/>
    <s v=""/>
    <x v="0"/>
    <x v="0"/>
  </r>
  <r>
    <s v="ABAON"/>
    <s v="Abgang d. Verkauf o. Debitor"/>
    <x v="11"/>
    <n v="6576"/>
    <s v="DIALOG"/>
    <x v="0"/>
    <x v="0"/>
  </r>
  <r>
    <s v="ABAPDOCU"/>
    <s v="Anzeige der ABAP-Dokumentation"/>
    <x v="5"/>
    <n v="8"/>
    <s v=""/>
    <x v="0"/>
    <x v="0"/>
  </r>
  <r>
    <s v="ABAVN"/>
    <s v="Abgang durch Verschrottung"/>
    <x v="11"/>
    <n v="57458"/>
    <s v="DIALOG"/>
    <x v="0"/>
    <x v="0"/>
  </r>
  <r>
    <s v="ABGF"/>
    <s v="Gutschrift im Folgejahr der Rechnung"/>
    <x v="11"/>
    <s v=""/>
    <s v=""/>
    <x v="0"/>
    <x v="1"/>
  </r>
  <r>
    <s v="ABGL"/>
    <s v="Gutschrift im Rechnungsjahr erfassen"/>
    <x v="11"/>
    <s v=""/>
    <s v=""/>
    <x v="0"/>
    <x v="1"/>
  </r>
  <r>
    <s v="ABNAN"/>
    <s v="Nachaktivierung"/>
    <x v="11"/>
    <s v=""/>
    <s v=""/>
    <x v="0"/>
    <x v="1"/>
  </r>
  <r>
    <s v="ABNE"/>
    <s v="Nachträglicher Erlös"/>
    <x v="11"/>
    <s v=""/>
    <s v=""/>
    <x v="0"/>
    <x v="1"/>
  </r>
  <r>
    <s v="ABNV"/>
    <s v="Nummernkreispflege: FIAA-BELNR"/>
    <x v="11"/>
    <n v="6"/>
    <s v=""/>
    <x v="0"/>
    <x v="0"/>
  </r>
  <r>
    <s v="ABSO"/>
    <s v="Sonstige Bewegung"/>
    <x v="11"/>
    <n v="65"/>
    <s v="DIALOG"/>
    <x v="0"/>
    <x v="0"/>
  </r>
  <r>
    <s v="ABST2"/>
    <s v="Abstimmungsanalyse FI-AA"/>
    <x v="11"/>
    <s v=""/>
    <s v=""/>
    <x v="0"/>
    <x v="1"/>
  </r>
  <r>
    <s v="ABT1N"/>
    <s v="Anlagen Transfer"/>
    <x v="11"/>
    <n v="21699"/>
    <s v="DIALOG"/>
    <x v="0"/>
    <x v="0"/>
  </r>
  <r>
    <s v="ABUM"/>
    <s v="Umbuchung von"/>
    <x v="11"/>
    <n v="6"/>
    <s v="DIALOG"/>
    <x v="0"/>
    <x v="0"/>
  </r>
  <r>
    <s v="ABUMN"/>
    <s v="Umbuchung buchungskreis-intern"/>
    <x v="11"/>
    <n v="39830"/>
    <s v="DIALOG"/>
    <x v="0"/>
    <x v="0"/>
  </r>
  <r>
    <s v="ABZE"/>
    <s v="Zugang aus Eigenfertigung"/>
    <x v="11"/>
    <s v=""/>
    <s v=""/>
    <x v="0"/>
    <x v="1"/>
  </r>
  <r>
    <s v="ABZON"/>
    <s v="Zugang Gegenbuchung automatisch"/>
    <x v="11"/>
    <n v="2453"/>
    <s v="DIALOG"/>
    <x v="0"/>
    <x v="0"/>
  </r>
  <r>
    <s v="ABZP"/>
    <s v="Zugang von verbundenem Unternehmen"/>
    <x v="11"/>
    <s v=""/>
    <s v=""/>
    <x v="0"/>
    <x v="1"/>
  </r>
  <r>
    <s v="AC03"/>
    <s v="Leistungsstamm"/>
    <x v="12"/>
    <s v=""/>
    <s v=""/>
    <x v="0"/>
    <x v="9"/>
  </r>
  <r>
    <s v="AFAB"/>
    <s v="Abschreibung buchen"/>
    <x v="11"/>
    <n v="1480"/>
    <s v="DIALOG"/>
    <x v="0"/>
    <x v="0"/>
  </r>
  <r>
    <s v="AFAMA"/>
    <s v="View-Pflege Methode AfA-Schlüssel"/>
    <x v="11"/>
    <s v=""/>
    <s v=""/>
    <x v="0"/>
    <x v="1"/>
  </r>
  <r>
    <s v="AFAMP"/>
    <s v="View-Pflege Periodenmethode"/>
    <x v="11"/>
    <s v=""/>
    <s v=""/>
    <x v="0"/>
    <x v="1"/>
  </r>
  <r>
    <s v="AFAR"/>
    <s v="Abschreibung neu rechnen"/>
    <x v="11"/>
    <n v="1090"/>
    <s v="DIALOG"/>
    <x v="0"/>
    <x v="0"/>
  </r>
  <r>
    <s v="AFBP"/>
    <s v="AfA-Buchungsprotokoll erstellen"/>
    <x v="11"/>
    <s v=""/>
    <s v=""/>
    <x v="0"/>
    <x v="1"/>
  </r>
  <r>
    <s v="AIAB"/>
    <s v="AiB Aufteilungsregelzuordnung"/>
    <x v="11"/>
    <s v=""/>
    <s v=""/>
    <x v="0"/>
    <x v="1"/>
  </r>
  <r>
    <s v="AIBU"/>
    <s v="Umbuchen Anlage im Bau"/>
    <x v="11"/>
    <s v=""/>
    <s v=""/>
    <x v="0"/>
    <x v="1"/>
  </r>
  <r>
    <s v="AIST"/>
    <s v="Anlage im Bau Abrechnung stornieren"/>
    <x v="11"/>
    <s v=""/>
    <s v=""/>
    <x v="0"/>
    <x v="1"/>
  </r>
  <r>
    <s v="AJAB"/>
    <s v="Jahresabschluss"/>
    <x v="11"/>
    <n v="880"/>
    <s v="DIALOG"/>
    <x v="0"/>
    <x v="0"/>
  </r>
  <r>
    <s v="AJRW"/>
    <s v="Jahreswechsel"/>
    <x v="11"/>
    <n v="50"/>
    <s v="DIALOG"/>
    <x v="0"/>
    <x v="0"/>
  </r>
  <r>
    <s v="AL08"/>
    <s v="List of all logged on users"/>
    <x v="5"/>
    <n v="523"/>
    <s v="DIALOG"/>
    <x v="0"/>
    <x v="0"/>
  </r>
  <r>
    <s v="AL11"/>
    <s v="Display SAP-Directories"/>
    <x v="5"/>
    <n v="51069"/>
    <s v="DIALOG"/>
    <x v="0"/>
    <x v="0"/>
  </r>
  <r>
    <s v="ANKA"/>
    <s v="Verzeichnis der Anlagenklassen"/>
    <x v="11"/>
    <s v=""/>
    <s v=""/>
    <x v="0"/>
    <x v="1"/>
  </r>
  <r>
    <s v="AO21"/>
    <s v="Bildaufbau Bewertungsbereiche"/>
    <x v="11"/>
    <s v=""/>
    <s v=""/>
    <x v="0"/>
    <x v="1"/>
  </r>
  <r>
    <s v="AO67"/>
    <s v="Bewegungsart definieren"/>
    <x v="11"/>
    <s v=""/>
    <s v=""/>
    <x v="0"/>
    <x v="1"/>
  </r>
  <r>
    <s v="AO73"/>
    <s v="Bewegungsart definieren"/>
    <x v="11"/>
    <n v="40"/>
    <s v=""/>
    <x v="0"/>
    <x v="0"/>
  </r>
  <r>
    <s v="AO74"/>
    <s v="Bewegungsart definieren"/>
    <x v="11"/>
    <n v="40"/>
    <s v=""/>
    <x v="0"/>
    <x v="0"/>
  </r>
  <r>
    <s v="AO76"/>
    <s v="Bewegungsart definieren"/>
    <x v="11"/>
    <s v=""/>
    <s v=""/>
    <x v="0"/>
    <x v="1"/>
  </r>
  <r>
    <s v="AO77"/>
    <s v="Bewegungsart definieren"/>
    <x v="11"/>
    <s v=""/>
    <s v=""/>
    <x v="0"/>
    <x v="1"/>
  </r>
  <r>
    <s v="AO78"/>
    <s v="Bewegungsart definieren"/>
    <x v="11"/>
    <s v=""/>
    <s v=""/>
    <x v="0"/>
    <x v="1"/>
  </r>
  <r>
    <s v="AO80"/>
    <s v="Bewegungsart definieren"/>
    <x v="11"/>
    <s v=""/>
    <s v=""/>
    <x v="0"/>
    <x v="1"/>
  </r>
  <r>
    <s v="AO81"/>
    <s v="Bewegungsart definieren"/>
    <x v="11"/>
    <n v="20"/>
    <s v=""/>
    <x v="0"/>
    <x v="0"/>
  </r>
  <r>
    <s v="AO82"/>
    <s v="Bewegungsart definieren"/>
    <x v="11"/>
    <s v=""/>
    <s v=""/>
    <x v="0"/>
    <x v="1"/>
  </r>
  <r>
    <s v="AO90"/>
    <s v="Kontierung Zugänge"/>
    <x v="11"/>
    <n v="320"/>
    <s v="DIALOG"/>
    <x v="0"/>
    <x v="0"/>
  </r>
  <r>
    <s v="AOBJ"/>
    <s v="Definition Archivierungsobjekte"/>
    <x v="11"/>
    <n v="375"/>
    <s v="DIALOG"/>
    <x v="0"/>
    <x v="0"/>
  </r>
  <r>
    <s v="AR01"/>
    <s v="Aufruf Anlagen-Bestandsliste"/>
    <x v="11"/>
    <n v="8418"/>
    <s v="DIALOG"/>
    <x v="0"/>
    <x v="0"/>
  </r>
  <r>
    <s v="AR02"/>
    <s v="Aufruf Anlagen-Gitter"/>
    <x v="11"/>
    <n v="7877"/>
    <s v="DIALOG"/>
    <x v="0"/>
    <x v="0"/>
  </r>
  <r>
    <s v="AR03"/>
    <s v="Aufruf Abschreibungsliste"/>
    <x v="11"/>
    <n v="22"/>
    <s v="DIALOG"/>
    <x v="0"/>
    <x v="0"/>
  </r>
  <r>
    <s v="AR04"/>
    <s v="Aufruf Liste Abschreibungen + Zinsen"/>
    <x v="11"/>
    <s v=""/>
    <s v=""/>
    <x v="0"/>
    <x v="1"/>
  </r>
  <r>
    <s v="AR30"/>
    <s v="Anzeigen Arbeitsvorrat"/>
    <x v="11"/>
    <n v="5"/>
    <s v="DIALOG"/>
    <x v="0"/>
    <x v="0"/>
  </r>
  <r>
    <s v="AR31"/>
    <s v="Bearbeiten Arbeitsvorrat"/>
    <x v="11"/>
    <n v="676"/>
    <s v="DIALOG"/>
    <x v="0"/>
    <x v="0"/>
  </r>
  <r>
    <s v="ARQ0"/>
    <s v="FIAA - Ad Hoc Berichte"/>
    <x v="11"/>
    <s v=""/>
    <s v=""/>
    <x v="0"/>
    <x v="1"/>
  </r>
  <r>
    <s v="AS01"/>
    <s v="Anlagen-Stammsatz anlegen"/>
    <x v="11"/>
    <n v="151266"/>
    <s v="DIALOG"/>
    <x v="0"/>
    <x v="0"/>
  </r>
  <r>
    <s v="AS02"/>
    <s v="Anlagen-Stammsatz ändern"/>
    <x v="11"/>
    <n v="331614"/>
    <s v="DIALOG"/>
    <x v="0"/>
    <x v="0"/>
  </r>
  <r>
    <s v="AS03"/>
    <s v="Anlagen-Stammsatz anzeigen"/>
    <x v="11"/>
    <n v="307191"/>
    <s v="DIALOG"/>
    <x v="0"/>
    <x v="0"/>
  </r>
  <r>
    <s v="AS04"/>
    <s v="Anlagenänderungen"/>
    <x v="11"/>
    <n v="116"/>
    <s v=""/>
    <x v="0"/>
    <x v="0"/>
  </r>
  <r>
    <s v="AS05"/>
    <s v="Anlagen-Stammsatz sperren"/>
    <x v="11"/>
    <n v="145"/>
    <s v="DIALOG"/>
    <x v="0"/>
    <x v="0"/>
  </r>
  <r>
    <s v="AS06"/>
    <s v="Anlagen-Stammsatz löschen/Löschvmrk"/>
    <x v="11"/>
    <n v="2253"/>
    <s v="DIALOG"/>
    <x v="0"/>
    <x v="0"/>
  </r>
  <r>
    <s v="AS08"/>
    <s v="Nummernkreise Anlagennnr"/>
    <x v="11"/>
    <n v="376"/>
    <s v="DIALOG"/>
    <x v="0"/>
    <x v="0"/>
  </r>
  <r>
    <s v="AS11"/>
    <s v="Anlagen-Unternummer anlegen"/>
    <x v="11"/>
    <n v="29427"/>
    <s v="DIALOG"/>
    <x v="0"/>
    <x v="0"/>
  </r>
  <r>
    <s v="AS23"/>
    <s v="Anlagenkomplex anzeigen"/>
    <x v="11"/>
    <s v=""/>
    <s v=""/>
    <x v="0"/>
    <x v="1"/>
  </r>
  <r>
    <s v="ASKB"/>
    <s v="Periodische Anlagenbuchungen"/>
    <x v="11"/>
    <n v="281"/>
    <s v="DIALOG"/>
    <x v="0"/>
    <x v="0"/>
  </r>
  <r>
    <s v="AUN0"/>
    <s v="FI-AA Umfeldermittler"/>
    <x v="11"/>
    <s v=""/>
    <s v=""/>
    <x v="0"/>
    <x v="1"/>
  </r>
  <r>
    <s v="AUN1"/>
    <s v="FI-AA Umfeldermittler"/>
    <x v="11"/>
    <n v="1150"/>
    <s v=""/>
    <x v="0"/>
    <x v="0"/>
  </r>
  <r>
    <s v="AUN10"/>
    <s v="FI-AA Umfeldermittler"/>
    <x v="11"/>
    <n v="210"/>
    <s v=""/>
    <x v="0"/>
    <x v="0"/>
  </r>
  <r>
    <s v="AUN3"/>
    <s v="FI-AA Umfeldermittler"/>
    <x v="11"/>
    <n v="360"/>
    <s v=""/>
    <x v="0"/>
    <x v="0"/>
  </r>
  <r>
    <s v="AUVA"/>
    <s v="FI-AA Unvollständige Anlagen"/>
    <x v="11"/>
    <n v="66"/>
    <s v="DIALOG"/>
    <x v="0"/>
    <x v="0"/>
  </r>
  <r>
    <s v="AW01N"/>
    <s v="Asset Explorer"/>
    <x v="11"/>
    <n v="154"/>
    <s v="DIALOG"/>
    <x v="0"/>
    <x v="0"/>
  </r>
  <r>
    <s v="BAUP"/>
    <s v="Übernahme der Bankdaten"/>
    <x v="13"/>
    <n v="1421"/>
    <s v="DIALOG"/>
    <x v="0"/>
    <x v="0"/>
  </r>
  <r>
    <s v="BCT0"/>
    <s v="Kontakt anlegen"/>
    <x v="14"/>
    <s v=""/>
    <s v=""/>
    <x v="0"/>
    <x v="10"/>
  </r>
  <r>
    <s v="BCT1"/>
    <s v="Kontakt ändern"/>
    <x v="14"/>
    <n v="2"/>
    <s v="DIALOG"/>
    <x v="0"/>
    <x v="11"/>
  </r>
  <r>
    <s v="BCT2"/>
    <s v="Kontakt anzeigen"/>
    <x v="14"/>
    <n v="24"/>
    <s v="DIALOG"/>
    <x v="0"/>
    <x v="11"/>
  </r>
  <r>
    <s v="BD16"/>
    <s v="Kostenstelle senden"/>
    <x v="15"/>
    <n v="161"/>
    <s v="DIALOG"/>
    <x v="0"/>
    <x v="12"/>
  </r>
  <r>
    <s v="BD17"/>
    <s v="Kostenstelle holen"/>
    <x v="15"/>
    <s v=""/>
    <s v=""/>
    <x v="0"/>
    <x v="13"/>
  </r>
  <r>
    <s v="BD18"/>
    <s v="Sachkonto senden"/>
    <x v="15"/>
    <s v=""/>
    <s v=""/>
    <x v="0"/>
    <x v="13"/>
  </r>
  <r>
    <s v="BD19"/>
    <s v="Sachkonto holen"/>
    <x v="16"/>
    <s v=""/>
    <s v=""/>
    <x v="0"/>
    <x v="1"/>
  </r>
  <r>
    <s v="BD52"/>
    <s v="Änd.zeiger aktiv. pro Änd.beleg-Pos."/>
    <x v="5"/>
    <n v="42"/>
    <s v=""/>
    <x v="0"/>
    <x v="0"/>
  </r>
  <r>
    <s v="BD64"/>
    <s v="Verteilungsmodellpflege"/>
    <x v="5"/>
    <n v="843"/>
    <s v="DIALOG"/>
    <x v="0"/>
    <x v="0"/>
  </r>
  <r>
    <s v="BD79"/>
    <s v="Pflege IDoc-Umsetzungsregeln"/>
    <x v="5"/>
    <s v=""/>
    <s v=""/>
    <x v="0"/>
    <x v="1"/>
  </r>
  <r>
    <s v="BD87"/>
    <s v="Statusmonitor für ALE-Nachrichten"/>
    <x v="5"/>
    <n v="48094"/>
    <s v="DIALOG"/>
    <x v="0"/>
    <x v="0"/>
  </r>
  <r>
    <s v="BDM5"/>
    <s v="Technische Konsistenzprüfung"/>
    <x v="5"/>
    <s v=""/>
    <s v=""/>
    <x v="0"/>
    <x v="1"/>
  </r>
  <r>
    <s v="BF34"/>
    <s v="Kundenbausteine pro Event"/>
    <x v="5"/>
    <n v="48"/>
    <s v=""/>
    <x v="0"/>
    <x v="0"/>
  </r>
  <r>
    <s v="BF44"/>
    <s v="Kundenbausteine pro Prozess"/>
    <x v="5"/>
    <n v="66"/>
    <s v="DIALOG"/>
    <x v="0"/>
    <x v="0"/>
  </r>
  <r>
    <s v="BGM1"/>
    <s v="Mustergarantie anlegen"/>
    <x v="2"/>
    <n v="19"/>
    <s v="DIALOG"/>
    <x v="0"/>
    <x v="14"/>
  </r>
  <r>
    <s v="BGM3"/>
    <s v="Mustergarantie anzeigen"/>
    <x v="2"/>
    <n v="27"/>
    <s v="DIALOG"/>
    <x v="0"/>
    <x v="14"/>
  </r>
  <r>
    <s v="BIC2M"/>
    <s v=""/>
    <x v="0"/>
    <n v="258"/>
    <s v="DIALOG"/>
    <x v="0"/>
    <x v="0"/>
  </r>
  <r>
    <s v="BP"/>
    <s v="Geschäftspartner bearbeiten"/>
    <x v="17"/>
    <n v="669824"/>
    <s v="DIALOG"/>
    <x v="1"/>
    <x v="0"/>
  </r>
  <r>
    <s v="BPSHOW00"/>
    <s v="Analysereport Budgetierung/Gesamtpl."/>
    <x v="18"/>
    <n v="321"/>
    <s v=""/>
    <x v="0"/>
    <x v="0"/>
  </r>
  <r>
    <s v="BS02"/>
    <s v="Statusschemata pflegen"/>
    <x v="13"/>
    <s v=""/>
    <s v=""/>
    <x v="0"/>
    <x v="1"/>
  </r>
  <r>
    <s v="BUA1"/>
    <s v="Ansprechpartner anlegen"/>
    <x v="17"/>
    <n v="933"/>
    <s v="DIALOG"/>
    <x v="0"/>
    <x v="0"/>
  </r>
  <r>
    <s v="BUA2"/>
    <s v="Ansprechpartner ändern"/>
    <x v="17"/>
    <n v="450"/>
    <s v="DIALOG"/>
    <x v="0"/>
    <x v="0"/>
  </r>
  <r>
    <s v="BUA3"/>
    <s v="Ansprechpartner änzeigen"/>
    <x v="17"/>
    <n v="618"/>
    <s v="DIALOG"/>
    <x v="0"/>
    <x v="0"/>
  </r>
  <r>
    <s v="BUCF"/>
    <s v="GP-Cust: Nummernkreise"/>
    <x v="17"/>
    <n v="60"/>
    <s v="DIALOG"/>
    <x v="0"/>
    <x v="0"/>
  </r>
  <r>
    <s v="BUCP"/>
    <s v="GP-Cust: Feldmodifikation Fremdanw."/>
    <x v="17"/>
    <s v=""/>
    <s v=""/>
    <x v="0"/>
    <x v="1"/>
  </r>
  <r>
    <s v="BUG3"/>
    <s v="Geschäftspartner allgemein anzeigen"/>
    <x v="17"/>
    <n v="20"/>
    <s v="DIALOG"/>
    <x v="0"/>
    <x v="0"/>
  </r>
  <r>
    <s v="BUI1"/>
    <s v="Interessent anlegen"/>
    <x v="17"/>
    <n v="2"/>
    <s v=""/>
    <x v="0"/>
    <x v="0"/>
  </r>
  <r>
    <s v="BUM2"/>
    <s v="Mitarbeiter ändern (BP)"/>
    <x v="17"/>
    <n v="56"/>
    <s v=""/>
    <x v="0"/>
    <x v="0"/>
  </r>
  <r>
    <s v="BUM3"/>
    <s v="Mitarbeiter anzeigen (BP)"/>
    <x v="17"/>
    <n v="28"/>
    <s v=""/>
    <x v="0"/>
    <x v="0"/>
  </r>
  <r>
    <s v="BUP0"/>
    <s v="BDT, mehrfacher Aufruf (Fugrp BUSS)"/>
    <x v="17"/>
    <n v="1122"/>
    <s v="DIALOG"/>
    <x v="0"/>
    <x v="0"/>
  </r>
  <r>
    <s v="BUPA_PRE_DA"/>
    <s v="Gesch.partner zum Löschen vormerken"/>
    <x v="17"/>
    <n v="272"/>
    <s v="DIALOG"/>
    <x v="0"/>
    <x v="0"/>
  </r>
  <r>
    <s v="BUSP"/>
    <s v="Trägerdynpros generieren"/>
    <x v="17"/>
    <n v="3"/>
    <s v="DIALOG"/>
    <x v="0"/>
    <x v="0"/>
  </r>
  <r>
    <s v="CA10"/>
    <s v="Vorlagetext Plan/Auftrag"/>
    <x v="19"/>
    <n v="6049"/>
    <s v="DIALOG"/>
    <x v="0"/>
    <x v="0"/>
  </r>
  <r>
    <s v="CA80"/>
    <s v="Verwendung Arbeitsplatz in -Plänen"/>
    <x v="19"/>
    <n v="38"/>
    <s v=""/>
    <x v="1"/>
    <x v="0"/>
  </r>
  <r>
    <s v="CA82"/>
    <s v="VWnachweise Arbeitsplatz EQUI"/>
    <x v="19"/>
    <n v="18"/>
    <s v="DIALOG"/>
    <x v="1"/>
    <x v="0"/>
  </r>
  <r>
    <s v="CA85"/>
    <s v="Ersetzen Arbeitsplatz"/>
    <x v="19"/>
    <n v="8"/>
    <s v="DIALOG"/>
    <x v="1"/>
    <x v="0"/>
  </r>
  <r>
    <s v="CA87"/>
    <s v="Massenersetzen Arbeitsplatz EQUI"/>
    <x v="19"/>
    <n v="58"/>
    <s v="DIALOG"/>
    <x v="1"/>
    <x v="0"/>
  </r>
  <r>
    <s v="CAA1"/>
    <s v="Vertragskonto anlegen"/>
    <x v="14"/>
    <n v="15642"/>
    <s v="DIALOG"/>
    <x v="0"/>
    <x v="0"/>
  </r>
  <r>
    <s v="CAA2"/>
    <s v="Vertragskonto ändern"/>
    <x v="14"/>
    <n v="1653"/>
    <s v="DIALOG"/>
    <x v="0"/>
    <x v="0"/>
  </r>
  <r>
    <s v="CAA3"/>
    <s v="Vertragskonto anzeigen"/>
    <x v="14"/>
    <n v="10888"/>
    <s v="DIALOG"/>
    <x v="0"/>
    <x v="15"/>
  </r>
  <r>
    <s v="CARP"/>
    <s v="GP-Cust: Feldmodifikation Fremdanw."/>
    <x v="14"/>
    <n v="6"/>
    <s v="DIALOG"/>
    <x v="0"/>
    <x v="16"/>
  </r>
  <r>
    <s v="CASD"/>
    <s v="CA-Steuerung: Rollentypen"/>
    <x v="14"/>
    <s v=""/>
    <s v=""/>
    <x v="0"/>
    <x v="17"/>
  </r>
  <r>
    <s v="CAT2"/>
    <s v="Arbeitszeitblatt: Zeiten pflegen"/>
    <x v="13"/>
    <s v=""/>
    <s v=""/>
    <x v="0"/>
    <x v="1"/>
  </r>
  <r>
    <s v="CAT3"/>
    <s v="Arbeitszeitblatt: Zeiten anzeigen"/>
    <x v="13"/>
    <s v=""/>
    <s v=""/>
    <x v="0"/>
    <x v="1"/>
  </r>
  <r>
    <s v="CAUSE"/>
    <s v="Ursachen: Lösungswege prüfen"/>
    <x v="19"/>
    <s v=""/>
    <s v=""/>
    <x v="0"/>
    <x v="1"/>
  </r>
  <r>
    <s v="CC03"/>
    <s v="Anzeigen Änderungsstammsatz"/>
    <x v="17"/>
    <s v=""/>
    <s v=""/>
    <x v="0"/>
    <x v="1"/>
  </r>
  <r>
    <s v="CC04"/>
    <s v="Anzeigen Produktstruktur"/>
    <x v="20"/>
    <n v="14438"/>
    <s v="DIALOG"/>
    <x v="0"/>
    <x v="0"/>
  </r>
  <r>
    <s v="CFCSTART"/>
    <s v="Starte Clarification Controller"/>
    <x v="14"/>
    <n v="644"/>
    <s v="UPDATE"/>
    <x v="0"/>
    <x v="6"/>
  </r>
  <r>
    <s v="CIC0"/>
    <s v="Customer-Interaction-Center"/>
    <x v="6"/>
    <n v="61090665"/>
    <s v="DIALOG"/>
    <x v="0"/>
    <x v="0"/>
  </r>
  <r>
    <s v="CJ01"/>
    <s v="Projektstrukturplan anlegen"/>
    <x v="21"/>
    <n v="264"/>
    <s v=""/>
    <x v="0"/>
    <x v="0"/>
  </r>
  <r>
    <s v="CJ02"/>
    <s v="Projektstrukturplan ändern"/>
    <x v="21"/>
    <n v="194476"/>
    <s v="DIALOG"/>
    <x v="0"/>
    <x v="0"/>
  </r>
  <r>
    <s v="CJ03"/>
    <s v="Projektstrukturplan anzeigen"/>
    <x v="21"/>
    <n v="96685"/>
    <s v="DIALOG"/>
    <x v="0"/>
    <x v="0"/>
  </r>
  <r>
    <s v="CJ07"/>
    <s v="Projektdefinition ändern"/>
    <x v="21"/>
    <n v="9"/>
    <s v="DIALOG"/>
    <x v="0"/>
    <x v="0"/>
  </r>
  <r>
    <s v="CJ08"/>
    <s v="Projektdefinition anzeigen"/>
    <x v="21"/>
    <n v="201"/>
    <s v="DIALOG"/>
    <x v="0"/>
    <x v="0"/>
  </r>
  <r>
    <s v="CJ11"/>
    <s v="PSP-Element anlegen"/>
    <x v="21"/>
    <n v="1422"/>
    <s v="DIALOG"/>
    <x v="0"/>
    <x v="0"/>
  </r>
  <r>
    <s v="CJ12"/>
    <s v="PSP-Element ändern"/>
    <x v="21"/>
    <n v="330"/>
    <s v="DIALOG"/>
    <x v="0"/>
    <x v="0"/>
  </r>
  <r>
    <s v="CJ13"/>
    <s v="PSP-Element anzeigen"/>
    <x v="21"/>
    <n v="22624"/>
    <s v="DIALOG"/>
    <x v="0"/>
    <x v="0"/>
  </r>
  <r>
    <s v="CJ20"/>
    <s v="Strukturplanung"/>
    <x v="21"/>
    <n v="887"/>
    <s v="DIALOG"/>
    <x v="0"/>
    <x v="0"/>
  </r>
  <r>
    <s v="CJ20N"/>
    <s v="Project Builder"/>
    <x v="21"/>
    <n v="2870"/>
    <s v="DIALOG"/>
    <x v="0"/>
    <x v="0"/>
  </r>
  <r>
    <s v="CJ2A"/>
    <s v="Strukturplanung anzeigen"/>
    <x v="21"/>
    <n v="22103"/>
    <s v="DIALOG"/>
    <x v="0"/>
    <x v="0"/>
  </r>
  <r>
    <s v="CJ2C"/>
    <s v="Projektplantafel: anzeigen"/>
    <x v="21"/>
    <n v="1062"/>
    <s v="DIALOG"/>
    <x v="0"/>
    <x v="0"/>
  </r>
  <r>
    <s v="CJ31"/>
    <s v="Anzeigen Originalbudget Projekt"/>
    <x v="15"/>
    <s v=""/>
    <s v=""/>
    <x v="0"/>
    <x v="18"/>
  </r>
  <r>
    <s v="CJ33"/>
    <s v="Anzeigen Freigabe Projekt"/>
    <x v="15"/>
    <s v=""/>
    <s v=""/>
    <x v="0"/>
    <x v="18"/>
  </r>
  <r>
    <s v="CJ40"/>
    <s v="Ändern Projektplan"/>
    <x v="15"/>
    <n v="792"/>
    <s v="DIALOG"/>
    <x v="0"/>
    <x v="18"/>
  </r>
  <r>
    <s v="CJ41"/>
    <s v="Anzeigen Projektplan"/>
    <x v="15"/>
    <n v="206"/>
    <s v="DIALOG"/>
    <x v="0"/>
    <x v="18"/>
  </r>
  <r>
    <s v="CJ74"/>
    <s v="Projekte Einzelposten Istkosten"/>
    <x v="21"/>
    <s v=""/>
    <s v=""/>
    <x v="0"/>
    <x v="1"/>
  </r>
  <r>
    <s v="CJ88"/>
    <s v="Ist-Abrechnung: Projekte / Netzpläne"/>
    <x v="15"/>
    <n v="25491"/>
    <s v="DIALOG"/>
    <x v="0"/>
    <x v="19"/>
  </r>
  <r>
    <s v="CJ8G"/>
    <s v="Ist-Abrechnung: Projekte/Netzpläne"/>
    <x v="15"/>
    <n v="129"/>
    <s v="DIALOG"/>
    <x v="0"/>
    <x v="20"/>
  </r>
  <r>
    <s v="CJ93"/>
    <s v="Standard-PSP anzeigen"/>
    <x v="21"/>
    <n v="218"/>
    <s v="DIALOG"/>
    <x v="0"/>
    <x v="0"/>
  </r>
  <r>
    <s v="CJE3"/>
    <s v="Hierarchiebericht anzeigen"/>
    <x v="21"/>
    <n v="22"/>
    <s v="DIALOG"/>
    <x v="0"/>
    <x v="0"/>
  </r>
  <r>
    <s v="CJE6"/>
    <s v="Formular zu Projektbericht anzeigen"/>
    <x v="21"/>
    <n v="22"/>
    <s v="DIALOG"/>
    <x v="0"/>
    <x v="0"/>
  </r>
  <r>
    <s v="CJI3"/>
    <s v="Projekte Einzelposten Istkosten"/>
    <x v="21"/>
    <n v="71536"/>
    <s v="DIALOG"/>
    <x v="0"/>
    <x v="0"/>
  </r>
  <r>
    <s v="CJI4"/>
    <s v="Projekte Einzelposten Plankosten"/>
    <x v="21"/>
    <n v="30"/>
    <s v="DIALOG"/>
    <x v="0"/>
    <x v="0"/>
  </r>
  <r>
    <s v="CJI5"/>
    <s v="Projekte Einzelposten Obligo"/>
    <x v="21"/>
    <n v="17085"/>
    <s v="DIALOG"/>
    <x v="0"/>
    <x v="0"/>
  </r>
  <r>
    <s v="CJI8"/>
    <s v="Projekte Einzelposten Budget"/>
    <x v="21"/>
    <s v=""/>
    <s v=""/>
    <x v="0"/>
    <x v="1"/>
  </r>
  <r>
    <s v="CJIA"/>
    <s v="Projekte EP Zahlungen Ist + Obligo"/>
    <x v="21"/>
    <n v="30"/>
    <s v=""/>
    <x v="0"/>
    <x v="0"/>
  </r>
  <r>
    <s v="CJIC"/>
    <s v="Projekte EP Abrechnung Pflege"/>
    <x v="22"/>
    <n v="41"/>
    <s v="DIALOG"/>
    <x v="0"/>
    <x v="0"/>
  </r>
  <r>
    <s v="CJID"/>
    <s v="Projekte EP Abrechnung Anzeige"/>
    <x v="22"/>
    <n v="36"/>
    <s v="DIALOG"/>
    <x v="0"/>
    <x v="0"/>
  </r>
  <r>
    <s v="CJIF"/>
    <s v="Projekte EP Ergebnisermittlung"/>
    <x v="21"/>
    <n v="4"/>
    <s v=""/>
    <x v="0"/>
    <x v="0"/>
  </r>
  <r>
    <s v="CJV3"/>
    <s v="Anzeigen Projektversion (Simulation)"/>
    <x v="21"/>
    <n v="42"/>
    <s v=""/>
    <x v="0"/>
    <x v="0"/>
  </r>
  <r>
    <s v="CK13N"/>
    <s v="Anzeigen Materialkalkulation"/>
    <x v="23"/>
    <n v="15"/>
    <s v=""/>
    <x v="0"/>
    <x v="0"/>
  </r>
  <r>
    <s v="CKM9"/>
    <s v="Erklären Customizing zum Werk"/>
    <x v="23"/>
    <s v=""/>
    <s v=""/>
    <x v="0"/>
    <x v="1"/>
  </r>
  <r>
    <s v="CKMPCD"/>
    <s v="Preisänderungsbeleg anzeigen"/>
    <x v="23"/>
    <n v="8"/>
    <s v="DIALOG"/>
    <x v="0"/>
    <x v="0"/>
  </r>
  <r>
    <s v="CL01"/>
    <s v="Klasse anlegen"/>
    <x v="13"/>
    <n v="59"/>
    <s v=""/>
    <x v="0"/>
    <x v="0"/>
  </r>
  <r>
    <s v="CL02"/>
    <s v="Klassenverwaltung"/>
    <x v="13"/>
    <n v="12061"/>
    <s v="DIALOG"/>
    <x v="1"/>
    <x v="0"/>
  </r>
  <r>
    <s v="CL20N"/>
    <s v="Zuordnungen eines Objekts"/>
    <x v="13"/>
    <s v=""/>
    <s v=""/>
    <x v="0"/>
    <x v="1"/>
  </r>
  <r>
    <s v="CL24N"/>
    <s v="Zuordnungen einer Klasse"/>
    <x v="13"/>
    <n v="75658"/>
    <s v="DIALOG"/>
    <x v="0"/>
    <x v="0"/>
  </r>
  <r>
    <s v="CL2A"/>
    <s v="Klassifizierungsstatus"/>
    <x v="13"/>
    <n v="2"/>
    <s v="DIALOG"/>
    <x v="0"/>
    <x v="0"/>
  </r>
  <r>
    <s v="CL2B"/>
    <s v="Klassenarten"/>
    <x v="13"/>
    <s v=""/>
    <s v=""/>
    <x v="0"/>
    <x v="1"/>
  </r>
  <r>
    <s v="CL30N"/>
    <s v="Objektsuche in Klassen"/>
    <x v="13"/>
    <n v="554"/>
    <s v=""/>
    <x v="0"/>
    <x v="0"/>
  </r>
  <r>
    <s v="CL31"/>
    <s v="Objektsuche in Klassenart"/>
    <x v="13"/>
    <n v="27"/>
    <s v=""/>
    <x v="0"/>
    <x v="0"/>
  </r>
  <r>
    <s v="CL6AN"/>
    <s v="Klassenverzeichnis (ALV)"/>
    <x v="13"/>
    <n v="56"/>
    <s v="DIALOG"/>
    <x v="1"/>
    <x v="0"/>
  </r>
  <r>
    <s v="CL6B"/>
    <s v="Objektverzeichnis"/>
    <x v="13"/>
    <s v=""/>
    <s v=""/>
    <x v="0"/>
    <x v="1"/>
  </r>
  <r>
    <s v="CL6BN"/>
    <s v="Objektverzeichnis (ALV)"/>
    <x v="13"/>
    <n v="15"/>
    <s v=""/>
    <x v="0"/>
    <x v="0"/>
  </r>
  <r>
    <s v="CL6D"/>
    <s v="Klassen ohne Vorgänger"/>
    <x v="13"/>
    <s v=""/>
    <s v=""/>
    <x v="0"/>
    <x v="1"/>
  </r>
  <r>
    <s v="CLHP"/>
    <s v="Grafische Hierarchiepflege"/>
    <x v="13"/>
    <n v="3"/>
    <s v=""/>
    <x v="0"/>
    <x v="0"/>
  </r>
  <r>
    <s v="CLMM"/>
    <s v="Massenänderung von Bewertungen"/>
    <x v="13"/>
    <n v="2"/>
    <s v=""/>
    <x v="0"/>
    <x v="0"/>
  </r>
  <r>
    <s v="CM10"/>
    <s v="Kapazitätsabgleich"/>
    <x v="19"/>
    <n v="2"/>
    <s v=""/>
    <x v="0"/>
    <x v="0"/>
  </r>
  <r>
    <s v="CM24"/>
    <s v="Kapazitätsabgl.: PM Einzelkap. tab."/>
    <x v="19"/>
    <n v="7904"/>
    <s v="DIALOG"/>
    <x v="1"/>
    <x v="0"/>
  </r>
  <r>
    <s v="CM25"/>
    <s v="Kapazitätsabgl.: Variabel"/>
    <x v="19"/>
    <n v="64"/>
    <s v="DIALOG"/>
    <x v="1"/>
    <x v="0"/>
  </r>
  <r>
    <s v="CM30"/>
    <s v="Kapazitätsabgl.: PM Einzelkap. graf."/>
    <x v="19"/>
    <n v="60"/>
    <s v="DIALOG"/>
    <x v="1"/>
    <x v="0"/>
  </r>
  <r>
    <s v="CM33"/>
    <s v="Kapazitätsabgl.: PM Arbeitspl. graf."/>
    <x v="19"/>
    <n v="138"/>
    <s v="DIALOG"/>
    <x v="1"/>
    <x v="0"/>
  </r>
  <r>
    <s v="CM34"/>
    <s v="Kapazitätsabgl.: PM Arbeitspl. tab."/>
    <x v="19"/>
    <n v="65"/>
    <s v="DIALOG"/>
    <x v="1"/>
    <x v="0"/>
  </r>
  <r>
    <s v="CMOD"/>
    <s v="Erweiterungen"/>
    <x v="20"/>
    <n v="1062"/>
    <s v="DIALOG"/>
    <x v="0"/>
    <x v="0"/>
  </r>
  <r>
    <s v="CN41"/>
    <s v="Strukturübersicht"/>
    <x v="21"/>
    <n v="367"/>
    <s v="DIALOG"/>
    <x v="0"/>
    <x v="0"/>
  </r>
  <r>
    <s v="CN41N"/>
    <s v="Überblick Projektstruktur"/>
    <x v="21"/>
    <n v="21"/>
    <s v="DIALOG"/>
    <x v="0"/>
    <x v="0"/>
  </r>
  <r>
    <s v="CN42N"/>
    <s v="Übersicht: Projektdefinitionen"/>
    <x v="21"/>
    <n v="10"/>
    <s v=""/>
    <x v="0"/>
    <x v="0"/>
  </r>
  <r>
    <s v="CN43"/>
    <s v="Übersicht: PSP-Elemente"/>
    <x v="21"/>
    <n v="1544"/>
    <s v="DIALOG"/>
    <x v="0"/>
    <x v="0"/>
  </r>
  <r>
    <s v="CN43N"/>
    <s v="Übersicht: PSP-Elemente"/>
    <x v="21"/>
    <n v="233"/>
    <s v="DIALOG"/>
    <x v="0"/>
    <x v="0"/>
  </r>
  <r>
    <s v="CN44"/>
    <s v="Übersicht: Planaufträge"/>
    <x v="21"/>
    <n v="2"/>
    <s v="DIALOG"/>
    <x v="0"/>
    <x v="0"/>
  </r>
  <r>
    <s v="CN45"/>
    <s v="Übersicht: Aufträge"/>
    <x v="21"/>
    <n v="34"/>
    <s v="DIALOG"/>
    <x v="0"/>
    <x v="0"/>
  </r>
  <r>
    <s v="CN45N"/>
    <s v="Übersicht: Aufträge"/>
    <x v="21"/>
    <n v="32"/>
    <s v="DIALOG"/>
    <x v="0"/>
    <x v="0"/>
  </r>
  <r>
    <s v="CNB2"/>
    <s v="Bestellungen zum Projekt"/>
    <x v="21"/>
    <n v="256"/>
    <s v="DIALOG"/>
    <x v="0"/>
    <x v="0"/>
  </r>
  <r>
    <s v="CNR3"/>
    <s v="Arbeitsplatz anzeigen"/>
    <x v="19"/>
    <n v="4"/>
    <s v="DIALOG"/>
    <x v="0"/>
    <x v="0"/>
  </r>
  <r>
    <s v="CO02"/>
    <s v="Ändern Fertigungsauftrag"/>
    <x v="19"/>
    <n v="18"/>
    <s v="DIALOG"/>
    <x v="0"/>
    <x v="0"/>
  </r>
  <r>
    <s v="CO09"/>
    <s v="Verfügbarkeitsübersicht"/>
    <x v="19"/>
    <n v="40"/>
    <s v="DIALOG"/>
    <x v="0"/>
    <x v="0"/>
  </r>
  <r>
    <s v="CO1P"/>
    <s v="Vorgemerkte Rückmeldeprozesse"/>
    <x v="21"/>
    <n v="18"/>
    <s v="DIALOG"/>
    <x v="0"/>
    <x v="0"/>
  </r>
  <r>
    <s v="CO43"/>
    <s v="Zuschläge IST:  FertAuftr   Sammelv."/>
    <x v="15"/>
    <s v=""/>
    <s v=""/>
    <x v="0"/>
    <x v="1"/>
  </r>
  <r>
    <s v="CO88"/>
    <s v="Ist-Abrechnung: Fert-/Prozeßaufträge"/>
    <x v="15"/>
    <s v=""/>
    <s v=""/>
    <x v="0"/>
    <x v="1"/>
  </r>
  <r>
    <s v="COCPCPR"/>
    <s v="Cockpit für Controlling-Integration"/>
    <x v="24"/>
    <n v="240"/>
    <s v="DIALOG"/>
    <x v="0"/>
    <x v="0"/>
  </r>
  <r>
    <s v="COFC"/>
    <s v="Nachbearbeitung Fehler Istkosten"/>
    <x v="19"/>
    <n v="288"/>
    <s v="DIALOG"/>
    <x v="0"/>
    <x v="0"/>
  </r>
  <r>
    <s v="COGI"/>
    <s v="Nachbearbeitung fehlerh. Warenbeweg."/>
    <x v="19"/>
    <n v="37"/>
    <s v=""/>
    <x v="0"/>
    <x v="0"/>
  </r>
  <r>
    <s v="COINTCOCP"/>
    <s v="Cockpit für Controlling-Integration"/>
    <x v="24"/>
    <n v="8"/>
    <s v="UPDATE"/>
    <x v="0"/>
    <x v="0"/>
  </r>
  <r>
    <s v="CON1"/>
    <s v="Nachbew.  IST:  FertAuftr   Einzelv."/>
    <x v="15"/>
    <s v=""/>
    <s v=""/>
    <x v="0"/>
    <x v="1"/>
  </r>
  <r>
    <s v="CP02"/>
    <s v="Geschäftsprozeß ändern"/>
    <x v="19"/>
    <n v="36"/>
    <s v="DIALOG"/>
    <x v="0"/>
    <x v="0"/>
  </r>
  <r>
    <s v="CPT1"/>
    <s v="Anlegen Template"/>
    <x v="15"/>
    <s v=""/>
    <s v=""/>
    <x v="0"/>
    <x v="1"/>
  </r>
  <r>
    <s v="CPTB"/>
    <s v="Template-Verrechnung Ist: Aufträge"/>
    <x v="15"/>
    <n v="18"/>
    <s v=""/>
    <x v="0"/>
    <x v="0"/>
  </r>
  <r>
    <s v="CPTD"/>
    <s v="Templ.-Verr. Ist: Fertigungsaufträge"/>
    <x v="19"/>
    <s v=""/>
    <s v=""/>
    <x v="0"/>
    <x v="1"/>
  </r>
  <r>
    <s v="CR03"/>
    <s v="Arbeitsplatz anzeigen"/>
    <x v="19"/>
    <n v="9400"/>
    <s v="DIALOG"/>
    <x v="0"/>
    <x v="0"/>
  </r>
  <r>
    <s v="CR05"/>
    <s v="Arbeitsplatzliste"/>
    <x v="19"/>
    <n v="9915"/>
    <s v="DIALOG"/>
    <x v="0"/>
    <x v="0"/>
  </r>
  <r>
    <s v="CR06"/>
    <s v="Arbeitsplatz Kostenstellenzuordn."/>
    <x v="19"/>
    <n v="3947"/>
    <s v="DIALOG"/>
    <x v="0"/>
    <x v="0"/>
  </r>
  <r>
    <s v="CR07"/>
    <s v="Arbeitsplatzkapazitäten"/>
    <x v="19"/>
    <n v="52"/>
    <s v="DIALOG"/>
    <x v="0"/>
    <x v="0"/>
  </r>
  <r>
    <s v="CR08"/>
    <s v="Arbeitsplatzhierarchie"/>
    <x v="19"/>
    <n v="252"/>
    <s v="DIALOG"/>
    <x v="0"/>
    <x v="0"/>
  </r>
  <r>
    <s v="CR10"/>
    <s v="Arbeitsplatz Änderungsbelege"/>
    <x v="19"/>
    <n v="16"/>
    <s v="DIALOG"/>
    <x v="0"/>
    <x v="0"/>
  </r>
  <r>
    <s v="CR13"/>
    <s v="Anzeigen Kapazität"/>
    <x v="19"/>
    <n v="2"/>
    <s v="DIALOG"/>
    <x v="0"/>
    <x v="0"/>
  </r>
  <r>
    <s v="CR15"/>
    <s v="Verwendung Kapazität"/>
    <x v="19"/>
    <n v="24"/>
    <s v="DIALOG"/>
    <x v="0"/>
    <x v="0"/>
  </r>
  <r>
    <s v="CR23"/>
    <s v="Anzeigen Hierarchie"/>
    <x v="19"/>
    <n v="20"/>
    <s v="DIALOG"/>
    <x v="0"/>
    <x v="0"/>
  </r>
  <r>
    <s v="CRAA"/>
    <s v="Arbeitsplatz anzeigen"/>
    <x v="19"/>
    <s v=""/>
    <s v=""/>
    <x v="0"/>
    <x v="1"/>
  </r>
  <r>
    <s v="CRAH"/>
    <s v="Arbeitsplatz anlegen"/>
    <x v="19"/>
    <n v="68"/>
    <s v="UPDATE"/>
    <x v="0"/>
    <x v="0"/>
  </r>
  <r>
    <s v="CRAV"/>
    <s v="Arbeitsplatz aendern"/>
    <x v="2"/>
    <n v="339"/>
    <s v="UPDATE"/>
    <x v="0"/>
    <x v="0"/>
  </r>
  <r>
    <s v="CRMSRVCOCP"/>
    <s v="Cockpit für Controlling-Integration"/>
    <x v="24"/>
    <n v="3158"/>
    <s v="DIALOG"/>
    <x v="0"/>
    <x v="0"/>
  </r>
  <r>
    <s v="CRQ3"/>
    <s v="Arbeitsplatz anzeigen"/>
    <x v="25"/>
    <n v="34"/>
    <s v="DIALOG"/>
    <x v="0"/>
    <x v="21"/>
  </r>
  <r>
    <s v="CS01"/>
    <s v="Anlegen Materialstückliste"/>
    <x v="2"/>
    <n v="965"/>
    <s v="DIALOG"/>
    <x v="0"/>
    <x v="0"/>
  </r>
  <r>
    <s v="CS02"/>
    <s v="Ändern Materialstückliste"/>
    <x v="2"/>
    <n v="2207"/>
    <s v="DIALOG"/>
    <x v="0"/>
    <x v="0"/>
  </r>
  <r>
    <s v="CS03"/>
    <s v="Anzeigen Materialstückliste"/>
    <x v="2"/>
    <n v="1834"/>
    <s v="DIALOG"/>
    <x v="0"/>
    <x v="0"/>
  </r>
  <r>
    <s v="CS05"/>
    <s v="Ändern Stücklistengruppe Material"/>
    <x v="2"/>
    <n v="10"/>
    <s v="DIALOG"/>
    <x v="0"/>
    <x v="0"/>
  </r>
  <r>
    <s v="CS06"/>
    <s v="Anzeigen Stücklistengruppe Material"/>
    <x v="2"/>
    <n v="33"/>
    <s v="DIALOG"/>
    <x v="0"/>
    <x v="0"/>
  </r>
  <r>
    <s v="CS07"/>
    <s v="Anlegen Werkszuordnung MaterialStl"/>
    <x v="2"/>
    <n v="20"/>
    <s v="DIALOG"/>
    <x v="0"/>
    <x v="0"/>
  </r>
  <r>
    <s v="CS09"/>
    <s v="Anzeigen Werkszuordnung MaterialStl"/>
    <x v="2"/>
    <n v="59"/>
    <s v="DIALOG"/>
    <x v="0"/>
    <x v="0"/>
  </r>
  <r>
    <s v="CS14"/>
    <s v="Stücklistenvergleich"/>
    <x v="2"/>
    <n v="3"/>
    <s v="DIALOG"/>
    <x v="0"/>
    <x v="0"/>
  </r>
  <r>
    <s v="CS15"/>
    <s v="Materialverwendung einstufig"/>
    <x v="2"/>
    <n v="30"/>
    <s v="DIALOG"/>
    <x v="0"/>
    <x v="0"/>
  </r>
  <r>
    <s v="CS20"/>
    <s v="Massenänderungen: Einstiegsbild"/>
    <x v="2"/>
    <n v="8"/>
    <s v=""/>
    <x v="0"/>
    <x v="0"/>
  </r>
  <r>
    <s v="CS80"/>
    <s v="Änderungsbelege Materialstückliste"/>
    <x v="2"/>
    <n v="12"/>
    <s v="DIALOG"/>
    <x v="0"/>
    <x v="0"/>
  </r>
  <r>
    <s v="CT03"/>
    <s v="Merkmal anzeigen"/>
    <x v="13"/>
    <n v="2"/>
    <s v="DIALOG"/>
    <x v="0"/>
    <x v="0"/>
  </r>
  <r>
    <s v="CT04"/>
    <s v="Merkmalverwaltung"/>
    <x v="13"/>
    <n v="1823"/>
    <s v="DIALOG"/>
    <x v="1"/>
    <x v="0"/>
  </r>
  <r>
    <s v="CT10"/>
    <s v="Merkmalverzeichnis"/>
    <x v="13"/>
    <n v="48"/>
    <s v="DIALOG"/>
    <x v="1"/>
    <x v="0"/>
  </r>
  <r>
    <s v="CT12"/>
    <s v="Verwendungsnachweis Merkmalumfeld"/>
    <x v="13"/>
    <n v="2"/>
    <s v=""/>
    <x v="0"/>
    <x v="0"/>
  </r>
  <r>
    <s v="CU01"/>
    <s v="Anlegen Beziehungswissen"/>
    <x v="13"/>
    <n v="9"/>
    <s v="DIALOG"/>
    <x v="1"/>
    <x v="0"/>
  </r>
  <r>
    <s v="CU03"/>
    <s v="Anzeigen Beziehungswissen"/>
    <x v="13"/>
    <n v="48"/>
    <s v="DIALOG"/>
    <x v="1"/>
    <x v="0"/>
  </r>
  <r>
    <s v="CU04"/>
    <s v="Beziehungsliste"/>
    <x v="13"/>
    <n v="12"/>
    <s v="DIALOG"/>
    <x v="1"/>
    <x v="0"/>
  </r>
  <r>
    <s v="CV03N"/>
    <s v="Dokument anzeigen"/>
    <x v="13"/>
    <n v="62"/>
    <s v="DIALOG"/>
    <x v="0"/>
    <x v="0"/>
  </r>
  <r>
    <s v="CV04N"/>
    <s v="Dokument suchen"/>
    <x v="13"/>
    <n v="2"/>
    <s v="DIALOG"/>
    <x v="0"/>
    <x v="0"/>
  </r>
  <r>
    <s v="DA_CONTROL"/>
    <s v="Steuerung Datenarchivierung"/>
    <x v="5"/>
    <n v="36"/>
    <s v="DIALOG"/>
    <x v="0"/>
    <x v="0"/>
  </r>
  <r>
    <s v="DA_SARA"/>
    <s v="Prüfen / Löschen zentral"/>
    <x v="5"/>
    <s v=""/>
    <s v=""/>
    <x v="0"/>
    <x v="1"/>
  </r>
  <r>
    <s v="DB02"/>
    <s v="Monitor für Tabellen und Indices"/>
    <x v="5"/>
    <n v="7"/>
    <s v=""/>
    <x v="0"/>
    <x v="0"/>
  </r>
  <r>
    <s v="DB13"/>
    <s v="DBA-Einplanungskalender"/>
    <x v="5"/>
    <s v=""/>
    <s v=""/>
    <x v="0"/>
    <x v="1"/>
  </r>
  <r>
    <s v="DB15"/>
    <s v="Datenarchivierung: DB-Tabellen"/>
    <x v="5"/>
    <n v="104"/>
    <s v="DIALOG"/>
    <x v="0"/>
    <x v="0"/>
  </r>
  <r>
    <s v="DBACOCKPIT"/>
    <s v="DBA Cockpit starten"/>
    <x v="26"/>
    <n v="1980"/>
    <s v="DIALOG"/>
    <x v="0"/>
    <x v="0"/>
  </r>
  <r>
    <s v="DBCO"/>
    <s v="DB-Verbindungspflege"/>
    <x v="5"/>
    <s v=""/>
    <s v=""/>
    <x v="0"/>
    <x v="1"/>
  </r>
  <r>
    <s v="DMEE"/>
    <s v="DMEE: Formatbaum Pflegetool"/>
    <x v="13"/>
    <n v="12"/>
    <s v="DIALOG"/>
    <x v="0"/>
    <x v="0"/>
  </r>
  <r>
    <s v="DP90"/>
    <s v="SM: aufwandsbezogene Faktura"/>
    <x v="21"/>
    <n v="48076"/>
    <s v="DIALOG"/>
    <x v="0"/>
    <x v="0"/>
  </r>
  <r>
    <s v="Drittsystem"/>
    <s v="Durchführung in Drittsystem (Non-SAP)"/>
    <x v="27"/>
    <s v=""/>
    <s v=""/>
    <x v="1"/>
    <x v="0"/>
  </r>
  <r>
    <s v="E25T"/>
    <s v="AbrAuftrg/nicht fakt.AbrBelege ausw."/>
    <x v="6"/>
    <n v="3072"/>
    <s v="DIALOG"/>
    <x v="0"/>
    <x v="0"/>
  </r>
  <r>
    <s v="E40A"/>
    <s v="Terminsätze anzeigen"/>
    <x v="6"/>
    <n v="2404"/>
    <s v="DIALOG"/>
    <x v="0"/>
    <x v="15"/>
  </r>
  <r>
    <s v="E40B"/>
    <s v="Terminsätze ändern"/>
    <x v="6"/>
    <n v="24"/>
    <s v="DIALOG"/>
    <x v="0"/>
    <x v="15"/>
  </r>
  <r>
    <s v="E41A"/>
    <s v="Portion anzeigen"/>
    <x v="6"/>
    <n v="702"/>
    <s v="DIALOG"/>
    <x v="0"/>
    <x v="15"/>
  </r>
  <r>
    <s v="E41B"/>
    <s v="Portion anlegen"/>
    <x v="6"/>
    <n v="248"/>
    <s v="DIALOG"/>
    <x v="0"/>
    <x v="15"/>
  </r>
  <r>
    <s v="E41C"/>
    <s v="Portion ändern"/>
    <x v="6"/>
    <n v="237"/>
    <s v="DIALOG"/>
    <x v="0"/>
    <x v="15"/>
  </r>
  <r>
    <s v="E41D"/>
    <s v="Liste der Terminstammsätze"/>
    <x v="6"/>
    <n v="4"/>
    <s v="DIALOG"/>
    <x v="0"/>
    <x v="0"/>
  </r>
  <r>
    <s v="E41F"/>
    <s v="Ableseeinheiten anzeigen"/>
    <x v="6"/>
    <n v="16381"/>
    <s v="DIALOG"/>
    <x v="0"/>
    <x v="15"/>
  </r>
  <r>
    <s v="E41G"/>
    <s v="Ableseeinheit ändern"/>
    <x v="6"/>
    <n v="13758"/>
    <s v="DIALOG"/>
    <x v="0"/>
    <x v="15"/>
  </r>
  <r>
    <s v="E41H"/>
    <s v="Ableseeinheit anlegen"/>
    <x v="6"/>
    <n v="4616"/>
    <s v="DIALOG"/>
    <x v="0"/>
    <x v="0"/>
  </r>
  <r>
    <s v="E41I"/>
    <s v="Ableseeinheit löschen"/>
    <x v="6"/>
    <n v="245"/>
    <s v="DIALOG"/>
    <x v="0"/>
    <x v="15"/>
  </r>
  <r>
    <s v="E41L"/>
    <s v="Liste zugeord.Abl. zu führ. Abl."/>
    <x v="6"/>
    <n v="4"/>
    <s v=""/>
    <x v="0"/>
    <x v="15"/>
  </r>
  <r>
    <s v="E43A"/>
    <s v="Terminsätze generieren für Satzarten"/>
    <x v="6"/>
    <n v="2639"/>
    <s v="DIALOG"/>
    <x v="0"/>
    <x v="0"/>
  </r>
  <r>
    <s v="E43C"/>
    <s v="Liste der Terminsätze"/>
    <x v="6"/>
    <n v="6060"/>
    <s v="DIALOG"/>
    <x v="0"/>
    <x v="0"/>
  </r>
  <r>
    <s v="E61D"/>
    <s v="Löschen Abschlagsplan"/>
    <x v="6"/>
    <n v="12749"/>
    <s v="DIALOG"/>
    <x v="0"/>
    <x v="0"/>
  </r>
  <r>
    <s v="EA_DOWNLOAD"/>
    <s v="Download der Abrechnungsstammdaten"/>
    <x v="6"/>
    <n v="45"/>
    <s v=""/>
    <x v="0"/>
    <x v="0"/>
  </r>
  <r>
    <s v="EA_UPLOAD"/>
    <s v="Upload der Abrechnungsstammdaten"/>
    <x v="6"/>
    <n v="33"/>
    <s v="DIALOG"/>
    <x v="0"/>
    <x v="0"/>
  </r>
  <r>
    <s v="EA00"/>
    <s v="Test-Abrechnung eines Vertrages"/>
    <x v="6"/>
    <n v="15380"/>
    <s v="DIALOG"/>
    <x v="0"/>
    <x v="0"/>
  </r>
  <r>
    <s v="EA05"/>
    <s v="Aussteuerungen anzeigen u. freigeben"/>
    <x v="6"/>
    <n v="36557"/>
    <s v="DIALOG"/>
    <x v="0"/>
    <x v="0"/>
  </r>
  <r>
    <s v="EA10"/>
    <s v="Fakturierung Belege"/>
    <x v="6"/>
    <n v="321"/>
    <s v="DIALOG"/>
    <x v="0"/>
    <x v="0"/>
  </r>
  <r>
    <s v="EA12"/>
    <s v="Abschläge anfordern"/>
    <x v="6"/>
    <n v="3"/>
    <s v="DIALOG"/>
    <x v="0"/>
    <x v="0"/>
  </r>
  <r>
    <s v="EA13"/>
    <s v="Storno von Druck-/Abrechnungsbeleg"/>
    <x v="6"/>
    <n v="2389"/>
    <s v="DIALOG"/>
    <x v="0"/>
    <x v="0"/>
  </r>
  <r>
    <s v="EA14"/>
    <s v="Storno Druck-/Abrechnungsbeleg"/>
    <x v="6"/>
    <n v="6"/>
    <s v="DIALOG"/>
    <x v="0"/>
    <x v="0"/>
  </r>
  <r>
    <s v="EA15"/>
    <s v="Stornierung von Fakturabelegen"/>
    <x v="6"/>
    <n v="36"/>
    <s v="DIALOG"/>
    <x v="0"/>
    <x v="0"/>
  </r>
  <r>
    <s v="EA16"/>
    <s v="Anlegen Manuelle Nachberechnung"/>
    <x v="6"/>
    <n v="9345"/>
    <s v="DIALOG"/>
    <x v="0"/>
    <x v="0"/>
  </r>
  <r>
    <s v="EA17"/>
    <s v="Ändern Manuelle Nachberechnung"/>
    <x v="6"/>
    <n v="3047"/>
    <s v="DIALOG"/>
    <x v="0"/>
    <x v="0"/>
  </r>
  <r>
    <s v="EA18"/>
    <s v="Anzeigen Manuelle Nachberechnung"/>
    <x v="6"/>
    <n v="172"/>
    <s v="DIALOG"/>
    <x v="0"/>
    <x v="0"/>
  </r>
  <r>
    <s v="EA19"/>
    <s v="Rechnung erstellen (Einzelerstellung"/>
    <x v="6"/>
    <n v="1449"/>
    <s v="DIALOG"/>
    <x v="0"/>
    <x v="0"/>
  </r>
  <r>
    <s v="EA20"/>
    <s v="Stornieren Abrechnungsbeleg"/>
    <x v="6"/>
    <n v="172195"/>
    <s v="DIALOG"/>
    <x v="0"/>
    <x v="0"/>
  </r>
  <r>
    <s v="EA21"/>
    <s v="Anpassungsstorno Abrechnungsbelege"/>
    <x v="6"/>
    <n v="169"/>
    <s v="DIALOG"/>
    <x v="0"/>
    <x v="15"/>
  </r>
  <r>
    <s v="EA22"/>
    <s v="Abrechnungsbeleg anzeigen"/>
    <x v="6"/>
    <n v="3633"/>
    <s v="DIALOG"/>
    <x v="0"/>
    <x v="0"/>
  </r>
  <r>
    <s v="EA24"/>
    <s v="SpezStorno aus AbrAuftrag entfernen"/>
    <x v="6"/>
    <n v="33"/>
    <s v="DIALOG"/>
    <x v="0"/>
    <x v="0"/>
  </r>
  <r>
    <s v="EA26"/>
    <s v="Massenakt.: Rechnung erstellen"/>
    <x v="6"/>
    <n v="2691"/>
    <s v="DIALOG"/>
    <x v="0"/>
    <x v="0"/>
  </r>
  <r>
    <s v="EA29"/>
    <s v="Massenakt.: Rechnungsdruck"/>
    <x v="6"/>
    <n v="9252"/>
    <s v="DIALOG"/>
    <x v="0"/>
    <x v="0"/>
  </r>
  <r>
    <s v="EA31"/>
    <s v="Tarif ändern"/>
    <x v="6"/>
    <s v=""/>
    <s v=""/>
    <x v="0"/>
    <x v="0"/>
  </r>
  <r>
    <s v="EA32"/>
    <s v="Tarif anzeigen"/>
    <x v="6"/>
    <n v="3"/>
    <s v="DIALOG"/>
    <x v="0"/>
    <x v="0"/>
  </r>
  <r>
    <s v="EA37"/>
    <s v="Schema anzeigen"/>
    <x v="6"/>
    <n v="477"/>
    <s v="DIALOG"/>
    <x v="0"/>
    <x v="0"/>
  </r>
  <r>
    <s v="EA38"/>
    <s v="Massenakt.: Abrechnung"/>
    <x v="6"/>
    <n v="2613"/>
    <s v="DIALOG"/>
    <x v="0"/>
    <x v="0"/>
  </r>
  <r>
    <s v="EA40"/>
    <s v="Anzeigen Druckbeleg"/>
    <x v="6"/>
    <n v="126819"/>
    <s v="DIALOG"/>
    <x v="0"/>
    <x v="0"/>
  </r>
  <r>
    <s v="EA43"/>
    <s v="Terminsätze generieren einer Satzart"/>
    <x v="6"/>
    <n v="741"/>
    <s v="DIALOG"/>
    <x v="0"/>
    <x v="0"/>
  </r>
  <r>
    <s v="EA44"/>
    <s v="Terminsätze löschen"/>
    <x v="6"/>
    <n v="252"/>
    <s v="DIALOG"/>
    <x v="0"/>
    <x v="0"/>
  </r>
  <r>
    <s v="EA44M"/>
    <s v="Massenlöschen Terminsätze"/>
    <x v="6"/>
    <n v="24"/>
    <s v="DIALOG"/>
    <x v="0"/>
    <x v="0"/>
  </r>
  <r>
    <s v="EA45"/>
    <s v="Verbrauchs- u. Teilrechung erstellen"/>
    <x v="6"/>
    <n v="3"/>
    <s v="DIALOG"/>
    <x v="0"/>
    <x v="7"/>
  </r>
  <r>
    <s v="EA55"/>
    <s v="Tariftyp Anzeigen"/>
    <x v="6"/>
    <n v="387"/>
    <s v="DIALOG"/>
    <x v="0"/>
    <x v="0"/>
  </r>
  <r>
    <s v="EA60"/>
    <s v="Drucken Druckbeleg"/>
    <x v="6"/>
    <n v="16611"/>
    <s v="DIALOG"/>
    <x v="0"/>
    <x v="0"/>
  </r>
  <r>
    <s v="EA61"/>
    <s v="Abschlagsplan anlegen"/>
    <x v="6"/>
    <n v="47528"/>
    <s v="DIALOG"/>
    <x v="0"/>
    <x v="0"/>
  </r>
  <r>
    <s v="EA62"/>
    <s v="Abschlagsplan ändern"/>
    <x v="6"/>
    <n v="971"/>
    <s v="DIALOG"/>
    <x v="0"/>
    <x v="0"/>
  </r>
  <r>
    <s v="EA63"/>
    <s v="Abschlagsplan anzeigen"/>
    <x v="6"/>
    <n v="985"/>
    <s v="DIALOG"/>
    <x v="0"/>
    <x v="15"/>
  </r>
  <r>
    <s v="EA65"/>
    <s v="Portionswechsel"/>
    <x v="6"/>
    <n v="46343"/>
    <s v="DIALOG"/>
    <x v="0"/>
    <x v="0"/>
  </r>
  <r>
    <s v="EA87"/>
    <s v="Tariffindung"/>
    <x v="6"/>
    <s v=""/>
    <s v=""/>
    <x v="0"/>
    <x v="0"/>
  </r>
  <r>
    <s v="EA89"/>
    <s v="Preis anlegen"/>
    <x v="6"/>
    <n v="102"/>
    <s v=""/>
    <x v="0"/>
    <x v="0"/>
  </r>
  <r>
    <s v="EA90"/>
    <s v="Preis ändern"/>
    <x v="6"/>
    <s v=""/>
    <s v=""/>
    <x v="0"/>
    <x v="0"/>
  </r>
  <r>
    <s v="EA91"/>
    <s v="Preis anzeigen"/>
    <x v="6"/>
    <n v="261"/>
    <s v="DIALOG"/>
    <x v="0"/>
    <x v="0"/>
  </r>
  <r>
    <s v="EA99"/>
    <s v="Auswertung Varianten"/>
    <x v="6"/>
    <n v="3"/>
    <s v="DIALOG"/>
    <x v="0"/>
    <x v="0"/>
  </r>
  <r>
    <s v="EAMABI"/>
    <s v="Massenabrechnung"/>
    <x v="6"/>
    <n v="255"/>
    <s v="DIALOG"/>
    <x v="0"/>
    <x v="0"/>
  </r>
  <r>
    <s v="EAMACH"/>
    <s v="Massenbigcheck"/>
    <x v="6"/>
    <n v="39"/>
    <s v="DIALOG"/>
    <x v="0"/>
    <x v="0"/>
  </r>
  <r>
    <s v="EAMS00"/>
    <s v="Massenabrechnung von Sim.indizes"/>
    <x v="6"/>
    <n v="649"/>
    <s v="DIALOG"/>
    <x v="0"/>
    <x v="0"/>
  </r>
  <r>
    <s v="EAMS01"/>
    <s v="Massenakt.: Abrechnung SimIndizes"/>
    <x v="6"/>
    <n v="15542"/>
    <s v="DIALOG"/>
    <x v="0"/>
    <x v="0"/>
  </r>
  <r>
    <s v="EAMS10"/>
    <s v="Simulationsindizes anlegen"/>
    <x v="6"/>
    <n v="3539"/>
    <s v="DIALOG"/>
    <x v="0"/>
    <x v="0"/>
  </r>
  <r>
    <s v="EAMS11"/>
    <s v="Monitoring der Massensimulation"/>
    <x v="6"/>
    <n v="27519"/>
    <s v="DIALOG"/>
    <x v="0"/>
    <x v="0"/>
  </r>
  <r>
    <s v="EAMS12"/>
    <s v="Statistik de Simulationsindizes"/>
    <x v="6"/>
    <n v="5380"/>
    <s v="DIALOG"/>
    <x v="0"/>
    <x v="0"/>
  </r>
  <r>
    <s v="EAMS13"/>
    <s v="Simulationsindizes löschen"/>
    <x v="6"/>
    <n v="681"/>
    <s v="DIALOG"/>
    <x v="0"/>
    <x v="0"/>
  </r>
  <r>
    <s v="EAMS20"/>
    <s v="Simulationsperioden definieren"/>
    <x v="6"/>
    <n v="4841"/>
    <s v="DIALOG"/>
    <x v="0"/>
    <x v="0"/>
  </r>
  <r>
    <s v="EARELINVOICE"/>
    <s v="Abrechnung im Hintergrund freigeben"/>
    <x v="6"/>
    <n v="6"/>
    <s v="DIALOG"/>
    <x v="0"/>
    <x v="0"/>
  </r>
  <r>
    <s v="EASIBI"/>
    <s v="Erstellen Einzelrechnung"/>
    <x v="6"/>
    <n v="272994"/>
    <s v="DIALOG"/>
    <x v="0"/>
    <x v="0"/>
  </r>
  <r>
    <s v="EASICH"/>
    <s v="Einzelbigcheck"/>
    <x v="6"/>
    <n v="73786"/>
    <s v="DIALOG"/>
    <x v="0"/>
    <x v="0"/>
  </r>
  <r>
    <s v="EASISI"/>
    <s v="Erstellen Einzelsimulation"/>
    <x v="6"/>
    <n v="1403"/>
    <s v="DIALOG"/>
    <x v="0"/>
    <x v="0"/>
  </r>
  <r>
    <s v="EC16"/>
    <s v="ECOP 97: Kostenrechnungskreis"/>
    <x v="13"/>
    <s v=""/>
    <s v=""/>
    <x v="0"/>
    <x v="1"/>
  </r>
  <r>
    <s v="EC30"/>
    <s v="Tarifdaten pflegen"/>
    <x v="6"/>
    <n v="488"/>
    <s v="DIALOG"/>
    <x v="0"/>
    <x v="0"/>
  </r>
  <r>
    <s v="EC31"/>
    <s v="Tarifdaten anzeigen"/>
    <x v="6"/>
    <n v="1"/>
    <s v="DIALOG"/>
    <x v="0"/>
    <x v="15"/>
  </r>
  <r>
    <s v="EC50E"/>
    <s v="Einzugsbeleg anlegen"/>
    <x v="6"/>
    <n v="9759"/>
    <s v="DIALOG"/>
    <x v="0"/>
    <x v="0"/>
  </r>
  <r>
    <s v="EC51E"/>
    <s v="Einzugsbeleg ändern"/>
    <x v="6"/>
    <n v="273"/>
    <s v="DIALOG"/>
    <x v="0"/>
    <x v="15"/>
  </r>
  <r>
    <s v="EC52E"/>
    <s v="Einzugsbeleg anzeigen"/>
    <x v="6"/>
    <n v="74"/>
    <s v="DIALOG"/>
    <x v="0"/>
    <x v="15"/>
  </r>
  <r>
    <s v="EC53E"/>
    <s v="Einzugsbeleg stornieren"/>
    <x v="6"/>
    <n v="135"/>
    <s v="DIALOG"/>
    <x v="0"/>
    <x v="15"/>
  </r>
  <r>
    <s v="EC55E"/>
    <s v="Auszug"/>
    <x v="6"/>
    <n v="48574"/>
    <s v="DIALOG"/>
    <x v="0"/>
    <x v="0"/>
  </r>
  <r>
    <s v="EC56E"/>
    <s v="Auszug ändern"/>
    <x v="6"/>
    <n v="127"/>
    <s v="DIALOG"/>
    <x v="0"/>
    <x v="15"/>
  </r>
  <r>
    <s v="EC57E"/>
    <s v="Auszug anzeigen"/>
    <x v="6"/>
    <n v="12"/>
    <s v="DIALOG"/>
    <x v="0"/>
    <x v="15"/>
  </r>
  <r>
    <s v="EC58E"/>
    <s v="Auszug stornieren"/>
    <x v="6"/>
    <n v="503"/>
    <s v="DIALOG"/>
    <x v="0"/>
    <x v="15"/>
  </r>
  <r>
    <s v="EC86"/>
    <s v="Sperrbeleg ändern"/>
    <x v="6"/>
    <n v="422"/>
    <s v="DIALOG"/>
    <x v="0"/>
    <x v="15"/>
  </r>
  <r>
    <s v="EC87"/>
    <s v="Sperrbeleg anzeigen"/>
    <x v="6"/>
    <n v="93"/>
    <s v="DIALOG"/>
    <x v="0"/>
    <x v="15"/>
  </r>
  <r>
    <s v="ECENV_CO"/>
    <s v="Datenumfeld zum Anschlußobjekt"/>
    <x v="6"/>
    <n v="2"/>
    <s v="DIALOG"/>
    <x v="0"/>
    <x v="15"/>
  </r>
  <r>
    <s v="ECENV_DV"/>
    <s v="Datenumfeld zum Geräte"/>
    <x v="6"/>
    <n v="27"/>
    <s v="DIALOG"/>
    <x v="0"/>
    <x v="15"/>
  </r>
  <r>
    <s v="ECVBP02"/>
    <s v="Kundendatenübersicht"/>
    <x v="6"/>
    <n v="184"/>
    <s v="DIALOG"/>
    <x v="0"/>
    <x v="15"/>
  </r>
  <r>
    <s v="ECVCO00"/>
    <s v="Anschlussobjektübersicht"/>
    <x v="6"/>
    <n v="23"/>
    <s v="DIALOG"/>
    <x v="0"/>
    <x v="15"/>
  </r>
  <r>
    <s v="EE72"/>
    <s v="Versorgungsind.: Arbeitsauftrag änd."/>
    <x v="6"/>
    <n v="6719"/>
    <s v="DIALOG"/>
    <x v="0"/>
    <x v="22"/>
  </r>
  <r>
    <s v="EE73"/>
    <s v="Versorgungsind.: Arbeitsauftrag anz."/>
    <x v="6"/>
    <n v="786"/>
    <s v="DIALOG"/>
    <x v="0"/>
    <x v="22"/>
  </r>
  <r>
    <s v="EEDMIDESERVPROV01"/>
    <s v="Serviceanbieter anlegen"/>
    <x v="6"/>
    <s v=""/>
    <s v=""/>
    <x v="0"/>
    <x v="0"/>
  </r>
  <r>
    <s v="EEDMIDESERVPROV02"/>
    <s v="Serviceanbieter ändern"/>
    <x v="6"/>
    <s v=""/>
    <s v=""/>
    <x v="0"/>
    <x v="0"/>
  </r>
  <r>
    <s v="EEDMIDESERVPROV03"/>
    <s v="Serviceanbieter anzeigen"/>
    <x v="6"/>
    <s v=""/>
    <s v=""/>
    <x v="0"/>
    <x v="0"/>
  </r>
  <r>
    <s v="EFCS"/>
    <s v="Druck-Workbench: Formularklasse"/>
    <x v="13"/>
    <s v=""/>
    <s v=""/>
    <x v="0"/>
    <x v="1"/>
  </r>
  <r>
    <s v="EFRM"/>
    <s v="Druck-Workbench: Anwendungsformular"/>
    <x v="13"/>
    <n v="6904"/>
    <s v="DIALOG"/>
    <x v="0"/>
    <x v="0"/>
  </r>
  <r>
    <s v="EG01"/>
    <s v="Gerätetyp anlegen"/>
    <x v="6"/>
    <n v="48"/>
    <s v="DIALOG"/>
    <x v="0"/>
    <x v="0"/>
  </r>
  <r>
    <s v="EG02"/>
    <s v="Gerätetyp ändern"/>
    <x v="6"/>
    <n v="321"/>
    <s v="DIALOG"/>
    <x v="0"/>
    <x v="6"/>
  </r>
  <r>
    <s v="EG03"/>
    <s v="Gerätetyp anzeigen"/>
    <x v="6"/>
    <n v="497"/>
    <s v="DIALOG"/>
    <x v="0"/>
    <x v="6"/>
  </r>
  <r>
    <s v="EG04"/>
    <s v="Zählwerksgruppe anlegen"/>
    <x v="6"/>
    <n v="4"/>
    <s v="DIALOG"/>
    <x v="0"/>
    <x v="0"/>
  </r>
  <r>
    <s v="EG05"/>
    <s v="Zählwerksgruppe ändern"/>
    <x v="6"/>
    <n v="20"/>
    <s v=""/>
    <x v="0"/>
    <x v="6"/>
  </r>
  <r>
    <s v="EG06"/>
    <s v="Zählwerksgruppe anzeigen"/>
    <x v="6"/>
    <n v="14"/>
    <s v="DIALOG"/>
    <x v="0"/>
    <x v="6"/>
  </r>
  <r>
    <s v="EG27"/>
    <s v="Gerätegruppe anlegen"/>
    <x v="6"/>
    <n v="25"/>
    <s v="DIALOG"/>
    <x v="0"/>
    <x v="0"/>
  </r>
  <r>
    <s v="EG28"/>
    <s v="Gerätegruppe ändern"/>
    <x v="6"/>
    <n v="626"/>
    <s v="DIALOG"/>
    <x v="0"/>
    <x v="0"/>
  </r>
  <r>
    <s v="EG29"/>
    <s v="Gerätegruppe anzeigen"/>
    <x v="6"/>
    <n v="123"/>
    <s v="DIALOG"/>
    <x v="0"/>
    <x v="6"/>
  </r>
  <r>
    <s v="EG30"/>
    <s v="Wechsel gesamt"/>
    <x v="6"/>
    <n v="62577"/>
    <s v="DIALOG"/>
    <x v="0"/>
    <x v="0"/>
  </r>
  <r>
    <s v="EG31"/>
    <s v="Einbau gesamt"/>
    <x v="6"/>
    <n v="16390"/>
    <s v="DIALOG"/>
    <x v="0"/>
    <x v="0"/>
  </r>
  <r>
    <s v="EG32"/>
    <s v="Ausbau gesamt"/>
    <x v="6"/>
    <n v="6651"/>
    <s v="DIALOG"/>
    <x v="0"/>
    <x v="0"/>
  </r>
  <r>
    <s v="EG33"/>
    <s v="Einbau technisch"/>
    <x v="6"/>
    <n v="185"/>
    <s v="DIALOG"/>
    <x v="0"/>
    <x v="0"/>
  </r>
  <r>
    <s v="EG34"/>
    <s v="Einbau abrechnungstechnisch"/>
    <x v="6"/>
    <n v="35380"/>
    <s v="DIALOG"/>
    <x v="0"/>
    <x v="0"/>
  </r>
  <r>
    <s v="EG35"/>
    <s v="Ausbau abrechnungstechnisch"/>
    <x v="6"/>
    <n v="29221"/>
    <s v="DIALOG"/>
    <x v="0"/>
    <x v="0"/>
  </r>
  <r>
    <s v="EG36"/>
    <s v="Ausbau technisch"/>
    <x v="6"/>
    <n v="11306"/>
    <s v="DIALOG"/>
    <x v="0"/>
    <x v="0"/>
  </r>
  <r>
    <s v="EG42"/>
    <s v="Umbau Gerät"/>
    <x v="6"/>
    <n v="247"/>
    <s v="DIALOG"/>
    <x v="0"/>
    <x v="6"/>
  </r>
  <r>
    <s v="EG43"/>
    <s v="Anzeigen Geräteinfosatz"/>
    <x v="6"/>
    <n v="21"/>
    <s v="DIALOG"/>
    <x v="0"/>
    <x v="6"/>
  </r>
  <r>
    <s v="EG50"/>
    <s v="Storno Einbau/Ausbau/Wechsel"/>
    <x v="6"/>
    <n v="3781"/>
    <s v="DIALOG"/>
    <x v="0"/>
    <x v="0"/>
  </r>
  <r>
    <s v="EG51"/>
    <s v="Storno Einbau"/>
    <x v="6"/>
    <n v="2623"/>
    <s v="DIALOG"/>
    <x v="0"/>
    <x v="0"/>
  </r>
  <r>
    <s v="EG52"/>
    <s v="Storno Wechsel technisch"/>
    <x v="6"/>
    <n v="140"/>
    <s v="DIALOG"/>
    <x v="0"/>
    <x v="6"/>
  </r>
  <r>
    <s v="EG53"/>
    <s v="Storno Ausbau technisch"/>
    <x v="6"/>
    <n v="9812"/>
    <s v="DIALOG"/>
    <x v="0"/>
    <x v="0"/>
  </r>
  <r>
    <s v="EG61"/>
    <s v="Anzeigen Logisches Zählwerk"/>
    <x v="6"/>
    <s v=""/>
    <s v=""/>
    <x v="0"/>
    <x v="6"/>
  </r>
  <r>
    <s v="EG70"/>
    <s v="Pflegen Tarifdaten"/>
    <x v="6"/>
    <n v="36"/>
    <s v="DIALOG"/>
    <x v="0"/>
    <x v="6"/>
  </r>
  <r>
    <s v="EG71"/>
    <s v="Anzeigen Tarifdaten"/>
    <x v="6"/>
    <n v="3"/>
    <s v="DIALOG"/>
    <x v="0"/>
    <x v="6"/>
  </r>
  <r>
    <s v="EG72"/>
    <s v="Pflegen Gerätezuordnung"/>
    <x v="6"/>
    <n v="390"/>
    <s v="DIALOG"/>
    <x v="0"/>
    <x v="6"/>
  </r>
  <r>
    <s v="EG73"/>
    <s v="Anzeigen Gerätezuordnung"/>
    <x v="6"/>
    <n v="88"/>
    <s v="DIALOG"/>
    <x v="0"/>
    <x v="6"/>
  </r>
  <r>
    <s v="EG75"/>
    <s v="Zählwerksbeziehungen anlegen"/>
    <x v="6"/>
    <n v="117"/>
    <s v=""/>
    <x v="0"/>
    <x v="0"/>
  </r>
  <r>
    <s v="EG76"/>
    <s v="Zählwerksbeziehungen ändern"/>
    <x v="6"/>
    <n v="231"/>
    <s v="DIALOG"/>
    <x v="0"/>
    <x v="0"/>
  </r>
  <r>
    <s v="EG77"/>
    <s v="Zählwerksbeziehungen anzeigen"/>
    <x v="6"/>
    <n v="42"/>
    <s v="DIALOG"/>
    <x v="0"/>
    <x v="0"/>
  </r>
  <r>
    <s v="EG88"/>
    <s v="Turnuswechselliste anlegen"/>
    <x v="6"/>
    <n v="66"/>
    <s v="DIALOG"/>
    <x v="0"/>
    <x v="0"/>
  </r>
  <r>
    <s v="EG89"/>
    <s v="Turnuswechselliste Anzeigen"/>
    <x v="6"/>
    <n v="325657"/>
    <s v="DIALOG"/>
    <x v="0"/>
    <x v="0"/>
  </r>
  <r>
    <s v="EG90"/>
    <s v="Wechselaufträge/-meldungen anlegen"/>
    <x v="6"/>
    <n v="2264"/>
    <s v="DIALOG"/>
    <x v="0"/>
    <x v="0"/>
  </r>
  <r>
    <s v="EG97"/>
    <s v="Beglaubigung durchführen"/>
    <x v="6"/>
    <n v="14789"/>
    <s v="DIALOG"/>
    <x v="0"/>
    <x v="0"/>
  </r>
  <r>
    <s v="EI72"/>
    <s v="CO-PA Fortschreibung statistisch"/>
    <x v="6"/>
    <n v="207"/>
    <s v="DIALOG"/>
    <x v="0"/>
    <x v="0"/>
  </r>
  <r>
    <s v="EL01"/>
    <s v="Auftragserstellung ausführen"/>
    <x v="6"/>
    <n v="124947"/>
    <s v="DIALOG"/>
    <x v="0"/>
    <x v="0"/>
  </r>
  <r>
    <s v="EL06"/>
    <s v="Massenauftragserstellung ausführen"/>
    <x v="6"/>
    <n v="953"/>
    <s v="DIALOG"/>
    <x v="0"/>
    <x v="0"/>
  </r>
  <r>
    <s v="EL09"/>
    <s v="Auftragserstellung ausführen"/>
    <x v="6"/>
    <s v=""/>
    <s v=""/>
    <x v="0"/>
    <x v="23"/>
  </r>
  <r>
    <s v="EL20"/>
    <s v="Schnellerfassung"/>
    <x v="6"/>
    <s v=""/>
    <s v=""/>
    <x v="0"/>
    <x v="6"/>
  </r>
  <r>
    <s v="EL22"/>
    <s v="Schnellerfassung mit Korrektur"/>
    <x v="6"/>
    <s v=""/>
    <s v=""/>
    <x v="0"/>
    <x v="6"/>
  </r>
  <r>
    <s v="EL27"/>
    <s v="Korrektur unplausibler Ergebnisse"/>
    <x v="6"/>
    <n v="28786"/>
    <s v="DIALOG"/>
    <x v="0"/>
    <x v="0"/>
  </r>
  <r>
    <s v="EL28"/>
    <s v="Einzelerfassung"/>
    <x v="6"/>
    <n v="864946"/>
    <s v="DIALOG"/>
    <x v="0"/>
    <x v="0"/>
  </r>
  <r>
    <s v="EL29"/>
    <s v="Korrektur plausibler Ergebnisse"/>
    <x v="6"/>
    <n v="4970"/>
    <s v="DIALOG"/>
    <x v="0"/>
    <x v="0"/>
  </r>
  <r>
    <s v="EL30"/>
    <s v="Ableseergebnisse schätzen"/>
    <x v="6"/>
    <n v="11907"/>
    <s v="DIALOG"/>
    <x v="0"/>
    <x v="0"/>
  </r>
  <r>
    <s v="EL31"/>
    <s v="Manuel. Überwachung"/>
    <x v="6"/>
    <n v="18325"/>
    <s v="DIALOG"/>
    <x v="0"/>
    <x v="0"/>
  </r>
  <r>
    <s v="EL32"/>
    <s v="Autom. Überwachung"/>
    <x v="6"/>
    <s v=""/>
    <s v=""/>
    <x v="0"/>
    <x v="24"/>
  </r>
  <r>
    <s v="EL35"/>
    <s v="Ableseauftrag ausgeben"/>
    <x v="6"/>
    <n v="21991"/>
    <s v="DIALOG"/>
    <x v="0"/>
    <x v="0"/>
  </r>
  <r>
    <s v="EL37"/>
    <s v="Ableseauftragerstellung stornieren"/>
    <x v="6"/>
    <n v="27536"/>
    <s v="DIALOG"/>
    <x v="0"/>
    <x v="0"/>
  </r>
  <r>
    <s v="EL42"/>
    <s v="Ableseeinheiten anzeigen"/>
    <x v="6"/>
    <n v="42"/>
    <s v="DIALOG"/>
    <x v="0"/>
    <x v="6"/>
  </r>
  <r>
    <s v="EL43"/>
    <s v="Übersicht Geräte"/>
    <x v="6"/>
    <n v="8"/>
    <s v="DIALOG"/>
    <x v="0"/>
    <x v="6"/>
  </r>
  <r>
    <s v="EL60"/>
    <s v="Aktivierung EB für Einzelanlage"/>
    <x v="6"/>
    <n v="3"/>
    <s v="DIALOG"/>
    <x v="0"/>
    <x v="24"/>
  </r>
  <r>
    <s v="ELEU"/>
    <s v="Anzeigen IDoc"/>
    <x v="6"/>
    <n v="30"/>
    <s v="DIALOG"/>
    <x v="0"/>
    <x v="24"/>
  </r>
  <r>
    <s v="ELMU"/>
    <s v="Upload ausführen"/>
    <x v="6"/>
    <n v="15"/>
    <s v="DIALOG"/>
    <x v="0"/>
    <x v="24"/>
  </r>
  <r>
    <s v="EM10"/>
    <s v="Warenbewegung mittels Serialnummern"/>
    <x v="6"/>
    <n v="30277"/>
    <s v="DIALOG"/>
    <x v="0"/>
    <x v="0"/>
  </r>
  <r>
    <s v="EMMACCAT1M"/>
    <s v="Fallkategorie anlegen von Nachricht"/>
    <x v="14"/>
    <s v=""/>
    <s v=""/>
    <x v="0"/>
    <x v="25"/>
  </r>
  <r>
    <s v="ENVD"/>
    <s v="CIC: Datenumfeldpflege"/>
    <x v="6"/>
    <n v="76"/>
    <s v="DIALOG"/>
    <x v="0"/>
    <x v="24"/>
  </r>
  <r>
    <s v="ES21"/>
    <s v="Vertrag ändern"/>
    <x v="6"/>
    <n v="115"/>
    <s v="DIALOG"/>
    <x v="0"/>
    <x v="6"/>
  </r>
  <r>
    <s v="ES22"/>
    <s v="Vertrag anzeigen"/>
    <x v="6"/>
    <n v="606"/>
    <s v="DIALOG"/>
    <x v="0"/>
    <x v="6"/>
  </r>
  <r>
    <s v="ES27"/>
    <s v="Vertragsübergreifende Pflege"/>
    <x v="6"/>
    <n v="120"/>
    <s v="DIALOG"/>
    <x v="0"/>
    <x v="0"/>
  </r>
  <r>
    <s v="ES28"/>
    <s v="Vertragsübergreifende Anzeige"/>
    <x v="6"/>
    <n v="3"/>
    <s v="DIALOG"/>
    <x v="0"/>
    <x v="6"/>
  </r>
  <r>
    <s v="ES30"/>
    <s v="Anlage anlegen"/>
    <x v="6"/>
    <n v="1128"/>
    <s v="DIALOG"/>
    <x v="0"/>
    <x v="0"/>
  </r>
  <r>
    <s v="ES31"/>
    <s v="Anlage ändern"/>
    <x v="6"/>
    <n v="2716"/>
    <s v="DIALOG"/>
    <x v="0"/>
    <x v="0"/>
  </r>
  <r>
    <s v="ES32"/>
    <s v="Anlage anzeigen"/>
    <x v="6"/>
    <n v="5107"/>
    <s v="DIALOG"/>
    <x v="0"/>
    <x v="6"/>
  </r>
  <r>
    <s v="ES55"/>
    <s v="Anschlussobjekt anlegen"/>
    <x v="6"/>
    <n v="34493"/>
    <s v="DIALOG"/>
    <x v="0"/>
    <x v="0"/>
  </r>
  <r>
    <s v="ES56"/>
    <s v="Anschlussobjekt ändern"/>
    <x v="6"/>
    <n v="7010"/>
    <s v="DIALOG"/>
    <x v="0"/>
    <x v="0"/>
  </r>
  <r>
    <s v="ES57"/>
    <s v="Anschlussobjekt anzeigen"/>
    <x v="6"/>
    <n v="8195"/>
    <s v="DIALOG"/>
    <x v="0"/>
    <x v="0"/>
  </r>
  <r>
    <s v="ES60"/>
    <s v="Verbrauchsstelle anlegen"/>
    <x v="6"/>
    <n v="1601"/>
    <s v="DIALOG"/>
    <x v="0"/>
    <x v="0"/>
  </r>
  <r>
    <s v="ES61"/>
    <s v="Verbrauchsstelle ändern"/>
    <x v="6"/>
    <n v="26295"/>
    <s v="DIALOG"/>
    <x v="0"/>
    <x v="6"/>
  </r>
  <r>
    <s v="ES62"/>
    <s v="Verbrauchsstelle anzeigen"/>
    <x v="6"/>
    <n v="855354"/>
    <s v="DIALOG"/>
    <x v="0"/>
    <x v="6"/>
  </r>
  <r>
    <s v="ES64"/>
    <s v="Ändern Anschlussobjekt VBS/GPL"/>
    <x v="6"/>
    <n v="2557"/>
    <s v="DIALOG"/>
    <x v="0"/>
    <x v="0"/>
  </r>
  <r>
    <s v="ES65"/>
    <s v="Geräteplatz anlegen"/>
    <x v="6"/>
    <n v="198"/>
    <s v="DIALOG"/>
    <x v="0"/>
    <x v="6"/>
  </r>
  <r>
    <s v="ES66"/>
    <s v="Geräteplatz ändern"/>
    <x v="6"/>
    <n v="284"/>
    <s v="DIALOG"/>
    <x v="0"/>
    <x v="6"/>
  </r>
  <r>
    <s v="ES67"/>
    <s v="Geräteplatz anzeigen"/>
    <x v="6"/>
    <n v="98"/>
    <s v="DIALOG"/>
    <x v="0"/>
    <x v="6"/>
  </r>
  <r>
    <s v="ESIMD"/>
    <s v="IS-U Archivierung: Reorg.Sim. Belege"/>
    <x v="6"/>
    <n v="18"/>
    <s v="DIALOG"/>
    <x v="0"/>
    <x v="26"/>
  </r>
  <r>
    <s v="EWCT"/>
    <s v="Währungstestumrechner"/>
    <x v="13"/>
    <n v="76"/>
    <s v="DIALOG"/>
    <x v="0"/>
    <x v="0"/>
  </r>
  <r>
    <s v="EWZ5"/>
    <s v="Benutzer sperren"/>
    <x v="13"/>
    <n v="18516"/>
    <s v="DIALOG"/>
    <x v="0"/>
    <x v="0"/>
  </r>
  <r>
    <s v="F.01"/>
    <s v="ABAP/4 Report: Bilanz"/>
    <x v="0"/>
    <n v="80623"/>
    <s v="DIALOG"/>
    <x v="0"/>
    <x v="0"/>
  </r>
  <r>
    <s v="F.03"/>
    <s v="Abstimmung"/>
    <x v="0"/>
    <s v=""/>
    <s v=""/>
    <x v="0"/>
    <x v="1"/>
  </r>
  <r>
    <s v="F.07"/>
    <s v="Hauptbuch: Saldovortrag"/>
    <x v="0"/>
    <s v=""/>
    <s v=""/>
    <x v="0"/>
    <x v="1"/>
  </r>
  <r>
    <s v="F.08"/>
    <s v="Hauptbuch: Saldenliste"/>
    <x v="0"/>
    <n v="962"/>
    <s v="DIALOG"/>
    <x v="0"/>
    <x v="0"/>
  </r>
  <r>
    <s v="F.14"/>
    <s v="ABAP/4 Report: Dauerbuchungen ausf."/>
    <x v="0"/>
    <n v="418"/>
    <s v="DIALOG"/>
    <x v="0"/>
    <x v="0"/>
  </r>
  <r>
    <s v="F.15"/>
    <s v="ABAP/4 Report: Dauerbuchungen listen"/>
    <x v="0"/>
    <n v="134"/>
    <s v="DIALOG"/>
    <x v="0"/>
    <x v="0"/>
  </r>
  <r>
    <s v="F.16"/>
    <s v="ABAP/4 Report: Saldovortrag Hauptb."/>
    <x v="0"/>
    <n v="174"/>
    <s v="DIALOG"/>
    <x v="0"/>
    <x v="0"/>
  </r>
  <r>
    <s v="F.1A"/>
    <s v="Statistik Debitoren-/Kreditoren"/>
    <x v="0"/>
    <n v="10"/>
    <s v=""/>
    <x v="0"/>
    <x v="0"/>
  </r>
  <r>
    <s v="F.1B"/>
    <s v="Index Zentralen und Filialen"/>
    <x v="0"/>
    <n v="2"/>
    <s v="DIALOG"/>
    <x v="0"/>
    <x v="0"/>
  </r>
  <r>
    <s v="F.20"/>
    <s v="Debitoren: Kontenverzeichnis"/>
    <x v="0"/>
    <n v="24"/>
    <s v="DIALOG"/>
    <x v="0"/>
    <x v="0"/>
  </r>
  <r>
    <s v="F.23"/>
    <s v="Debitoren: Saldenliste"/>
    <x v="0"/>
    <s v=""/>
    <s v=""/>
    <x v="0"/>
    <x v="1"/>
  </r>
  <r>
    <s v="F.27"/>
    <s v="Periodische Kontoauszüge"/>
    <x v="0"/>
    <n v="5"/>
    <s v=""/>
    <x v="0"/>
    <x v="0"/>
  </r>
  <r>
    <s v="F.30"/>
    <s v="Debitoren: Infosystem auswerten"/>
    <x v="0"/>
    <n v="2"/>
    <s v="DIALOG"/>
    <x v="0"/>
    <x v="0"/>
  </r>
  <r>
    <s v="F.40"/>
    <s v="Kreditoren: Kontenverzeichnis"/>
    <x v="0"/>
    <n v="195"/>
    <s v="DIALOG"/>
    <x v="0"/>
    <x v="0"/>
  </r>
  <r>
    <s v="F.41"/>
    <s v="Kreditoren: Offene Posten"/>
    <x v="0"/>
    <n v="2"/>
    <s v="DIALOG"/>
    <x v="0"/>
    <x v="0"/>
  </r>
  <r>
    <s v="F.42"/>
    <s v="Kreditoren: Saldenliste"/>
    <x v="0"/>
    <n v="825"/>
    <s v="DIALOG"/>
    <x v="0"/>
    <x v="0"/>
  </r>
  <r>
    <s v="F.46"/>
    <s v="Kreditoren: Infosystem auswerten"/>
    <x v="0"/>
    <n v="5"/>
    <s v="DIALOG"/>
    <x v="0"/>
    <x v="0"/>
  </r>
  <r>
    <s v="F.50"/>
    <s v="Hauptbuch: Nachbelastung GuV"/>
    <x v="0"/>
    <n v="2"/>
    <s v="DIALOG"/>
    <x v="0"/>
    <x v="0"/>
  </r>
  <r>
    <s v="F.56"/>
    <s v="Dauerbelege löschen"/>
    <x v="16"/>
    <n v="45"/>
    <s v=""/>
    <x v="0"/>
    <x v="0"/>
  </r>
  <r>
    <s v="F.62"/>
    <s v="Korrespondenz: Interne Belege druck."/>
    <x v="0"/>
    <n v="1264"/>
    <s v="DIALOG"/>
    <x v="0"/>
    <x v="0"/>
  </r>
  <r>
    <s v="F.80"/>
    <s v="Massenstornierung von Belegen"/>
    <x v="0"/>
    <n v="3348"/>
    <s v="DIALOG"/>
    <x v="0"/>
    <x v="0"/>
  </r>
  <r>
    <s v="F.81"/>
    <s v="Umkehrbuchung für Abgrenzungsbelege"/>
    <x v="0"/>
    <s v=""/>
    <s v=""/>
    <x v="0"/>
    <x v="1"/>
  </r>
  <r>
    <s v="F-01"/>
    <s v="Musterbeleg erfassen"/>
    <x v="0"/>
    <n v="6"/>
    <s v=""/>
    <x v="0"/>
    <x v="0"/>
  </r>
  <r>
    <s v="F-02"/>
    <s v="Sachkontenbuchung erfassen"/>
    <x v="0"/>
    <n v="497597"/>
    <s v="DIALOG"/>
    <x v="0"/>
    <x v="0"/>
  </r>
  <r>
    <s v="F-03"/>
    <s v="Ausgleichen Sachkonto"/>
    <x v="0"/>
    <n v="698781"/>
    <s v="DIALOG"/>
    <x v="0"/>
    <x v="0"/>
  </r>
  <r>
    <s v="F-06"/>
    <s v="Zahlungseingang buchen"/>
    <x v="16"/>
    <s v=""/>
    <s v=""/>
    <x v="0"/>
    <x v="1"/>
  </r>
  <r>
    <s v="F-07"/>
    <s v="Zahlungsausgang buchen"/>
    <x v="0"/>
    <n v="8"/>
    <s v=""/>
    <x v="0"/>
    <x v="0"/>
  </r>
  <r>
    <s v="F101"/>
    <s v="ABAP/4 Reporting: Bilanzkorrektur"/>
    <x v="0"/>
    <n v="246"/>
    <s v="DIALOG"/>
    <x v="0"/>
    <x v="0"/>
  </r>
  <r>
    <s v="F110"/>
    <s v="Parameter für maschinelle Zahlung"/>
    <x v="28"/>
    <n v="695643"/>
    <s v="DIALOG"/>
    <x v="0"/>
    <x v="0"/>
  </r>
  <r>
    <s v="F110S"/>
    <s v="Automat. Einplanen d. Zahlprogrammes"/>
    <x v="0"/>
    <n v="3132"/>
    <s v="DIALOG"/>
    <x v="0"/>
    <x v="0"/>
  </r>
  <r>
    <s v="F111"/>
    <s v="Parameter für Zahlung von Z.-Anford."/>
    <x v="29"/>
    <n v="1110"/>
    <s v="DIALOG"/>
    <x v="0"/>
    <x v="0"/>
  </r>
  <r>
    <s v="F150"/>
    <s v="Mahnlauf"/>
    <x v="30"/>
    <n v="9948"/>
    <s v="DIALOG"/>
    <x v="0"/>
    <x v="0"/>
  </r>
  <r>
    <s v="F-19"/>
    <s v="Statistische Buchung zurücknehmen"/>
    <x v="0"/>
    <n v="26"/>
    <s v="DIALOG"/>
    <x v="0"/>
    <x v="0"/>
  </r>
  <r>
    <s v="F-21"/>
    <s v="Umbuchung erfassen"/>
    <x v="0"/>
    <n v="81988"/>
    <s v="DIALOG"/>
    <x v="0"/>
    <x v="0"/>
  </r>
  <r>
    <s v="F-22"/>
    <s v="Debitoren Rechnung erfassen"/>
    <x v="0"/>
    <n v="4"/>
    <s v=""/>
    <x v="0"/>
    <x v="0"/>
  </r>
  <r>
    <s v="F-27"/>
    <s v="Debitoren Gutschrift erfassen"/>
    <x v="0"/>
    <s v=""/>
    <s v=""/>
    <x v="0"/>
    <x v="1"/>
  </r>
  <r>
    <s v="F-28"/>
    <s v="Zahlungseingang buchen"/>
    <x v="0"/>
    <n v="4"/>
    <s v=""/>
    <x v="0"/>
    <x v="0"/>
  </r>
  <r>
    <s v="F-29"/>
    <s v="Debitorenanzahlung buchen"/>
    <x v="0"/>
    <n v="4"/>
    <s v=""/>
    <x v="0"/>
    <x v="0"/>
  </r>
  <r>
    <s v="F-30"/>
    <s v="Umbuchen und Ausgleichen"/>
    <x v="0"/>
    <n v="12"/>
    <s v="DIALOG"/>
    <x v="0"/>
    <x v="0"/>
  </r>
  <r>
    <s v="F-31"/>
    <s v="Zahlungsausgang buchen"/>
    <x v="0"/>
    <n v="16"/>
    <s v="DIALOG"/>
    <x v="0"/>
    <x v="0"/>
  </r>
  <r>
    <s v="F-32"/>
    <s v="Ausgleichen Debitor"/>
    <x v="0"/>
    <n v="50827"/>
    <s v="DIALOG"/>
    <x v="0"/>
    <x v="0"/>
  </r>
  <r>
    <s v="F-37"/>
    <s v="Anzahlungsanforderung Debitor"/>
    <x v="0"/>
    <s v=""/>
    <s v=""/>
    <x v="0"/>
    <x v="1"/>
  </r>
  <r>
    <s v="F-38"/>
    <s v="Statistische Buchung erfassen"/>
    <x v="0"/>
    <n v="38"/>
    <s v="DIALOG"/>
    <x v="0"/>
    <x v="0"/>
  </r>
  <r>
    <s v="F-39"/>
    <s v="Debitorenanzahlung auflösen"/>
    <x v="0"/>
    <s v=""/>
    <s v=""/>
    <x v="0"/>
    <x v="1"/>
  </r>
  <r>
    <s v="F-41"/>
    <s v="Kreditoren Gutschr. erfassen"/>
    <x v="0"/>
    <n v="33"/>
    <s v="DIALOG"/>
    <x v="0"/>
    <x v="0"/>
  </r>
  <r>
    <s v="F-42"/>
    <s v="Umbuchung erfassen"/>
    <x v="0"/>
    <n v="31316"/>
    <s v="DIALOG"/>
    <x v="0"/>
    <x v="0"/>
  </r>
  <r>
    <s v="F-43"/>
    <s v="Kreditoren Rechnung erfassen"/>
    <x v="0"/>
    <n v="701755"/>
    <s v="DIALOG"/>
    <x v="0"/>
    <x v="0"/>
  </r>
  <r>
    <s v="F-44"/>
    <s v="Ausgleichen Kreditor"/>
    <x v="0"/>
    <n v="422756"/>
    <s v="DIALOG"/>
    <x v="0"/>
    <x v="0"/>
  </r>
  <r>
    <s v="F-47"/>
    <s v="Anzahlungsanforderung"/>
    <x v="0"/>
    <s v=""/>
    <s v=""/>
    <x v="0"/>
    <x v="1"/>
  </r>
  <r>
    <s v="F48A"/>
    <s v="Belegarchivierung"/>
    <x v="0"/>
    <n v="68"/>
    <s v=""/>
    <x v="0"/>
    <x v="0"/>
  </r>
  <r>
    <s v="F-51"/>
    <s v="Umbuchen und Ausgleichen"/>
    <x v="0"/>
    <n v="21770"/>
    <s v="DIALOG"/>
    <x v="0"/>
    <x v="0"/>
  </r>
  <r>
    <s v="F-53"/>
    <s v="Zahlungsausgang buchen"/>
    <x v="0"/>
    <s v=""/>
    <s v=""/>
    <x v="0"/>
    <x v="1"/>
  </r>
  <r>
    <s v="F53A"/>
    <s v="Archivierung von Sachkonten"/>
    <x v="0"/>
    <n v="20"/>
    <s v="DIALOG"/>
    <x v="0"/>
    <x v="0"/>
  </r>
  <r>
    <s v="F-55"/>
    <s v="Statistische Buchung erfassen"/>
    <x v="0"/>
    <n v="676"/>
    <s v="DIALOG"/>
    <x v="0"/>
    <x v="0"/>
  </r>
  <r>
    <s v="F-56"/>
    <s v="Statistische Buchung zurücknehmen"/>
    <x v="0"/>
    <n v="944"/>
    <s v="DIALOG"/>
    <x v="0"/>
    <x v="0"/>
  </r>
  <r>
    <s v="F-58"/>
    <s v="Zahlung mit Druck"/>
    <x v="0"/>
    <s v=""/>
    <s v=""/>
    <x v="0"/>
    <x v="1"/>
  </r>
  <r>
    <s v="F-59"/>
    <s v="Zahlungsanforderung"/>
    <x v="0"/>
    <n v="2"/>
    <s v="DIALOG"/>
    <x v="0"/>
    <x v="0"/>
  </r>
  <r>
    <s v="F61A"/>
    <s v="Archivierung Banken"/>
    <x v="0"/>
    <n v="4"/>
    <s v="DIALOG"/>
    <x v="0"/>
    <x v="0"/>
  </r>
  <r>
    <s v="F-63"/>
    <s v="Rechnung Kreditor vorerfassen"/>
    <x v="0"/>
    <n v="9"/>
    <s v="DIALOG"/>
    <x v="0"/>
    <x v="0"/>
  </r>
  <r>
    <s v="F-64"/>
    <s v="Rechnung Debitor vorerfassen"/>
    <x v="0"/>
    <s v=""/>
    <s v=""/>
    <x v="0"/>
    <x v="1"/>
  </r>
  <r>
    <s v="F64A"/>
    <s v="Verkehrszahlenarchivierung"/>
    <x v="0"/>
    <n v="9"/>
    <s v="DIALOG"/>
    <x v="0"/>
    <x v="0"/>
  </r>
  <r>
    <s v="F-65"/>
    <s v="Vorerfassung"/>
    <x v="0"/>
    <n v="4"/>
    <s v="DIALOG"/>
    <x v="0"/>
    <x v="0"/>
  </r>
  <r>
    <s v="F-90"/>
    <s v="Anlagenzugang d. Kauf m. Kreditor"/>
    <x v="0"/>
    <s v=""/>
    <s v=""/>
    <x v="0"/>
    <x v="1"/>
  </r>
  <r>
    <s v="F-92"/>
    <s v="Anlagenabgang d. Verkauf m. Debitor"/>
    <x v="0"/>
    <n v="6"/>
    <s v=""/>
    <x v="0"/>
    <x v="0"/>
  </r>
  <r>
    <s v="FAGL_ACTIVATE_OP"/>
    <s v="Aktivierung offene Posten Verwaltung"/>
    <x v="16"/>
    <s v=""/>
    <s v=""/>
    <x v="0"/>
    <x v="1"/>
  </r>
  <r>
    <s v="FAGLB03"/>
    <s v="Saldenanzeige"/>
    <x v="16"/>
    <s v=""/>
    <s v=""/>
    <x v="0"/>
    <x v="1"/>
  </r>
  <r>
    <s v="FAGLF101"/>
    <s v="Rasterung/Umgliederung"/>
    <x v="16"/>
    <s v=""/>
    <s v=""/>
    <x v="0"/>
    <x v="1"/>
  </r>
  <r>
    <s v="FAGLGVTR"/>
    <s v="Hauptbuch: Saldovortrag"/>
    <x v="16"/>
    <s v=""/>
    <s v=""/>
    <x v="0"/>
    <x v="1"/>
  </r>
  <r>
    <s v="FAGLL03"/>
    <s v="Einzelposten Sachkonten (neu)"/>
    <x v="16"/>
    <s v=""/>
    <s v=""/>
    <x v="0"/>
    <x v="1"/>
  </r>
  <r>
    <s v="FB00"/>
    <s v="Bearbeitungsoptionen Buchhaltung"/>
    <x v="0"/>
    <n v="4790"/>
    <s v="DIALOG"/>
    <x v="0"/>
    <x v="0"/>
  </r>
  <r>
    <s v="FB01"/>
    <s v="Beleg buchen"/>
    <x v="0"/>
    <n v="86162"/>
    <s v="DIALOG"/>
    <x v="0"/>
    <x v="0"/>
  </r>
  <r>
    <s v="FB02"/>
    <s v="Beleg ändern"/>
    <x v="0"/>
    <n v="1684955"/>
    <s v="DIALOG"/>
    <x v="0"/>
    <x v="0"/>
  </r>
  <r>
    <s v="FB03"/>
    <s v="Beleg anzeigen"/>
    <x v="18"/>
    <n v="3787385"/>
    <s v="DIALOG"/>
    <x v="0"/>
    <x v="0"/>
  </r>
  <r>
    <s v="FB03L"/>
    <s v="Beleganzeige Hauptbuchsicht"/>
    <x v="16"/>
    <n v="102"/>
    <s v="DIALOG"/>
    <x v="0"/>
    <x v="0"/>
  </r>
  <r>
    <s v="FB04"/>
    <s v="Belegänderungen"/>
    <x v="0"/>
    <n v="192"/>
    <s v="DIALOG"/>
    <x v="0"/>
    <x v="0"/>
  </r>
  <r>
    <s v="FB05"/>
    <s v="Buchen mit Ausgleichen"/>
    <x v="0"/>
    <n v="296"/>
    <s v="DIALOG"/>
    <x v="0"/>
    <x v="0"/>
  </r>
  <r>
    <s v="FB07"/>
    <s v="Kontrollsummen"/>
    <x v="0"/>
    <n v="43164"/>
    <s v="DIALOG"/>
    <x v="0"/>
    <x v="0"/>
  </r>
  <r>
    <s v="FB08"/>
    <s v="Beleg stornieren"/>
    <x v="0"/>
    <n v="22689"/>
    <s v="DIALOG"/>
    <x v="0"/>
    <x v="0"/>
  </r>
  <r>
    <s v="FB09"/>
    <s v="Belegpositionen ändern"/>
    <x v="0"/>
    <s v=""/>
    <s v=""/>
    <x v="0"/>
    <x v="1"/>
  </r>
  <r>
    <s v="FB09D"/>
    <s v="Belegpositionen anzeigen"/>
    <x v="0"/>
    <n v="10"/>
    <s v=""/>
    <x v="0"/>
    <x v="0"/>
  </r>
  <r>
    <s v="FB10"/>
    <s v="Re/Gu Schnellerfassung"/>
    <x v="0"/>
    <n v="3"/>
    <s v=""/>
    <x v="0"/>
    <x v="0"/>
  </r>
  <r>
    <s v="FB11"/>
    <s v="Gemerkten Beleg buchen"/>
    <x v="0"/>
    <n v="66"/>
    <s v="DIALOG"/>
    <x v="0"/>
    <x v="0"/>
  </r>
  <r>
    <s v="FB12"/>
    <s v="Anforderung von Korrespondenz"/>
    <x v="0"/>
    <n v="32"/>
    <s v="DIALOG"/>
    <x v="0"/>
    <x v="0"/>
  </r>
  <r>
    <s v="FB1D"/>
    <s v="Ausgleichen Debitor"/>
    <x v="0"/>
    <n v="6703"/>
    <s v="UPDATE"/>
    <x v="0"/>
    <x v="0"/>
  </r>
  <r>
    <s v="FB1K"/>
    <s v="Ausgleichen Kreditor"/>
    <x v="0"/>
    <n v="50101"/>
    <s v="UPDATE"/>
    <x v="0"/>
    <x v="0"/>
  </r>
  <r>
    <s v="FB1S"/>
    <s v="Ausgleichen Sachkonto"/>
    <x v="16"/>
    <n v="3292425"/>
    <s v="UPDATE"/>
    <x v="0"/>
    <x v="0"/>
  </r>
  <r>
    <s v="FB21"/>
    <s v="Statistische Buchung erfassen"/>
    <x v="0"/>
    <n v="274"/>
    <s v="UPDATE"/>
    <x v="0"/>
    <x v="0"/>
  </r>
  <r>
    <s v="FB22"/>
    <s v="Statist. Buchung zurücknehmen"/>
    <x v="0"/>
    <n v="232"/>
    <s v="UPDATE"/>
    <x v="0"/>
    <x v="0"/>
  </r>
  <r>
    <s v="FB31"/>
    <s v="Merkposten erfassen"/>
    <x v="0"/>
    <s v=""/>
    <s v=""/>
    <x v="0"/>
    <x v="1"/>
  </r>
  <r>
    <s v="FB41"/>
    <s v="Buchen Steuer-Zahllast"/>
    <x v="16"/>
    <n v="4738"/>
    <s v="DIALOG"/>
    <x v="0"/>
    <x v="0"/>
  </r>
  <r>
    <s v="FB50"/>
    <s v="Sachkontenbuchung Einbildtransaktion"/>
    <x v="0"/>
    <n v="18042"/>
    <s v="DIALOG"/>
    <x v="0"/>
    <x v="0"/>
  </r>
  <r>
    <s v="FB60"/>
    <s v="Erfassung eingehender Rechnungen"/>
    <x v="0"/>
    <n v="101582"/>
    <s v="DIALOG"/>
    <x v="0"/>
    <x v="0"/>
  </r>
  <r>
    <s v="FB65"/>
    <s v="Erfassung eingehender Gutschriften"/>
    <x v="0"/>
    <s v=""/>
    <s v=""/>
    <x v="0"/>
    <x v="1"/>
  </r>
  <r>
    <s v="FB70"/>
    <s v="Erfassung ausgehender Rechnungen"/>
    <x v="0"/>
    <s v=""/>
    <s v=""/>
    <x v="0"/>
    <x v="1"/>
  </r>
  <r>
    <s v="FB75"/>
    <s v="Erfassung ausgehender Gutschriften"/>
    <x v="0"/>
    <s v=""/>
    <s v=""/>
    <x v="0"/>
    <x v="1"/>
  </r>
  <r>
    <s v="FB99"/>
    <s v="Archivierbarkeitsprüfung von Belegen"/>
    <x v="0"/>
    <n v="12"/>
    <s v="DIALOG"/>
    <x v="0"/>
    <x v="0"/>
  </r>
  <r>
    <s v="FBA1"/>
    <s v="Anzahlungsanforderung Debitor"/>
    <x v="0"/>
    <s v=""/>
    <s v=""/>
    <x v="0"/>
    <x v="1"/>
  </r>
  <r>
    <s v="FBA2"/>
    <s v="Debitorenanzahlung buchen"/>
    <x v="0"/>
    <s v=""/>
    <s v=""/>
    <x v="0"/>
    <x v="1"/>
  </r>
  <r>
    <s v="FBA3"/>
    <s v="Debitorenanzahlung auflösen"/>
    <x v="0"/>
    <s v=""/>
    <s v=""/>
    <x v="0"/>
    <x v="1"/>
  </r>
  <r>
    <s v="FBA6"/>
    <s v="Anzahlungsanforderung Kreditor"/>
    <x v="0"/>
    <s v=""/>
    <s v=""/>
    <x v="0"/>
    <x v="1"/>
  </r>
  <r>
    <s v="FBB1"/>
    <s v="Fremdwährungsbewertung buchen"/>
    <x v="16"/>
    <s v=""/>
    <s v=""/>
    <x v="0"/>
    <x v="1"/>
  </r>
  <r>
    <s v="FBCJ"/>
    <s v="Kassenbuch"/>
    <x v="16"/>
    <n v="184602"/>
    <s v="DIALOG"/>
    <x v="0"/>
    <x v="0"/>
  </r>
  <r>
    <s v="FBD1"/>
    <s v="Dauerbuchung erfassen"/>
    <x v="0"/>
    <n v="13523"/>
    <s v="DIALOG"/>
    <x v="0"/>
    <x v="0"/>
  </r>
  <r>
    <s v="FBD2"/>
    <s v="Dauerbuchung ändern"/>
    <x v="0"/>
    <n v="21634"/>
    <s v="DIALOG"/>
    <x v="0"/>
    <x v="0"/>
  </r>
  <r>
    <s v="FBD3"/>
    <s v="Dauerbuchung anzeigen"/>
    <x v="0"/>
    <n v="37909"/>
    <s v="DIALOG"/>
    <x v="0"/>
    <x v="0"/>
  </r>
  <r>
    <s v="FBD4"/>
    <s v="Dauerbelegänderungen anzeigen"/>
    <x v="0"/>
    <n v="150"/>
    <s v="DIALOG"/>
    <x v="0"/>
    <x v="0"/>
  </r>
  <r>
    <s v="FBD5"/>
    <s v="Dauerbuchung realisieren"/>
    <x v="0"/>
    <n v="17220"/>
    <s v="DIALOG"/>
    <x v="0"/>
    <x v="0"/>
  </r>
  <r>
    <s v="FBE3"/>
    <s v="Avis anzeigen"/>
    <x v="0"/>
    <s v=""/>
    <s v=""/>
    <x v="0"/>
    <x v="1"/>
  </r>
  <r>
    <s v="FBL1"/>
    <s v="Kreditoren Einzelposten anzeigen"/>
    <x v="0"/>
    <n v="2370"/>
    <s v="DIALOG"/>
    <x v="0"/>
    <x v="0"/>
  </r>
  <r>
    <s v="FBL1N"/>
    <s v="Einzelposten Kreditoren"/>
    <x v="16"/>
    <n v="8949708"/>
    <s v="DIALOG"/>
    <x v="0"/>
    <x v="0"/>
  </r>
  <r>
    <s v="FBL3"/>
    <s v="Sachkonten Einzelposten anzeigen"/>
    <x v="16"/>
    <n v="352"/>
    <s v="DIALOG"/>
    <x v="0"/>
    <x v="0"/>
  </r>
  <r>
    <s v="FBL3N"/>
    <s v="Einzelposten Sachkonten"/>
    <x v="16"/>
    <n v="3686103"/>
    <s v="DIALOG"/>
    <x v="0"/>
    <x v="0"/>
  </r>
  <r>
    <s v="FBL4N"/>
    <s v="Einzelposten Sachkonten"/>
    <x v="16"/>
    <s v=""/>
    <s v=""/>
    <x v="0"/>
    <x v="1"/>
  </r>
  <r>
    <s v="FBL5"/>
    <s v="Debitoren Einzelposten anzeigen"/>
    <x v="0"/>
    <n v="2"/>
    <s v="DIALOG"/>
    <x v="0"/>
    <x v="0"/>
  </r>
  <r>
    <s v="FBL5N"/>
    <s v="Einzelposten Debitoren"/>
    <x v="16"/>
    <n v="878212"/>
    <s v="DIALOG"/>
    <x v="0"/>
    <x v="0"/>
  </r>
  <r>
    <s v="FBM1"/>
    <s v="Musterbeleg erfassen"/>
    <x v="0"/>
    <n v="21"/>
    <s v="DIALOG"/>
    <x v="0"/>
    <x v="0"/>
  </r>
  <r>
    <s v="FBM2"/>
    <s v="Musterbeleg ändern"/>
    <x v="0"/>
    <n v="8"/>
    <s v=""/>
    <x v="0"/>
    <x v="0"/>
  </r>
  <r>
    <s v="FBM3"/>
    <s v="Musterbeleg anzeigen"/>
    <x v="0"/>
    <n v="58"/>
    <s v="DIALOG"/>
    <x v="0"/>
    <x v="0"/>
  </r>
  <r>
    <s v="FBM4"/>
    <s v="Musterbelegänderungen anzeigen"/>
    <x v="0"/>
    <n v="6"/>
    <s v=""/>
    <x v="0"/>
    <x v="0"/>
  </r>
  <r>
    <s v="FBMA"/>
    <s v="Mahnverfahren anzeigen"/>
    <x v="30"/>
    <n v="1545"/>
    <s v="DIALOG"/>
    <x v="0"/>
    <x v="0"/>
  </r>
  <r>
    <s v="FBMP"/>
    <s v="Mahnverfahren pflegen"/>
    <x v="30"/>
    <n v="1610"/>
    <s v="DIALOG"/>
    <x v="0"/>
    <x v="0"/>
  </r>
  <r>
    <s v="FBN1"/>
    <s v="Nummernkreise Buchhaltungsbeleg"/>
    <x v="0"/>
    <n v="4742"/>
    <s v="DIALOG"/>
    <x v="0"/>
    <x v="0"/>
  </r>
  <r>
    <s v="FBP1"/>
    <s v="Zahlungsanforderung erfassen"/>
    <x v="0"/>
    <s v=""/>
    <s v=""/>
    <x v="0"/>
    <x v="1"/>
  </r>
  <r>
    <s v="FBR2"/>
    <s v="Beleg buchen"/>
    <x v="0"/>
    <n v="63194"/>
    <s v="DIALOG"/>
    <x v="0"/>
    <x v="0"/>
  </r>
  <r>
    <s v="FBRA"/>
    <s v="Rücknahme Ausgleich"/>
    <x v="0"/>
    <n v="11616"/>
    <s v="DIALOG"/>
    <x v="0"/>
    <x v="0"/>
  </r>
  <r>
    <s v="FBS1"/>
    <s v="Abgrenzungsbeleg erfassen"/>
    <x v="0"/>
    <s v=""/>
    <s v=""/>
    <x v="0"/>
    <x v="1"/>
  </r>
  <r>
    <s v="FBU2"/>
    <s v="Übergreifenden Beleg ändern"/>
    <x v="0"/>
    <n v="36"/>
    <s v="DIALOG"/>
    <x v="0"/>
    <x v="0"/>
  </r>
  <r>
    <s v="FBU3"/>
    <s v="Übergreifenden Beleg anzeigen"/>
    <x v="0"/>
    <n v="69999"/>
    <s v="DIALOG"/>
    <x v="0"/>
    <x v="0"/>
  </r>
  <r>
    <s v="FBU8"/>
    <s v="Übergreifenden Beleg stornieren"/>
    <x v="0"/>
    <n v="3039"/>
    <s v="DIALOG"/>
    <x v="0"/>
    <x v="0"/>
  </r>
  <r>
    <s v="FBV0"/>
    <s v="Vorerfaßten Beleg buchen"/>
    <x v="0"/>
    <n v="631"/>
    <s v="DIALOG"/>
    <x v="0"/>
    <x v="0"/>
  </r>
  <r>
    <s v="FBV1"/>
    <s v="Beleg vorerfassen"/>
    <x v="0"/>
    <n v="1346"/>
    <s v="DIALOG"/>
    <x v="0"/>
    <x v="0"/>
  </r>
  <r>
    <s v="FBV2"/>
    <s v="Vorerfaßten Beleg ändern"/>
    <x v="0"/>
    <n v="231"/>
    <s v="DIALOG"/>
    <x v="0"/>
    <x v="0"/>
  </r>
  <r>
    <s v="FBV3"/>
    <s v="Vorerfaßten Beleg anzeigen"/>
    <x v="0"/>
    <n v="531"/>
    <s v="DIALOG"/>
    <x v="0"/>
    <x v="0"/>
  </r>
  <r>
    <s v="FBV4"/>
    <s v="Vorerf. Beleg (Kopf) ändern"/>
    <x v="0"/>
    <s v=""/>
    <s v=""/>
    <x v="0"/>
    <x v="1"/>
  </r>
  <r>
    <s v="FBV5"/>
    <s v="Belegänderungen vorerfaßter Belege"/>
    <x v="0"/>
    <s v=""/>
    <s v=""/>
    <x v="0"/>
    <x v="1"/>
  </r>
  <r>
    <s v="FBVB"/>
    <s v="Vorerfassten Beleg buchen"/>
    <x v="0"/>
    <n v="27"/>
    <s v="DIALOG"/>
    <x v="0"/>
    <x v="0"/>
  </r>
  <r>
    <s v="FBZ0"/>
    <s v="Zahlungsvorschl. anzeigen/bearbeiten"/>
    <x v="0"/>
    <n v="1720060"/>
    <s v="DIALOG"/>
    <x v="0"/>
    <x v="0"/>
  </r>
  <r>
    <s v="FBZ1"/>
    <s v="Zahlungseingang buchen"/>
    <x v="0"/>
    <s v=""/>
    <s v=""/>
    <x v="0"/>
    <x v="1"/>
  </r>
  <r>
    <s v="FBZ2"/>
    <s v="Zahlungsausgang buchen"/>
    <x v="0"/>
    <s v=""/>
    <s v=""/>
    <x v="0"/>
    <x v="1"/>
  </r>
  <r>
    <s v="FBZ4"/>
    <s v="Zahlung mit Druck"/>
    <x v="0"/>
    <s v=""/>
    <s v=""/>
    <x v="0"/>
    <x v="1"/>
  </r>
  <r>
    <s v="FBZ8"/>
    <s v="Zahlungslauf anzeigen"/>
    <x v="0"/>
    <n v="395"/>
    <s v="DIALOG"/>
    <x v="0"/>
    <x v="0"/>
  </r>
  <r>
    <s v="FBZA"/>
    <s v="Konfiguration Zahlprogramm anzeigen"/>
    <x v="31"/>
    <s v=""/>
    <s v=""/>
    <x v="0"/>
    <x v="1"/>
  </r>
  <r>
    <s v="FBZP"/>
    <s v="Konfiguration Zahlprogramm pflegen"/>
    <x v="0"/>
    <n v="383"/>
    <s v="DIALOG"/>
    <x v="0"/>
    <x v="0"/>
  </r>
  <r>
    <s v="FD01"/>
    <s v="Anlegen Debitor (Buchhaltung)"/>
    <x v="0"/>
    <n v="18494"/>
    <s v="DIALOG"/>
    <x v="0"/>
    <x v="0"/>
  </r>
  <r>
    <s v="FD02"/>
    <s v="Ändern Debitor (Buchhaltung)"/>
    <x v="0"/>
    <n v="49404"/>
    <s v="DIALOG"/>
    <x v="0"/>
    <x v="0"/>
  </r>
  <r>
    <s v="FD03"/>
    <s v="Anzeigen Debitor (Buchhaltung)"/>
    <x v="0"/>
    <n v="199840"/>
    <s v="DIALOG"/>
    <x v="0"/>
    <x v="0"/>
  </r>
  <r>
    <s v="FD04"/>
    <s v="Debitoränderungen (Buchhaltung)"/>
    <x v="0"/>
    <n v="45"/>
    <s v="DIALOG"/>
    <x v="0"/>
    <x v="0"/>
  </r>
  <r>
    <s v="FD05"/>
    <s v="Sperren Debitor (Buchhaltung)"/>
    <x v="0"/>
    <n v="735"/>
    <s v="DIALOG"/>
    <x v="0"/>
    <x v="0"/>
  </r>
  <r>
    <s v="FD06"/>
    <s v="Löschvormerk. Debitor (Buchhaltung)"/>
    <x v="0"/>
    <n v="268"/>
    <s v="DIALOG"/>
    <x v="0"/>
    <x v="0"/>
  </r>
  <r>
    <s v="FD10N"/>
    <s v="Saldenanzeige Debitoren"/>
    <x v="0"/>
    <n v="352"/>
    <s v="DIALOG"/>
    <x v="0"/>
    <x v="0"/>
  </r>
  <r>
    <s v="FD11"/>
    <s v="Kontenanalyse Debitor"/>
    <x v="30"/>
    <n v="4"/>
    <s v="DIALOG"/>
    <x v="0"/>
    <x v="0"/>
  </r>
  <r>
    <s v="FDTA"/>
    <s v="Verwaltung der TemSe/REGUT-Daten"/>
    <x v="28"/>
    <n v="4291"/>
    <s v="DIALOG"/>
    <x v="0"/>
    <x v="0"/>
  </r>
  <r>
    <s v="FEBA"/>
    <s v="Nachbearbeiten Elektron. Kontoauszug"/>
    <x v="32"/>
    <n v="14"/>
    <s v=""/>
    <x v="0"/>
    <x v="0"/>
  </r>
  <r>
    <s v="FEBAN"/>
    <s v="Nachbearbeitung Kontoauszüge"/>
    <x v="0"/>
    <n v="40351"/>
    <s v="DIALOG"/>
    <x v="0"/>
    <x v="0"/>
  </r>
  <r>
    <s v="FEBAN_BROWSER"/>
    <s v="Zeigt den Verwendungszweck an"/>
    <x v="29"/>
    <n v="318"/>
    <s v="DIALOG"/>
    <x v="0"/>
    <x v="0"/>
  </r>
  <r>
    <s v="FEBP"/>
    <s v="Buchen Elektron. Kontoauszug"/>
    <x v="32"/>
    <s v=""/>
    <s v=""/>
    <x v="0"/>
    <x v="1"/>
  </r>
  <r>
    <s v="FEBSTS"/>
    <s v="Simulation Suchmustersuche"/>
    <x v="32"/>
    <n v="6"/>
    <s v=""/>
    <x v="0"/>
    <x v="0"/>
  </r>
  <r>
    <s v="FF_5"/>
    <s v="Einlesen Elektronischer Kontoauszug"/>
    <x v="29"/>
    <n v="386"/>
    <s v="DIALOG"/>
    <x v="0"/>
    <x v="0"/>
  </r>
  <r>
    <s v="FF_6"/>
    <s v="Anzeigen Elektronischer Kontoauszug"/>
    <x v="29"/>
    <n v="320960"/>
    <s v="DIALOG"/>
    <x v="0"/>
    <x v="0"/>
  </r>
  <r>
    <s v="FGI0"/>
    <s v="Bericht ausführen"/>
    <x v="16"/>
    <s v=""/>
    <s v=""/>
    <x v="0"/>
    <x v="1"/>
  </r>
  <r>
    <s v="FGI1"/>
    <s v="Bericht anlegen"/>
    <x v="16"/>
    <s v=""/>
    <s v=""/>
    <x v="0"/>
    <x v="1"/>
  </r>
  <r>
    <s v="FGI3"/>
    <s v="Bericht anzeigen"/>
    <x v="16"/>
    <s v=""/>
    <s v=""/>
    <x v="0"/>
    <x v="1"/>
  </r>
  <r>
    <s v="FGI6"/>
    <s v="Formular anzeigen"/>
    <x v="16"/>
    <s v=""/>
    <s v=""/>
    <x v="0"/>
    <x v="1"/>
  </r>
  <r>
    <s v="FGIQ"/>
    <s v="Berichte aus Mandt 000 importieren"/>
    <x v="16"/>
    <s v=""/>
    <s v=""/>
    <x v="0"/>
    <x v="1"/>
  </r>
  <r>
    <s v="FI01"/>
    <s v="Anlegen Bank"/>
    <x v="13"/>
    <n v="4446"/>
    <s v="DIALOG"/>
    <x v="0"/>
    <x v="0"/>
  </r>
  <r>
    <s v="FI02"/>
    <s v="Ändern Bank"/>
    <x v="13"/>
    <n v="2146"/>
    <s v="DIALOG"/>
    <x v="0"/>
    <x v="0"/>
  </r>
  <r>
    <s v="FI03"/>
    <s v="Anzeigen Bank"/>
    <x v="13"/>
    <n v="1189"/>
    <s v="DIALOG"/>
    <x v="0"/>
    <x v="0"/>
  </r>
  <r>
    <s v="FI04"/>
    <s v="Bankänderungen anzeigen"/>
    <x v="13"/>
    <n v="8"/>
    <s v=""/>
    <x v="0"/>
    <x v="0"/>
  </r>
  <r>
    <s v="FI06"/>
    <s v="Bank Löschv. setzen"/>
    <x v="13"/>
    <n v="764"/>
    <s v=""/>
    <x v="0"/>
    <x v="0"/>
  </r>
  <r>
    <s v="FI08"/>
    <s v="Verteilung der Bankstammdaten"/>
    <x v="13"/>
    <n v="844"/>
    <s v="DIALOG"/>
    <x v="0"/>
    <x v="0"/>
  </r>
  <r>
    <s v="FI12"/>
    <s v="Ändern Hausbanken/Bankkonten"/>
    <x v="0"/>
    <n v="417"/>
    <s v="DIALOG"/>
    <x v="0"/>
    <x v="0"/>
  </r>
  <r>
    <s v="FIBAN"/>
    <s v="IBAN pflegen"/>
    <x v="13"/>
    <n v="2073"/>
    <s v="DIALOG"/>
    <x v="0"/>
    <x v="0"/>
  </r>
  <r>
    <s v="FIBF"/>
    <s v="Pflegetransaktion BTE"/>
    <x v="0"/>
    <n v="108"/>
    <s v="DIALOG"/>
    <x v="0"/>
    <x v="0"/>
  </r>
  <r>
    <s v="FILE"/>
    <s v="Dateinamen/pfade mandantenunabhängig"/>
    <x v="5"/>
    <n v="69"/>
    <s v="DIALOG"/>
    <x v="0"/>
    <x v="0"/>
  </r>
  <r>
    <s v="FINT"/>
    <s v="Postenverzinsung"/>
    <x v="0"/>
    <n v="1026"/>
    <s v="DIALOG"/>
    <x v="0"/>
    <x v="0"/>
  </r>
  <r>
    <s v="FINTSHOW"/>
    <s v="Übersicht Zinsläufe Postenverzinsung"/>
    <x v="0"/>
    <n v="102"/>
    <s v="DIALOG"/>
    <x v="0"/>
    <x v="0"/>
  </r>
  <r>
    <s v="Fiori-App"/>
    <s v="Durchführung über Fiori"/>
    <x v="33"/>
    <s v=""/>
    <s v=""/>
    <x v="1"/>
    <x v="0"/>
  </r>
  <r>
    <s v="FK01"/>
    <s v="Anlegen Kreditor (Buchhaltung)"/>
    <x v="0"/>
    <n v="3657"/>
    <s v="DIALOG"/>
    <x v="0"/>
    <x v="0"/>
  </r>
  <r>
    <s v="FK02"/>
    <s v="Ändern Kreditor (Buchhaltung)"/>
    <x v="0"/>
    <n v="53532"/>
    <s v="DIALOG"/>
    <x v="0"/>
    <x v="0"/>
  </r>
  <r>
    <s v="FK03"/>
    <s v="Anzeigen Kreditor (Buchhaltung)"/>
    <x v="1"/>
    <n v="1375912"/>
    <s v="DIALOG"/>
    <x v="0"/>
    <x v="0"/>
  </r>
  <r>
    <s v="FK04"/>
    <s v="Kreditoränderungen (Buchhaltung)"/>
    <x v="0"/>
    <n v="2335"/>
    <s v="DIALOG"/>
    <x v="0"/>
    <x v="0"/>
  </r>
  <r>
    <s v="FK05"/>
    <s v="Sperren Kreditor (Buchhaltung)"/>
    <x v="0"/>
    <n v="252"/>
    <s v="DIALOG"/>
    <x v="0"/>
    <x v="0"/>
  </r>
  <r>
    <s v="FK06"/>
    <s v="Löschvormerk. Kreditor (Buchhaltung)"/>
    <x v="0"/>
    <n v="30"/>
    <s v="DIALOG"/>
    <x v="0"/>
    <x v="0"/>
  </r>
  <r>
    <s v="FK10N"/>
    <s v="Saldenanzeige Kreditoren"/>
    <x v="0"/>
    <n v="3009"/>
    <s v="DIALOG"/>
    <x v="0"/>
    <x v="0"/>
  </r>
  <r>
    <s v="FKI3"/>
    <s v="Bericht anzeigen"/>
    <x v="16"/>
    <s v=""/>
    <s v=""/>
    <x v="0"/>
    <x v="1"/>
  </r>
  <r>
    <s v="FKLOCK01"/>
    <s v="Bedingte Sperren prüfen"/>
    <x v="14"/>
    <n v="132"/>
    <s v="DIALOG"/>
    <x v="0"/>
    <x v="0"/>
  </r>
  <r>
    <s v="FKLOCK2"/>
    <s v="Betriebswirtschaftl. Sperren setzen"/>
    <x v="14"/>
    <n v="321"/>
    <s v="DIALOG"/>
    <x v="0"/>
    <x v="0"/>
  </r>
  <r>
    <s v="FKMT"/>
    <s v="FI Kontierungsmuster-Verwaltung"/>
    <x v="0"/>
    <s v=""/>
    <s v=""/>
    <x v="0"/>
    <x v="1"/>
  </r>
  <r>
    <s v="FLBPC2"/>
    <s v="GP mit Kreditor verknüpfen"/>
    <x v="34"/>
    <n v="24"/>
    <s v=""/>
    <x v="0"/>
    <x v="0"/>
  </r>
  <r>
    <s v="FLBPD2"/>
    <s v="GP mit Debitor verknüpfen"/>
    <x v="34"/>
    <n v="18"/>
    <s v=""/>
    <x v="0"/>
    <x v="0"/>
  </r>
  <r>
    <s v="FMZ3"/>
    <s v="Anzeigen Mittelbindung"/>
    <x v="18"/>
    <n v="1"/>
    <s v=""/>
    <x v="0"/>
    <x v="0"/>
  </r>
  <r>
    <s v="FNR7"/>
    <s v="Summen- u. Saldenliste"/>
    <x v="34"/>
    <s v=""/>
    <s v=""/>
    <x v="0"/>
    <x v="1"/>
  </r>
  <r>
    <s v="FOTV"/>
    <s v="Verwaltungsreport Datenübermittlung"/>
    <x v="0"/>
    <n v="1362"/>
    <s v="DIALOG"/>
    <x v="0"/>
    <x v="0"/>
  </r>
  <r>
    <s v="FP03"/>
    <s v="Abgabe an externes Inkassobüro"/>
    <x v="14"/>
    <n v="8336"/>
    <s v="DIALOG"/>
    <x v="0"/>
    <x v="6"/>
  </r>
  <r>
    <s v="FP03D"/>
    <s v="Forderungen an Inkassobüro abgeben"/>
    <x v="14"/>
    <n v="9"/>
    <s v="DIALOG"/>
    <x v="0"/>
    <x v="6"/>
  </r>
  <r>
    <s v="FP03E"/>
    <s v="Freigabe  von Posten zum Inkasso"/>
    <x v="14"/>
    <n v="14836"/>
    <s v="DIALOG"/>
    <x v="0"/>
    <x v="0"/>
  </r>
  <r>
    <s v="FP03EC"/>
    <s v="Abgabe Posten zum internen Inkasso"/>
    <x v="14"/>
    <s v=""/>
    <s v=""/>
    <x v="0"/>
    <x v="27"/>
  </r>
  <r>
    <s v="FP03H"/>
    <s v="Historie der Inkassoposten"/>
    <x v="14"/>
    <s v=""/>
    <s v=""/>
    <x v="0"/>
    <x v="6"/>
  </r>
  <r>
    <s v="FP03L"/>
    <s v="Liste der Inkassoposten"/>
    <x v="14"/>
    <s v=""/>
    <s v=""/>
    <x v="0"/>
    <x v="27"/>
  </r>
  <r>
    <s v="FP03M"/>
    <s v="Massenlauf: Freigabe zum Inkasso"/>
    <x v="14"/>
    <s v=""/>
    <s v=""/>
    <x v="0"/>
    <x v="27"/>
  </r>
  <r>
    <s v="FP03U"/>
    <s v="Forderungen von Inkassobüro rückruf."/>
    <x v="14"/>
    <s v=""/>
    <s v=""/>
    <x v="0"/>
    <x v="27"/>
  </r>
  <r>
    <s v="FP04"/>
    <s v="Ausbuchen"/>
    <x v="14"/>
    <n v="18318"/>
    <s v="DIALOG"/>
    <x v="0"/>
    <x v="0"/>
  </r>
  <r>
    <s v="FP04H"/>
    <s v="Anzeigen der Ausbuchungshistorie"/>
    <x v="14"/>
    <n v="1507"/>
    <s v="DIALOG"/>
    <x v="0"/>
    <x v="0"/>
  </r>
  <r>
    <s v="FP04M"/>
    <s v="Massenlauf: Ausbuchen"/>
    <x v="14"/>
    <n v="1809"/>
    <s v="DIALOG"/>
    <x v="0"/>
    <x v="0"/>
  </r>
  <r>
    <s v="FP05"/>
    <s v="Zahlungsstapel bearbeiten"/>
    <x v="14"/>
    <n v="110377"/>
    <s v="DIALOG"/>
    <x v="0"/>
    <x v="0"/>
  </r>
  <r>
    <s v="FP05CLE"/>
    <s v="Zahlungsstapel bearbeiten"/>
    <x v="14"/>
    <n v="23430"/>
    <s v="DIALOG"/>
    <x v="0"/>
    <x v="6"/>
  </r>
  <r>
    <s v="FP05CLE_CALL"/>
    <s v="Klärungsbearbeitung über CALL TRANS"/>
    <x v="14"/>
    <n v="159842"/>
    <s v="DIALOG"/>
    <x v="0"/>
    <x v="6"/>
  </r>
  <r>
    <s v="FP05FIK"/>
    <s v="Abstimmschl. für Zahlstapel ändern"/>
    <x v="14"/>
    <n v="231"/>
    <s v="DIALOG"/>
    <x v="0"/>
    <x v="0"/>
  </r>
  <r>
    <s v="FP06"/>
    <s v="Kontenpflege"/>
    <x v="14"/>
    <n v="123999"/>
    <s v="DIALOG"/>
    <x v="0"/>
    <x v="0"/>
  </r>
  <r>
    <s v="FP07"/>
    <s v="Ausgleich zurücknehmen"/>
    <x v="14"/>
    <n v="8294"/>
    <s v="DIALOG"/>
    <x v="0"/>
    <x v="0"/>
  </r>
  <r>
    <s v="FP08"/>
    <s v="Beleg stornieren"/>
    <x v="14"/>
    <n v="50620"/>
    <s v="DIALOG"/>
    <x v="0"/>
    <x v="0"/>
  </r>
  <r>
    <s v="FP08M"/>
    <s v="Massenstorno"/>
    <x v="14"/>
    <n v="1485"/>
    <s v="DIALOG"/>
    <x v="0"/>
    <x v="0"/>
  </r>
  <r>
    <s v="FP09"/>
    <s v="Rückläufer"/>
    <x v="14"/>
    <n v="18735"/>
    <s v="DIALOG"/>
    <x v="0"/>
    <x v="0"/>
  </r>
  <r>
    <s v="FP09FIK"/>
    <s v="Abstimmschl. für Rückl.stapel ändern"/>
    <x v="14"/>
    <n v="165"/>
    <s v="DIALOG"/>
    <x v="0"/>
    <x v="0"/>
  </r>
  <r>
    <s v="FP18"/>
    <s v="Rückzahlungsanforderung stornieren"/>
    <x v="14"/>
    <n v="85"/>
    <s v="DIALOG"/>
    <x v="0"/>
    <x v="0"/>
  </r>
  <r>
    <s v="FP25"/>
    <s v="Scheckstapel bearbeiten"/>
    <x v="14"/>
    <n v="15"/>
    <s v="DIALOG"/>
    <x v="0"/>
    <x v="0"/>
  </r>
  <r>
    <s v="FP30"/>
    <s v="Zahlung suchen"/>
    <x v="14"/>
    <n v="313532"/>
    <s v="DIALOG"/>
    <x v="0"/>
    <x v="0"/>
  </r>
  <r>
    <s v="FP30C"/>
    <s v="Klärungsfälle suchen"/>
    <x v="14"/>
    <n v="25202"/>
    <s v="DIALOG"/>
    <x v="0"/>
    <x v="0"/>
  </r>
  <r>
    <s v="FP30H"/>
    <s v="Freie Zahlungssuche"/>
    <x v="14"/>
    <n v="102"/>
    <s v="DIALOG"/>
    <x v="0"/>
    <x v="6"/>
  </r>
  <r>
    <s v="FP31"/>
    <s v="Zahlung suchen (aus Zahllauf)"/>
    <x v="14"/>
    <n v="28"/>
    <s v="DIALOG"/>
    <x v="0"/>
    <x v="0"/>
  </r>
  <r>
    <s v="FP40"/>
    <s v="Transferieren"/>
    <x v="14"/>
    <n v="1018"/>
    <s v="DIALOG"/>
    <x v="0"/>
    <x v="0"/>
  </r>
  <r>
    <s v="FPAV"/>
    <s v="FI-CA: Zahlungsavis"/>
    <x v="14"/>
    <s v=""/>
    <s v=""/>
    <x v="0"/>
    <x v="28"/>
  </r>
  <r>
    <s v="FPB3"/>
    <s v="Zahlungsstapelübernahme"/>
    <x v="14"/>
    <n v="18641"/>
    <s v="DIALOG"/>
    <x v="0"/>
    <x v="0"/>
  </r>
  <r>
    <s v="FPB4"/>
    <s v="Zahlungsstapelübernahme-Fehlerbearb."/>
    <x v="14"/>
    <n v="2143"/>
    <s v="DIALOG"/>
    <x v="0"/>
    <x v="0"/>
  </r>
  <r>
    <s v="FPB5"/>
    <s v="Rückläuferstapelübernahme"/>
    <x v="14"/>
    <n v="6774"/>
    <s v="DIALOG"/>
    <x v="0"/>
    <x v="0"/>
  </r>
  <r>
    <s v="FPB6"/>
    <s v="RLSÜbernahme-Fehlerbearbeitung"/>
    <x v="14"/>
    <n v="2"/>
    <s v=""/>
    <x v="0"/>
    <x v="29"/>
  </r>
  <r>
    <s v="FPB7"/>
    <s v="Übernahme aus elektron. Kontoauszug"/>
    <x v="14"/>
    <n v="12"/>
    <s v="DIALOG"/>
    <x v="0"/>
    <x v="30"/>
  </r>
  <r>
    <s v="FPCD"/>
    <s v="Zahlung buchen"/>
    <x v="14"/>
    <n v="15194"/>
    <s v="DIALOG"/>
    <x v="0"/>
    <x v="0"/>
  </r>
  <r>
    <s v="FPCI"/>
    <s v="Informationen für Inkassobüros"/>
    <x v="14"/>
    <n v="15"/>
    <s v="DIALOG"/>
    <x v="0"/>
    <x v="27"/>
  </r>
  <r>
    <s v="FPCOPARA"/>
    <s v="Korrespondenzdruck"/>
    <x v="14"/>
    <n v="33575"/>
    <s v="DIALOG"/>
    <x v="0"/>
    <x v="0"/>
  </r>
  <r>
    <s v="FPCPL"/>
    <s v="Klärungsbearbeitung: Zahlungsstapel"/>
    <x v="14"/>
    <n v="2475700"/>
    <s v="DIALOG"/>
    <x v="0"/>
    <x v="0"/>
  </r>
  <r>
    <s v="FPCR1"/>
    <s v="Bonität anzeigen"/>
    <x v="14"/>
    <n v="22"/>
    <s v="DIALOG"/>
    <x v="0"/>
    <x v="27"/>
  </r>
  <r>
    <s v="FPCRL"/>
    <s v="Klärungsbearbeitung: Rückläufer"/>
    <x v="14"/>
    <n v="203"/>
    <s v="DIALOG"/>
    <x v="0"/>
    <x v="0"/>
  </r>
  <r>
    <s v="FPE1"/>
    <s v="Beleg buchen"/>
    <x v="14"/>
    <n v="32529"/>
    <s v="DIALOG"/>
    <x v="0"/>
    <x v="0"/>
  </r>
  <r>
    <s v="FPE2"/>
    <s v="Ändern Beleg"/>
    <x v="14"/>
    <n v="6772"/>
    <s v="DIALOG"/>
    <x v="0"/>
    <x v="0"/>
  </r>
  <r>
    <s v="FPE2M"/>
    <s v="Massenänderung Belege"/>
    <x v="14"/>
    <n v="108"/>
    <s v="DIALOG"/>
    <x v="0"/>
    <x v="0"/>
  </r>
  <r>
    <s v="FPE3"/>
    <s v="Anzeigen Beleg"/>
    <x v="14"/>
    <n v="935963"/>
    <s v="DIALOG"/>
    <x v="0"/>
    <x v="0"/>
  </r>
  <r>
    <s v="FPE4"/>
    <s v="Anzeige Belegänderungen"/>
    <x v="14"/>
    <n v="14"/>
    <s v="DIALOG"/>
    <x v="0"/>
    <x v="0"/>
  </r>
  <r>
    <s v="FPF1"/>
    <s v="Abstimmschlüssel anlegen"/>
    <x v="14"/>
    <n v="9"/>
    <s v="DIALOG"/>
    <x v="0"/>
    <x v="31"/>
  </r>
  <r>
    <s v="FPF2"/>
    <s v="Abstimmschlüssel ändern"/>
    <x v="14"/>
    <n v="75"/>
    <s v="DIALOG"/>
    <x v="0"/>
    <x v="0"/>
  </r>
  <r>
    <s v="FPF3"/>
    <s v="Abstimmschlüssel anzeigen"/>
    <x v="14"/>
    <n v="10235"/>
    <s v="DIALOG"/>
    <x v="0"/>
    <x v="0"/>
  </r>
  <r>
    <s v="FPG0"/>
    <s v="Abweichende Buchungsdaten pflegen"/>
    <x v="14"/>
    <n v="153"/>
    <s v="DIALOG"/>
    <x v="0"/>
    <x v="0"/>
  </r>
  <r>
    <s v="FPG1"/>
    <s v="Buchungssummen ins Hauptbuch übern."/>
    <x v="14"/>
    <n v="630"/>
    <s v="DIALOG"/>
    <x v="0"/>
    <x v="0"/>
  </r>
  <r>
    <s v="FPG3"/>
    <s v="Übernahme ins CO-PA"/>
    <x v="14"/>
    <n v="243"/>
    <s v="DIALOG"/>
    <x v="0"/>
    <x v="0"/>
  </r>
  <r>
    <s v="FPG4"/>
    <s v="Autom. Schließen von Abstimmschl."/>
    <x v="14"/>
    <n v="363"/>
    <s v="DIALOG"/>
    <x v="0"/>
    <x v="0"/>
  </r>
  <r>
    <s v="FPG5"/>
    <s v="FI-CA Belege zu FI-GL Belege"/>
    <x v="14"/>
    <n v="13571"/>
    <s v="DIALOG"/>
    <x v="0"/>
    <x v="0"/>
  </r>
  <r>
    <s v="FPG7"/>
    <s v="CO-PA-Belege prüfen"/>
    <x v="14"/>
    <n v="3"/>
    <s v=""/>
    <x v="0"/>
    <x v="0"/>
  </r>
  <r>
    <s v="FPI1"/>
    <s v="FI-CA: Einzelbearbeitung Verzinsung"/>
    <x v="14"/>
    <n v="27257"/>
    <s v="DIALOG"/>
    <x v="0"/>
    <x v="0"/>
  </r>
  <r>
    <s v="FPI2"/>
    <s v="FI-CA: Barsicherheitszinsen"/>
    <x v="14"/>
    <s v=""/>
    <s v=""/>
    <x v="0"/>
    <x v="32"/>
  </r>
  <r>
    <s v="FPI4"/>
    <s v="FI-CA: Zinsberechnung anzeigen"/>
    <x v="14"/>
    <n v="2634"/>
    <s v="DIALOG"/>
    <x v="0"/>
    <x v="0"/>
  </r>
  <r>
    <s v="FPINTM1"/>
    <s v="Zinslauf"/>
    <x v="14"/>
    <n v="756"/>
    <s v="DIALOG"/>
    <x v="0"/>
    <x v="0"/>
  </r>
  <r>
    <s v="FPIPKEY"/>
    <s v="Ratenpläne zum Stichtag"/>
    <x v="14"/>
    <n v="12"/>
    <s v="DIALOG"/>
    <x v="0"/>
    <x v="0"/>
  </r>
  <r>
    <s v="FPL9"/>
    <s v="Kontenstand anzeigen"/>
    <x v="14"/>
    <n v="14179201"/>
    <s v="DIALOG"/>
    <x v="0"/>
    <x v="0"/>
  </r>
  <r>
    <s v="FPL9S"/>
    <s v="Kontenstand: interner Aufruf"/>
    <x v="14"/>
    <n v="3673"/>
    <s v="DIALOG"/>
    <x v="0"/>
    <x v="15"/>
  </r>
  <r>
    <s v="FPLKA"/>
    <s v="Auswerten BWL-Sperren"/>
    <x v="14"/>
    <n v="906"/>
    <s v="DIALOG"/>
    <x v="0"/>
    <x v="0"/>
  </r>
  <r>
    <s v="FPLKDEL"/>
    <s v="Gesetzte Massensperren löschen"/>
    <x v="14"/>
    <n v="6"/>
    <s v="DIALOG"/>
    <x v="0"/>
    <x v="0"/>
  </r>
  <r>
    <s v="FPM3"/>
    <s v="Anzeigen der Mahnhistorie"/>
    <x v="14"/>
    <n v="4702"/>
    <s v="DIALOG"/>
    <x v="0"/>
    <x v="0"/>
  </r>
  <r>
    <s v="FPM4"/>
    <s v="Anzeigen der Rückläuferhistorie"/>
    <x v="14"/>
    <n v="371"/>
    <s v="DIALOG"/>
    <x v="0"/>
    <x v="0"/>
  </r>
  <r>
    <s v="FPO1"/>
    <s v="FI-CA stichtagsbez. OP-Liste"/>
    <x v="14"/>
    <n v="361"/>
    <s v="DIALOG"/>
    <x v="0"/>
    <x v="0"/>
  </r>
  <r>
    <s v="FPO1P"/>
    <s v="OP-Liste zum Stichtag (parallel)"/>
    <x v="14"/>
    <n v="24"/>
    <s v="DIALOG"/>
    <x v="0"/>
    <x v="15"/>
  </r>
  <r>
    <s v="FPO2"/>
    <s v="Abstimmung der OP's zum Hauptbuch"/>
    <x v="14"/>
    <n v="353"/>
    <s v="DIALOG"/>
    <x v="0"/>
    <x v="0"/>
  </r>
  <r>
    <s v="FPO4"/>
    <s v="Posten-Auswertung"/>
    <x v="14"/>
    <n v="38218"/>
    <s v="DIALOG"/>
    <x v="0"/>
    <x v="0"/>
  </r>
  <r>
    <s v="FPO4P"/>
    <s v="OP-Liste zum Stichtag (parallel)"/>
    <x v="14"/>
    <s v=""/>
    <s v=""/>
    <x v="0"/>
    <x v="15"/>
  </r>
  <r>
    <s v="FPO7"/>
    <s v="Analyse extrahierter offener Posten"/>
    <x v="14"/>
    <n v="3"/>
    <s v=""/>
    <x v="0"/>
    <x v="33"/>
  </r>
  <r>
    <s v="FPP1"/>
    <s v="Vertragspartner anlegen"/>
    <x v="14"/>
    <n v="526922"/>
    <s v="DIALOG"/>
    <x v="0"/>
    <x v="0"/>
  </r>
  <r>
    <s v="FPP2"/>
    <s v="Vertragspartner ändern"/>
    <x v="14"/>
    <n v="3237"/>
    <s v="DIALOG"/>
    <x v="0"/>
    <x v="15"/>
  </r>
  <r>
    <s v="FPP3"/>
    <s v="Vertragspartner anzeigen"/>
    <x v="14"/>
    <n v="3854"/>
    <s v="DIALOG"/>
    <x v="0"/>
    <x v="15"/>
  </r>
  <r>
    <s v="FPR_PLCL"/>
    <s v="Einzelnachweis Klärungskonto"/>
    <x v="14"/>
    <n v="2"/>
    <s v="DIALOG"/>
    <x v="0"/>
    <x v="0"/>
  </r>
  <r>
    <s v="FPR1"/>
    <s v="Ratenplan anlegen"/>
    <x v="14"/>
    <n v="140"/>
    <s v="DIALOG"/>
    <x v="0"/>
    <x v="15"/>
  </r>
  <r>
    <s v="FPR2"/>
    <s v="Ratenplan ändern"/>
    <x v="14"/>
    <n v="390"/>
    <s v="DIALOG"/>
    <x v="0"/>
    <x v="15"/>
  </r>
  <r>
    <s v="FPR3"/>
    <s v="Ratenplan anzeigen"/>
    <x v="14"/>
    <n v="542"/>
    <s v="DIALOG"/>
    <x v="0"/>
    <x v="0"/>
  </r>
  <r>
    <s v="FPRA"/>
    <s v="Berichtigte Forderungen anzeigen"/>
    <x v="14"/>
    <n v="667"/>
    <s v="DIALOG"/>
    <x v="0"/>
    <x v="0"/>
  </r>
  <r>
    <s v="FPRECL"/>
    <s v="Umgliederungen buchen"/>
    <x v="14"/>
    <n v="4"/>
    <s v=""/>
    <x v="0"/>
    <x v="26"/>
  </r>
  <r>
    <s v="FPRH"/>
    <s v="Anzeigen von Ratenplahistorien"/>
    <x v="14"/>
    <n v="1194"/>
    <s v="DIALOG"/>
    <x v="0"/>
    <x v="15"/>
  </r>
  <r>
    <s v="FPRS"/>
    <s v="Offene Rückzahlungsanforderungen"/>
    <x v="14"/>
    <n v="159"/>
    <s v="DIALOG"/>
    <x v="0"/>
    <x v="15"/>
  </r>
  <r>
    <s v="FPRU"/>
    <s v="Übersicht Rückzahlungsanforderungen"/>
    <x v="14"/>
    <n v="1132"/>
    <s v="DIALOG"/>
    <x v="0"/>
    <x v="0"/>
  </r>
  <r>
    <s v="FPRV"/>
    <s v="Umbuchung berichtigte Forderungen"/>
    <x v="14"/>
    <n v="2574"/>
    <s v="DIALOG"/>
    <x v="0"/>
    <x v="15"/>
  </r>
  <r>
    <s v="FPS_RFKKBELJ00"/>
    <s v="Belegjournal"/>
    <x v="14"/>
    <n v="2"/>
    <s v="DIALOG"/>
    <x v="0"/>
    <x v="26"/>
  </r>
  <r>
    <s v="FPSA"/>
    <s v="VK Selektion"/>
    <x v="14"/>
    <n v="170"/>
    <s v="DIALOG"/>
    <x v="0"/>
    <x v="15"/>
  </r>
  <r>
    <s v="FPSEC1"/>
    <s v="Sicherheitsleistung anlegen"/>
    <x v="14"/>
    <n v="1157"/>
    <s v="DIALOG"/>
    <x v="0"/>
    <x v="15"/>
  </r>
  <r>
    <s v="FPSEC2"/>
    <s v="Sicherheitsleistung ändern"/>
    <x v="14"/>
    <n v="6"/>
    <s v="DIALOG"/>
    <x v="0"/>
    <x v="15"/>
  </r>
  <r>
    <s v="FPSEC3"/>
    <s v="Sicherheitsleistung anzeigen"/>
    <x v="14"/>
    <n v="32"/>
    <s v="DIALOG"/>
    <x v="0"/>
    <x v="15"/>
  </r>
  <r>
    <s v="FPSELP"/>
    <s v="Selektionen  zu Auswertungen"/>
    <x v="14"/>
    <n v="2624"/>
    <s v="DIALOG"/>
    <x v="0"/>
    <x v="0"/>
  </r>
  <r>
    <s v="FPSELP1"/>
    <s v="Layouts zu Auswertungen"/>
    <x v="14"/>
    <n v="3"/>
    <s v="DIALOG"/>
    <x v="0"/>
    <x v="15"/>
  </r>
  <r>
    <s v="FPSELPLOCK"/>
    <s v="Sperren gemäß Vorabselektion"/>
    <x v="14"/>
    <n v="21"/>
    <s v="DIALOG"/>
    <x v="0"/>
    <x v="0"/>
  </r>
  <r>
    <s v="FPSEPA"/>
    <s v="Anlegen von SEPA-Mandaten"/>
    <x v="14"/>
    <n v="2576"/>
    <s v="DIALOG"/>
    <x v="0"/>
    <x v="15"/>
  </r>
  <r>
    <s v="FPSEPA1"/>
    <s v="Ändern von SEPA-Mandaten"/>
    <x v="14"/>
    <n v="8319"/>
    <s v="DIALOG"/>
    <x v="0"/>
    <x v="15"/>
  </r>
  <r>
    <s v="FPSP"/>
    <s v="GP Selektion"/>
    <x v="14"/>
    <n v="472"/>
    <s v="DIALOG"/>
    <x v="0"/>
    <x v="15"/>
  </r>
  <r>
    <s v="FPT3"/>
    <s v="Überleitung abw. Periode"/>
    <x v="14"/>
    <n v="24"/>
    <s v=""/>
    <x v="0"/>
    <x v="26"/>
  </r>
  <r>
    <s v="FPT5"/>
    <s v="Belege zum Abstimmschlüssel anzeigen"/>
    <x v="14"/>
    <n v="324"/>
    <s v="DIALOG"/>
    <x v="0"/>
    <x v="0"/>
  </r>
  <r>
    <s v="FPT7"/>
    <s v="Nachweis Buchungssummen"/>
    <x v="14"/>
    <n v="87"/>
    <s v=""/>
    <x v="0"/>
    <x v="26"/>
  </r>
  <r>
    <s v="FPVA"/>
    <s v="Mahnvorschlag"/>
    <x v="14"/>
    <n v="25956"/>
    <s v="DIALOG"/>
    <x v="0"/>
    <x v="0"/>
  </r>
  <r>
    <s v="FPVB"/>
    <s v="Mahnaktivitätenlauf"/>
    <x v="14"/>
    <n v="1488"/>
    <s v="DIALOG"/>
    <x v="0"/>
    <x v="0"/>
  </r>
  <r>
    <s v="FPVC"/>
    <s v="Massenstorno von Mahnungen"/>
    <x v="14"/>
    <n v="465"/>
    <s v="DIALOG"/>
    <x v="0"/>
    <x v="0"/>
  </r>
  <r>
    <s v="FPY1"/>
    <s v="Zahlungslauf / Lastschriftlauf"/>
    <x v="14"/>
    <n v="23706"/>
    <s v="DIALOG"/>
    <x v="0"/>
    <x v="15"/>
  </r>
  <r>
    <s v="FPZW"/>
    <s v="Forderungsberichtigung"/>
    <x v="14"/>
    <n v="8295"/>
    <s v="DIALOG"/>
    <x v="0"/>
    <x v="0"/>
  </r>
  <r>
    <s v="FPZWH"/>
    <s v="Berichtigte Forderungen auswerten"/>
    <x v="14"/>
    <s v=""/>
    <s v=""/>
    <x v="0"/>
    <x v="26"/>
  </r>
  <r>
    <s v="FQC0"/>
    <s v="C FKK Kontenfindung (allgemein)"/>
    <x v="14"/>
    <s v=""/>
    <s v=""/>
    <x v="0"/>
    <x v="34"/>
  </r>
  <r>
    <s v="FQC1200"/>
    <s v="C FKK Kontenfindung */1200"/>
    <x v="14"/>
    <n v="1296"/>
    <s v="DIALOG"/>
    <x v="0"/>
    <x v="0"/>
  </r>
  <r>
    <s v="FQCR"/>
    <s v="Kontenfindung: Liste"/>
    <x v="14"/>
    <n v="2"/>
    <s v=""/>
    <x v="0"/>
    <x v="0"/>
  </r>
  <r>
    <s v="FQEVENTS"/>
    <s v="Zeitpunkte"/>
    <x v="14"/>
    <s v=""/>
    <s v=""/>
    <x v="0"/>
    <x v="35"/>
  </r>
  <r>
    <s v="FQI2"/>
    <s v="Zinsschlüssel Anzeige"/>
    <x v="14"/>
    <n v="11"/>
    <s v="DIALOG"/>
    <x v="0"/>
    <x v="36"/>
  </r>
  <r>
    <s v="FQKS"/>
    <s v="Kontenstand: Sortiervarianten"/>
    <x v="14"/>
    <n v="34"/>
    <s v="DIALOG"/>
    <x v="0"/>
    <x v="37"/>
  </r>
  <r>
    <s v="FQKX"/>
    <s v="TFK021L(Kontenstand: Listtypen)"/>
    <x v="14"/>
    <n v="72"/>
    <s v="DIALOG"/>
    <x v="0"/>
    <x v="37"/>
  </r>
  <r>
    <s v="FQZP"/>
    <s v="FI-CA: KoFi - Rückn.Ausgl. Neuer OP"/>
    <x v="14"/>
    <n v="9"/>
    <s v=""/>
    <x v="0"/>
    <x v="38"/>
  </r>
  <r>
    <s v="FS00"/>
    <s v="Sachkontenstammdatenpflege"/>
    <x v="16"/>
    <n v="30755"/>
    <s v="DIALOG"/>
    <x v="0"/>
    <x v="0"/>
  </r>
  <r>
    <s v="FS01"/>
    <s v="Anlegen Stamm"/>
    <x v="16"/>
    <s v=""/>
    <s v=""/>
    <x v="0"/>
    <x v="1"/>
  </r>
  <r>
    <s v="FS03"/>
    <s v="Anzeigen Stamm"/>
    <x v="16"/>
    <s v=""/>
    <s v=""/>
    <x v="0"/>
    <x v="1"/>
  </r>
  <r>
    <s v="FS04"/>
    <s v="Änderungen Sachkonto-Zentral"/>
    <x v="16"/>
    <n v="151"/>
    <s v="DIALOG"/>
    <x v="0"/>
    <x v="0"/>
  </r>
  <r>
    <s v="FS10"/>
    <s v="Kontenstand Sachkonten"/>
    <x v="16"/>
    <n v="239"/>
    <s v="DIALOG"/>
    <x v="0"/>
    <x v="0"/>
  </r>
  <r>
    <s v="FS10N"/>
    <s v="Saldenanzeige"/>
    <x v="0"/>
    <n v="781994"/>
    <s v="DIALOG"/>
    <x v="0"/>
    <x v="0"/>
  </r>
  <r>
    <s v="FS10NA"/>
    <s v="Saldenanzeige"/>
    <x v="0"/>
    <s v=""/>
    <s v=""/>
    <x v="0"/>
    <x v="1"/>
  </r>
  <r>
    <s v="FSE3"/>
    <s v="Bilanz/GuV-Struktur anzeigen"/>
    <x v="16"/>
    <n v="3856"/>
    <s v="DIALOG"/>
    <x v="0"/>
    <x v="0"/>
  </r>
  <r>
    <s v="FSE6N"/>
    <s v="Anzeigen Planung"/>
    <x v="16"/>
    <s v=""/>
    <s v=""/>
    <x v="0"/>
    <x v="1"/>
  </r>
  <r>
    <s v="FSEPA_M1"/>
    <s v="SEPA: Mandat anlegen"/>
    <x v="13"/>
    <n v="53"/>
    <s v="DIALOG"/>
    <x v="0"/>
    <x v="0"/>
  </r>
  <r>
    <s v="FSEPA_M2"/>
    <s v="SEPA: Mandat ändern"/>
    <x v="13"/>
    <n v="21"/>
    <s v=""/>
    <x v="0"/>
    <x v="0"/>
  </r>
  <r>
    <s v="FSEPA_M3"/>
    <s v="SEPA: Mandat anzeigen"/>
    <x v="13"/>
    <n v="67930"/>
    <s v="DIALOG"/>
    <x v="0"/>
    <x v="0"/>
  </r>
  <r>
    <s v="FSEPA_M3_LUW"/>
    <s v="SEPA: Mandat anzeigen (in neuer LUW)"/>
    <x v="13"/>
    <n v="66"/>
    <s v="DIALOG"/>
    <x v="0"/>
    <x v="0"/>
  </r>
  <r>
    <s v="FSEPA_M4"/>
    <s v="SEPA: Mandate auflisten"/>
    <x v="13"/>
    <n v="1672"/>
    <s v="DIALOG"/>
    <x v="0"/>
    <x v="0"/>
  </r>
  <r>
    <s v="FSI3"/>
    <s v="Bericht anzeigen"/>
    <x v="16"/>
    <n v="6"/>
    <s v="DIALOG"/>
    <x v="0"/>
    <x v="0"/>
  </r>
  <r>
    <s v="FSM3"/>
    <s v="Anzeigen Musterkonto"/>
    <x v="16"/>
    <n v="34"/>
    <s v="DIALOG"/>
    <x v="0"/>
    <x v="0"/>
  </r>
  <r>
    <s v="FSP0"/>
    <s v="Sachkontenstamm im Kontenplan"/>
    <x v="16"/>
    <n v="751"/>
    <s v="DIALOG"/>
    <x v="0"/>
    <x v="0"/>
  </r>
  <r>
    <s v="FSP3"/>
    <s v="Anzeigen Stamm im Kontenplan"/>
    <x v="16"/>
    <s v=""/>
    <s v=""/>
    <x v="0"/>
    <x v="1"/>
  </r>
  <r>
    <s v="FSP4"/>
    <s v="Änderungen Sachkonto-Kontenplan"/>
    <x v="16"/>
    <n v="10"/>
    <s v=""/>
    <x v="0"/>
    <x v="0"/>
  </r>
  <r>
    <s v="FSS0"/>
    <s v="Sachkontenstamm im Buchungskreis"/>
    <x v="16"/>
    <n v="4481"/>
    <s v="DIALOG"/>
    <x v="0"/>
    <x v="0"/>
  </r>
  <r>
    <s v="FSS3"/>
    <s v="Anzeigen Stamm im Buchungskreis"/>
    <x v="16"/>
    <s v=""/>
    <s v=""/>
    <x v="0"/>
    <x v="1"/>
  </r>
  <r>
    <s v="FSS4"/>
    <s v="Änderungen Sachkonto-Buchungskreise"/>
    <x v="16"/>
    <n v="24"/>
    <s v=""/>
    <x v="0"/>
    <x v="0"/>
  </r>
  <r>
    <s v="FTW1A"/>
    <s v="Extraktdaten"/>
    <x v="13"/>
    <n v="822"/>
    <s v="DIALOG"/>
    <x v="0"/>
    <x v="0"/>
  </r>
  <r>
    <s v="FTWC"/>
    <s v="Extrakte mischen"/>
    <x v="13"/>
    <n v="84"/>
    <s v=""/>
    <x v="0"/>
    <x v="0"/>
  </r>
  <r>
    <s v="FTWCF"/>
    <s v="Feldkatalog"/>
    <x v="13"/>
    <n v="6"/>
    <s v=""/>
    <x v="0"/>
    <x v="0"/>
  </r>
  <r>
    <s v="FTWD"/>
    <s v="Datenextraktkontrollsummen prüfen"/>
    <x v="13"/>
    <s v=""/>
    <s v=""/>
    <x v="0"/>
    <x v="1"/>
  </r>
  <r>
    <s v="FTWE"/>
    <s v="Kontrollsummen prüfen (FI-Belege)"/>
    <x v="13"/>
    <n v="30"/>
    <s v="DIALOG"/>
    <x v="0"/>
    <x v="0"/>
  </r>
  <r>
    <s v="FTWE1"/>
    <s v="Alle FI-Kontrollsummen prüfen"/>
    <x v="13"/>
    <n v="6"/>
    <s v=""/>
    <x v="0"/>
    <x v="0"/>
  </r>
  <r>
    <s v="FTWF"/>
    <s v="Datenextrakt-Browser"/>
    <x v="13"/>
    <n v="264"/>
    <s v=""/>
    <x v="0"/>
    <x v="0"/>
  </r>
  <r>
    <s v="FTWH"/>
    <s v="Daten-View-Abfragen"/>
    <x v="13"/>
    <n v="1428"/>
    <s v="DIALOG"/>
    <x v="0"/>
    <x v="0"/>
  </r>
  <r>
    <s v="FTWK"/>
    <s v="Extrakte löschen"/>
    <x v="13"/>
    <n v="18"/>
    <s v=""/>
    <x v="0"/>
    <x v="0"/>
  </r>
  <r>
    <s v="FTWL"/>
    <s v="Extraktprotokoll anzeigen"/>
    <x v="13"/>
    <n v="1116"/>
    <s v=""/>
    <x v="0"/>
    <x v="0"/>
  </r>
  <r>
    <s v="FTWM"/>
    <s v="Datenextrakt neu erstellen"/>
    <x v="13"/>
    <n v="102"/>
    <s v=""/>
    <x v="0"/>
    <x v="0"/>
  </r>
  <r>
    <s v="FTWN"/>
    <s v="View-Abfrageprotokoll anzeigen"/>
    <x v="13"/>
    <n v="702"/>
    <s v=""/>
    <x v="0"/>
    <x v="0"/>
  </r>
  <r>
    <s v="FTWP"/>
    <s v="Einstellungen für Datenextraktion"/>
    <x v="13"/>
    <n v="306"/>
    <s v="DIALOG"/>
    <x v="0"/>
    <x v="0"/>
  </r>
  <r>
    <s v="FTWQ"/>
    <s v="Datensegmente für Datendatei konfig."/>
    <x v="13"/>
    <n v="12"/>
    <s v=""/>
    <x v="0"/>
    <x v="0"/>
  </r>
  <r>
    <s v="FTWR"/>
    <s v="Dateigröße Arbeitsblatt"/>
    <x v="13"/>
    <n v="132"/>
    <s v=""/>
    <x v="0"/>
    <x v="0"/>
  </r>
  <r>
    <s v="FTWSCC"/>
    <s v="DART: Einstell. für Buchungskreise"/>
    <x v="13"/>
    <n v="6"/>
    <s v=""/>
    <x v="0"/>
    <x v="0"/>
  </r>
  <r>
    <s v="FTWW"/>
    <s v="Segmentinformationen auflisten"/>
    <x v="13"/>
    <n v="312"/>
    <s v=""/>
    <x v="0"/>
    <x v="0"/>
  </r>
  <r>
    <s v="FTWY"/>
    <s v="Datendatei-View pflegen"/>
    <x v="13"/>
    <n v="18"/>
    <s v=""/>
    <x v="0"/>
    <x v="0"/>
  </r>
  <r>
    <s v="FTWYR"/>
    <s v="DART: Segmentbeziehungen pflegen"/>
    <x v="13"/>
    <n v="30"/>
    <s v=""/>
    <x v="0"/>
    <x v="0"/>
  </r>
  <r>
    <s v="FTXP"/>
    <s v="Steuerkennzeichen pflegen"/>
    <x v="30"/>
    <n v="2309"/>
    <s v="DIALOG"/>
    <x v="0"/>
    <x v="0"/>
  </r>
  <r>
    <s v="FV50"/>
    <s v="Vorerfassung von Sachkontenpositione"/>
    <x v="0"/>
    <n v="8"/>
    <s v="DIALOG"/>
    <x v="0"/>
    <x v="0"/>
  </r>
  <r>
    <s v="FV53"/>
    <s v="Vorerfaßten Sachkontobeleg anzeigen"/>
    <x v="0"/>
    <s v=""/>
    <s v=""/>
    <x v="0"/>
    <x v="1"/>
  </r>
  <r>
    <s v="FV60"/>
    <s v="Vorerfassung eingehender Rechnungen"/>
    <x v="0"/>
    <n v="199556"/>
    <s v="DIALOG"/>
    <x v="0"/>
    <x v="0"/>
  </r>
  <r>
    <s v="FV63"/>
    <s v="Vorerfassten Kreditorbeleg anzeigen"/>
    <x v="0"/>
    <n v="4665"/>
    <s v="DIALOG"/>
    <x v="0"/>
    <x v="0"/>
  </r>
  <r>
    <s v="FV65"/>
    <s v="Vorerfassung eingehender Gutschrifte"/>
    <x v="0"/>
    <s v=""/>
    <s v=""/>
    <x v="0"/>
    <x v="1"/>
  </r>
  <r>
    <s v="FV70"/>
    <s v="Vorerfassung ausgehender Rechnungen"/>
    <x v="0"/>
    <n v="8"/>
    <s v=""/>
    <x v="0"/>
    <x v="0"/>
  </r>
  <r>
    <s v="FXI2"/>
    <s v="Bericht ändern"/>
    <x v="16"/>
    <s v=""/>
    <s v=""/>
    <x v="0"/>
    <x v="1"/>
  </r>
  <r>
    <s v="GB01"/>
    <s v="Belegerfassung für lokale Ledger"/>
    <x v="35"/>
    <s v=""/>
    <s v=""/>
    <x v="0"/>
    <x v="1"/>
  </r>
  <r>
    <s v="GC41"/>
    <s v="GLT3 - Pflege GLT3-Unterkontierungen"/>
    <x v="36"/>
    <s v=""/>
    <s v=""/>
    <x v="0"/>
    <x v="1"/>
  </r>
  <r>
    <s v="GCAC"/>
    <s v="Ledgervergleich"/>
    <x v="13"/>
    <s v=""/>
    <s v=""/>
    <x v="0"/>
    <x v="1"/>
  </r>
  <r>
    <s v="GCB2"/>
    <s v="FI-SL-Customizing-Buchungskreis Anz."/>
    <x v="35"/>
    <s v=""/>
    <s v=""/>
    <x v="0"/>
    <x v="1"/>
  </r>
  <r>
    <s v="GCBX"/>
    <s v="FI-SL: Zulässige Belegarten"/>
    <x v="35"/>
    <n v="65"/>
    <s v="DIALOG"/>
    <x v="0"/>
    <x v="0"/>
  </r>
  <r>
    <s v="GCGS"/>
    <s v="Abstimmung Summe-Einzelposten"/>
    <x v="35"/>
    <s v=""/>
    <s v=""/>
    <x v="0"/>
    <x v="1"/>
  </r>
  <r>
    <s v="GCL2"/>
    <s v="FI-SL-Customizing-Ledger ändern"/>
    <x v="35"/>
    <s v=""/>
    <s v=""/>
    <x v="0"/>
    <x v="1"/>
  </r>
  <r>
    <s v="GCL3"/>
    <s v="FI-SL-Customizing-Ledger anzeigen"/>
    <x v="35"/>
    <s v=""/>
    <s v=""/>
    <x v="0"/>
    <x v="1"/>
  </r>
  <r>
    <s v="GD13"/>
    <s v="Summensatzanzeige"/>
    <x v="35"/>
    <n v="1385"/>
    <s v="DIALOG"/>
    <x v="0"/>
    <x v="0"/>
  </r>
  <r>
    <s v="GD20"/>
    <s v="Start Selektion FI-SL-Einzelposten"/>
    <x v="35"/>
    <s v=""/>
    <s v=""/>
    <x v="0"/>
    <x v="1"/>
  </r>
  <r>
    <s v="GD23"/>
    <s v="FI-SL: Lokale Ist-Beleganzeige"/>
    <x v="35"/>
    <n v="4"/>
    <s v="DIALOG"/>
    <x v="0"/>
    <x v="0"/>
  </r>
  <r>
    <s v="GD33"/>
    <s v="FI-SL: Globale Ist-Beleganzeige"/>
    <x v="35"/>
    <s v=""/>
    <s v=""/>
    <x v="0"/>
    <x v="1"/>
  </r>
  <r>
    <s v="GGB0"/>
    <s v="Validierungsbearbeitung"/>
    <x v="35"/>
    <n v="700"/>
    <s v="DIALOG"/>
    <x v="0"/>
    <x v="0"/>
  </r>
  <r>
    <s v="GGB1"/>
    <s v="Substitutionsbearbeitung"/>
    <x v="35"/>
    <n v="110"/>
    <s v=""/>
    <x v="0"/>
    <x v="0"/>
  </r>
  <r>
    <s v="GM01"/>
    <s v="Garantietypen"/>
    <x v="35"/>
    <n v="6"/>
    <s v="DIALOG"/>
    <x v="0"/>
    <x v="0"/>
  </r>
  <r>
    <s v="GM04"/>
    <s v="Garantiezählertypen"/>
    <x v="35"/>
    <n v="6"/>
    <s v="DIALOG"/>
    <x v="0"/>
    <x v="0"/>
  </r>
  <r>
    <s v="GP30"/>
    <s v="Verteilungschlussel pflegen"/>
    <x v="35"/>
    <s v=""/>
    <s v=""/>
    <x v="0"/>
    <x v="1"/>
  </r>
  <r>
    <s v="GR23"/>
    <s v="Anzeigen Bibliothek"/>
    <x v="35"/>
    <s v=""/>
    <s v=""/>
    <x v="0"/>
    <x v="1"/>
  </r>
  <r>
    <s v="GR32"/>
    <s v="Ändern Bericht"/>
    <x v="35"/>
    <s v=""/>
    <s v=""/>
    <x v="0"/>
    <x v="1"/>
  </r>
  <r>
    <s v="GR33"/>
    <s v="Anzeigen Bericht"/>
    <x v="35"/>
    <n v="40"/>
    <s v=""/>
    <x v="0"/>
    <x v="0"/>
  </r>
  <r>
    <s v="GR38"/>
    <s v="Berichte importieren"/>
    <x v="35"/>
    <s v=""/>
    <s v=""/>
    <x v="0"/>
    <x v="1"/>
  </r>
  <r>
    <s v="GR52"/>
    <s v="Ändern Berichtsgruppe"/>
    <x v="35"/>
    <n v="21"/>
    <s v=""/>
    <x v="0"/>
    <x v="0"/>
  </r>
  <r>
    <s v="GR53"/>
    <s v="Anzeigen Berichtsgruppe"/>
    <x v="35"/>
    <s v=""/>
    <s v=""/>
    <x v="0"/>
    <x v="1"/>
  </r>
  <r>
    <s v="GR55"/>
    <s v="Ausführen Berichtsgruppe"/>
    <x v="35"/>
    <s v=""/>
    <s v=""/>
    <x v="0"/>
    <x v="1"/>
  </r>
  <r>
    <s v="GR5G"/>
    <s v="Berichtsgruppen generieren"/>
    <x v="35"/>
    <n v="50"/>
    <s v="DIALOG"/>
    <x v="0"/>
    <x v="0"/>
  </r>
  <r>
    <s v="GR5L"/>
    <s v="Verzeichnis: Berichtsgruppen"/>
    <x v="35"/>
    <n v="702"/>
    <s v="DIALOG"/>
    <x v="0"/>
    <x v="0"/>
  </r>
  <r>
    <s v="GRE0"/>
    <s v="Report Writer: Extrakte verwalten"/>
    <x v="15"/>
    <n v="43"/>
    <s v="DIALOG"/>
    <x v="0"/>
    <x v="0"/>
  </r>
  <r>
    <s v="GRR1"/>
    <s v="RW: Formular anlegen"/>
    <x v="35"/>
    <s v=""/>
    <s v=""/>
    <x v="0"/>
    <x v="1"/>
  </r>
  <r>
    <s v="GRR2"/>
    <s v="RW: Formular ändern"/>
    <x v="35"/>
    <n v="15"/>
    <s v=""/>
    <x v="0"/>
    <x v="0"/>
  </r>
  <r>
    <s v="GRR3"/>
    <s v="RW: Formular anzeigen"/>
    <x v="35"/>
    <n v="105"/>
    <s v=""/>
    <x v="0"/>
    <x v="0"/>
  </r>
  <r>
    <s v="GRR6"/>
    <s v="Vorlage anzeigen"/>
    <x v="35"/>
    <n v="6"/>
    <s v=""/>
    <x v="0"/>
    <x v="0"/>
  </r>
  <r>
    <s v="GS01"/>
    <s v="Anlegen Set"/>
    <x v="35"/>
    <n v="6"/>
    <s v="DIALOG"/>
    <x v="0"/>
    <x v="0"/>
  </r>
  <r>
    <s v="GS02"/>
    <s v="Ändern Set"/>
    <x v="35"/>
    <n v="7135"/>
    <s v="DIALOG"/>
    <x v="0"/>
    <x v="0"/>
  </r>
  <r>
    <s v="GS03"/>
    <s v="Anzeigen Set"/>
    <x v="35"/>
    <n v="7035"/>
    <s v="DIALOG"/>
    <x v="0"/>
    <x v="0"/>
  </r>
  <r>
    <s v="GS07"/>
    <s v="Sets exportieren"/>
    <x v="35"/>
    <s v=""/>
    <s v=""/>
    <x v="0"/>
    <x v="1"/>
  </r>
  <r>
    <s v="GS08"/>
    <s v="Sets importieren"/>
    <x v="35"/>
    <s v=""/>
    <s v=""/>
    <x v="0"/>
    <x v="1"/>
  </r>
  <r>
    <s v="GSP_KD1"/>
    <s v="Kontenfindung pflegen: Saldonull"/>
    <x v="16"/>
    <s v=""/>
    <s v=""/>
    <x v="0"/>
    <x v="1"/>
  </r>
  <r>
    <s v="GVTR"/>
    <s v="FI-SL: Saldovortrag"/>
    <x v="35"/>
    <n v="132"/>
    <s v=""/>
    <x v="0"/>
    <x v="0"/>
  </r>
  <r>
    <s v="IA01"/>
    <s v="Arbeitsplan Equipment anlegen"/>
    <x v="2"/>
    <n v="6552"/>
    <s v="DIALOG"/>
    <x v="1"/>
    <x v="0"/>
  </r>
  <r>
    <s v="IA02"/>
    <s v="Arbeitsplan Equipment ändern"/>
    <x v="2"/>
    <n v="14776"/>
    <s v="DIALOG"/>
    <x v="1"/>
    <x v="0"/>
  </r>
  <r>
    <s v="IA03"/>
    <s v="Arbeitsplan Equipment anzeigen"/>
    <x v="2"/>
    <n v="2764"/>
    <s v="DIALOG"/>
    <x v="1"/>
    <x v="0"/>
  </r>
  <r>
    <s v="IA04"/>
    <s v="PM/SM-Arbeitsplan (A,E,T) anzeigen"/>
    <x v="2"/>
    <n v="2"/>
    <s v="DIALOG"/>
    <x v="1"/>
    <x v="0"/>
  </r>
  <r>
    <s v="IA05"/>
    <s v="Anleitung anlegen"/>
    <x v="2"/>
    <n v="57633"/>
    <s v="DIALOG"/>
    <x v="1"/>
    <x v="0"/>
  </r>
  <r>
    <s v="IA06"/>
    <s v="Anleitung ändern"/>
    <x v="2"/>
    <n v="114615"/>
    <s v="DIALOG"/>
    <x v="1"/>
    <x v="0"/>
  </r>
  <r>
    <s v="IA07"/>
    <s v="Anleitung anzeigen"/>
    <x v="2"/>
    <n v="53424"/>
    <s v="DIALOG"/>
    <x v="1"/>
    <x v="0"/>
  </r>
  <r>
    <s v="IA08"/>
    <s v="Arbeitspläne ändern"/>
    <x v="5"/>
    <n v="56534"/>
    <s v="DIALOG"/>
    <x v="1"/>
    <x v="0"/>
  </r>
  <r>
    <s v="IA09"/>
    <s v="Arbeitspläne anzeigen"/>
    <x v="2"/>
    <n v="7302"/>
    <s v="DIALOG"/>
    <x v="1"/>
    <x v="0"/>
  </r>
  <r>
    <s v="IA10"/>
    <s v="Arbeitspläne anzeigen (mehrstufig)"/>
    <x v="2"/>
    <n v="1231"/>
    <s v="DIALOG"/>
    <x v="1"/>
    <x v="0"/>
  </r>
  <r>
    <s v="IA11"/>
    <s v="Arbeitsplan techn. Platz anlegen"/>
    <x v="2"/>
    <n v="24982"/>
    <s v="DIALOG"/>
    <x v="1"/>
    <x v="0"/>
  </r>
  <r>
    <s v="IA12"/>
    <s v="Arbeitsplan techn.Platz ändern"/>
    <x v="2"/>
    <n v="359236"/>
    <s v="DIALOG"/>
    <x v="1"/>
    <x v="0"/>
  </r>
  <r>
    <s v="IA13"/>
    <s v="Arbeitsplan techn.Platz anzeigen"/>
    <x v="2"/>
    <n v="44239"/>
    <s v="DIALOG"/>
    <x v="1"/>
    <x v="0"/>
  </r>
  <r>
    <s v="IA15"/>
    <s v="Änderungsbelege Arbeitspläne"/>
    <x v="2"/>
    <n v="160"/>
    <s v="DIALOG"/>
    <x v="1"/>
    <x v="0"/>
  </r>
  <r>
    <s v="IA16"/>
    <s v="Arbeitspläne kalkulieren"/>
    <x v="2"/>
    <n v="197"/>
    <s v="DIALOG"/>
    <x v="0"/>
    <x v="14"/>
  </r>
  <r>
    <s v="IA17"/>
    <s v="Arbeitspläne drucken"/>
    <x v="2"/>
    <n v="24"/>
    <s v="DIALOG"/>
    <x v="0"/>
    <x v="14"/>
  </r>
  <r>
    <s v="IA21"/>
    <s v="Auswertung ÄnderBelege Arbeitspläne"/>
    <x v="2"/>
    <n v="14"/>
    <s v="DIALOG"/>
    <x v="1"/>
    <x v="0"/>
  </r>
  <r>
    <s v="IB01"/>
    <s v="Anlegen Equipmentstückliste"/>
    <x v="2"/>
    <n v="21"/>
    <s v="DIALOG"/>
    <x v="1"/>
    <x v="0"/>
  </r>
  <r>
    <s v="IB02"/>
    <s v="Ändern Equipmentstückliste"/>
    <x v="2"/>
    <n v="30"/>
    <s v="DIALOG"/>
    <x v="1"/>
    <x v="0"/>
  </r>
  <r>
    <s v="IB03"/>
    <s v="Anzeigen Equipmenstückliste"/>
    <x v="2"/>
    <n v="66"/>
    <s v="DIALOG"/>
    <x v="1"/>
    <x v="0"/>
  </r>
  <r>
    <s v="IB09"/>
    <s v="Anzeigen Werkszuordnung EquipmentStl"/>
    <x v="2"/>
    <s v=""/>
    <s v=""/>
    <x v="0"/>
    <x v="14"/>
  </r>
  <r>
    <s v="IB11"/>
    <s v="Anlegen TechnPlatzStückliste"/>
    <x v="2"/>
    <n v="4"/>
    <s v="DIALOG"/>
    <x v="1"/>
    <x v="0"/>
  </r>
  <r>
    <s v="IB12"/>
    <s v="Ändern TechnPlatzStückliste"/>
    <x v="2"/>
    <n v="93"/>
    <s v="DIALOG"/>
    <x v="1"/>
    <x v="0"/>
  </r>
  <r>
    <s v="IB13"/>
    <s v="Anzeigen TechnPlatzStückliste"/>
    <x v="2"/>
    <n v="80"/>
    <s v="DIALOG"/>
    <x v="1"/>
    <x v="0"/>
  </r>
  <r>
    <s v="IB17"/>
    <s v="Anlegen Werkszuordnung TechnPlatzStl"/>
    <x v="2"/>
    <n v="2"/>
    <s v=""/>
    <x v="0"/>
    <x v="14"/>
  </r>
  <r>
    <s v="IB19"/>
    <s v="Anzeigen Werkszuordnung TechnPlStl"/>
    <x v="2"/>
    <n v="26"/>
    <s v="DIALOG"/>
    <x v="1"/>
    <x v="0"/>
  </r>
  <r>
    <s v="IB51"/>
    <s v="Anlegen Installation"/>
    <x v="17"/>
    <n v="6"/>
    <s v="DIALOG"/>
    <x v="0"/>
    <x v="0"/>
  </r>
  <r>
    <s v="IB52"/>
    <s v="Ändern Installation"/>
    <x v="17"/>
    <n v="4"/>
    <s v=""/>
    <x v="0"/>
    <x v="0"/>
  </r>
  <r>
    <s v="IB53"/>
    <s v="Anzeigen Installation"/>
    <x v="17"/>
    <n v="12"/>
    <s v="DIALOG"/>
    <x v="0"/>
    <x v="0"/>
  </r>
  <r>
    <s v="IB81"/>
    <s v="Änderungsbelege TechnPlatzStückliste"/>
    <x v="2"/>
    <n v="2"/>
    <s v=""/>
    <x v="0"/>
    <x v="14"/>
  </r>
  <r>
    <s v="IBIP"/>
    <s v="Batch Input Utility : PM"/>
    <x v="2"/>
    <n v="32"/>
    <s v="DIALOG"/>
    <x v="1"/>
    <x v="0"/>
  </r>
  <r>
    <s v="IC_LTXE"/>
    <s v="Remote-Teil der Starttransaktion"/>
    <x v="13"/>
    <n v="433"/>
    <s v="HTTP"/>
    <x v="0"/>
    <x v="0"/>
  </r>
  <r>
    <s v="IE01"/>
    <s v="Equipment anlegen"/>
    <x v="2"/>
    <n v="184302"/>
    <s v="DIALOG"/>
    <x v="1"/>
    <x v="0"/>
  </r>
  <r>
    <s v="IE01_ISU_C"/>
    <s v="Equipment anlegen"/>
    <x v="6"/>
    <n v="4241"/>
    <s v="DIALOG"/>
    <x v="0"/>
    <x v="6"/>
  </r>
  <r>
    <s v="IE02"/>
    <s v="Equipment ändern"/>
    <x v="2"/>
    <n v="2171790"/>
    <s v="DIALOG"/>
    <x v="1"/>
    <x v="0"/>
  </r>
  <r>
    <s v="IE03"/>
    <s v="Equipment anzeigen"/>
    <x v="2"/>
    <n v="2677541"/>
    <s v="DIALOG"/>
    <x v="1"/>
    <x v="0"/>
  </r>
  <r>
    <s v="IE05"/>
    <s v="Equipment ändern"/>
    <x v="2"/>
    <n v="34251"/>
    <s v="DIALOG"/>
    <x v="1"/>
    <x v="0"/>
  </r>
  <r>
    <s v="IE07"/>
    <s v="Equipmentliste (mehrstufig)"/>
    <x v="2"/>
    <n v="358"/>
    <s v="DIALOG"/>
    <x v="1"/>
    <x v="0"/>
  </r>
  <r>
    <s v="IE10"/>
    <s v="Sammelerfassung Equipments"/>
    <x v="2"/>
    <n v="2189"/>
    <s v="DIALOG"/>
    <x v="1"/>
    <x v="0"/>
  </r>
  <r>
    <s v="IE25"/>
    <s v="Fertigungshilfsmittel anlegen"/>
    <x v="2"/>
    <n v="1"/>
    <s v="DIALOG"/>
    <x v="0"/>
    <x v="14"/>
  </r>
  <r>
    <s v="IE31"/>
    <s v="Fahrzeug anlegen"/>
    <x v="2"/>
    <n v="51407"/>
    <s v="DIALOG"/>
    <x v="1"/>
    <x v="0"/>
  </r>
  <r>
    <s v="IE36"/>
    <s v="Fahrzeuge anzeigen"/>
    <x v="2"/>
    <n v="29921"/>
    <s v="DIALOG"/>
    <x v="1"/>
    <x v="0"/>
  </r>
  <r>
    <s v="IE37"/>
    <s v="Fahrzeuge ändern"/>
    <x v="2"/>
    <n v="392"/>
    <s v="DIALOG"/>
    <x v="1"/>
    <x v="0"/>
  </r>
  <r>
    <s v="IE4N"/>
    <s v="Equipmenteinbau und -ausbau"/>
    <x v="2"/>
    <n v="19"/>
    <s v="DIALOG"/>
    <x v="0"/>
    <x v="0"/>
  </r>
  <r>
    <s v="IH01"/>
    <s v="Techn.Platz Strukturdarstellung"/>
    <x v="2"/>
    <n v="610473"/>
    <s v="DIALOG"/>
    <x v="1"/>
    <x v="0"/>
  </r>
  <r>
    <s v="IH02"/>
    <s v="Referenzplatz Strukturdarstellung"/>
    <x v="2"/>
    <n v="16"/>
    <s v="DIALOG"/>
    <x v="1"/>
    <x v="0"/>
  </r>
  <r>
    <s v="IH03"/>
    <s v="Equipment Strukturdarstellung"/>
    <x v="2"/>
    <n v="7893"/>
    <s v="DIALOG"/>
    <x v="1"/>
    <x v="0"/>
  </r>
  <r>
    <s v="IH04"/>
    <s v="Equipment Strukturdarstellung"/>
    <x v="2"/>
    <n v="124"/>
    <s v="DIALOG"/>
    <x v="1"/>
    <x v="0"/>
  </r>
  <r>
    <s v="IH05"/>
    <s v="Material Strukturdarstellung"/>
    <x v="2"/>
    <n v="44"/>
    <s v="DIALOG"/>
    <x v="1"/>
    <x v="0"/>
  </r>
  <r>
    <s v="IH06"/>
    <s v="Techn.Platz anzeigen"/>
    <x v="2"/>
    <n v="445336"/>
    <s v="DIALOG"/>
    <x v="1"/>
    <x v="0"/>
  </r>
  <r>
    <s v="IH07"/>
    <s v="Referenzplatz anzeigen"/>
    <x v="2"/>
    <n v="46"/>
    <s v="DIALOG"/>
    <x v="1"/>
    <x v="0"/>
  </r>
  <r>
    <s v="IH08"/>
    <s v="Equipment anzeigen"/>
    <x v="2"/>
    <n v="138274"/>
    <s v="DIALOG"/>
    <x v="1"/>
    <x v="0"/>
  </r>
  <r>
    <s v="IH09"/>
    <s v="Material anzeigen"/>
    <x v="2"/>
    <n v="1463"/>
    <s v="DIALOG"/>
    <x v="1"/>
    <x v="0"/>
  </r>
  <r>
    <s v="IH12"/>
    <s v="Tech. Platz Strukturdarstellung"/>
    <x v="2"/>
    <n v="3"/>
    <s v="DIALOG"/>
    <x v="1"/>
    <x v="0"/>
  </r>
  <r>
    <s v="IK01"/>
    <s v="Meßpunkt anlegen"/>
    <x v="2"/>
    <n v="530"/>
    <s v="DIALOG"/>
    <x v="1"/>
    <x v="0"/>
  </r>
  <r>
    <s v="IK02"/>
    <s v="Meßpunkt ändern"/>
    <x v="2"/>
    <n v="28610"/>
    <s v="DIALOG"/>
    <x v="1"/>
    <x v="0"/>
  </r>
  <r>
    <s v="IK03"/>
    <s v="Meßpunkt anzeigen"/>
    <x v="2"/>
    <n v="517"/>
    <s v="DIALOG"/>
    <x v="1"/>
    <x v="0"/>
  </r>
  <r>
    <s v="IK04"/>
    <s v="Meßpunkte zum Objekt anlegen"/>
    <x v="2"/>
    <n v="12525"/>
    <s v="DIALOG"/>
    <x v="1"/>
    <x v="0"/>
  </r>
  <r>
    <s v="IK05"/>
    <s v="Meßpunkte zum Objekt ändern"/>
    <x v="2"/>
    <n v="39"/>
    <s v=""/>
    <x v="1"/>
    <x v="0"/>
  </r>
  <r>
    <s v="IK06"/>
    <s v="Meßpunkte zum Objekt anzeigen"/>
    <x v="2"/>
    <n v="7"/>
    <s v="DIALOG"/>
    <x v="1"/>
    <x v="0"/>
  </r>
  <r>
    <s v="IK07"/>
    <s v="Meßpunkte anzeigen"/>
    <x v="2"/>
    <n v="14440"/>
    <s v="DIALOG"/>
    <x v="1"/>
    <x v="0"/>
  </r>
  <r>
    <s v="IK08"/>
    <s v="Meßpunkte ändern"/>
    <x v="2"/>
    <n v="414"/>
    <s v="DIALOG"/>
    <x v="1"/>
    <x v="0"/>
  </r>
  <r>
    <s v="IK09"/>
    <s v="Nummernkreispflege: IMPT"/>
    <x v="2"/>
    <n v="2"/>
    <s v="DIALOG"/>
    <x v="0"/>
    <x v="0"/>
  </r>
  <r>
    <s v="IK11"/>
    <s v="Meßbeleg anlegen"/>
    <x v="2"/>
    <n v="5796"/>
    <s v="DIALOG"/>
    <x v="1"/>
    <x v="0"/>
  </r>
  <r>
    <s v="IK12"/>
    <s v="Meßbeleg ändern"/>
    <x v="2"/>
    <n v="93625"/>
    <s v="DIALOG"/>
    <x v="1"/>
    <x v="0"/>
  </r>
  <r>
    <s v="IK13"/>
    <s v="Meßbeleg anzeigen"/>
    <x v="2"/>
    <n v="1940"/>
    <s v="DIALOG"/>
    <x v="1"/>
    <x v="0"/>
  </r>
  <r>
    <s v="IK14"/>
    <s v="Sammelerfassung Meßbelege"/>
    <x v="2"/>
    <n v="32"/>
    <s v=""/>
    <x v="1"/>
    <x v="0"/>
  </r>
  <r>
    <s v="IK16"/>
    <s v="Sammelerfassung Meßbelege"/>
    <x v="2"/>
    <n v="17"/>
    <s v="DIALOG"/>
    <x v="1"/>
    <x v="0"/>
  </r>
  <r>
    <s v="IK17"/>
    <s v="Meßbelege anzeigen"/>
    <x v="2"/>
    <n v="3749"/>
    <s v="DIALOG"/>
    <x v="1"/>
    <x v="0"/>
  </r>
  <r>
    <s v="IK18"/>
    <s v="Meßbelege ändern"/>
    <x v="2"/>
    <n v="4832"/>
    <s v="DIALOG"/>
    <x v="1"/>
    <x v="0"/>
  </r>
  <r>
    <s v="IK21"/>
    <s v="Sammelerfassung Meßbelege"/>
    <x v="2"/>
    <n v="17"/>
    <s v="DIALOG"/>
    <x v="1"/>
    <x v="0"/>
  </r>
  <r>
    <s v="IK22"/>
    <s v="Sammelerfassung Meßbelege"/>
    <x v="2"/>
    <n v="8112"/>
    <s v="DIALOG"/>
    <x v="1"/>
    <x v="0"/>
  </r>
  <r>
    <s v="IK41"/>
    <s v="Meßbelege aus Archiv anzeigen"/>
    <x v="2"/>
    <n v="140"/>
    <s v=""/>
    <x v="1"/>
    <x v="0"/>
  </r>
  <r>
    <s v="IL01"/>
    <s v="Techn.Platz anlegen"/>
    <x v="2"/>
    <n v="64660"/>
    <s v="DIALOG"/>
    <x v="1"/>
    <x v="0"/>
  </r>
  <r>
    <s v="IL02"/>
    <s v="Techn.Platz ändern"/>
    <x v="2"/>
    <n v="485019"/>
    <s v="DIALOG"/>
    <x v="1"/>
    <x v="0"/>
  </r>
  <r>
    <s v="IL03"/>
    <s v="Techn.Platz anzeigen"/>
    <x v="2"/>
    <n v="243699"/>
    <s v="DIALOG"/>
    <x v="1"/>
    <x v="0"/>
  </r>
  <r>
    <s v="IL04"/>
    <s v="Techn.Platz anlegen: Listerfassung"/>
    <x v="2"/>
    <n v="1351"/>
    <s v="DIALOG"/>
    <x v="1"/>
    <x v="0"/>
  </r>
  <r>
    <s v="IL05"/>
    <s v="Techn.Platz ändern"/>
    <x v="2"/>
    <n v="3749"/>
    <s v="DIALOG"/>
    <x v="1"/>
    <x v="0"/>
  </r>
  <r>
    <s v="IL06"/>
    <s v="Datenweitergabe von Techn.Platz"/>
    <x v="2"/>
    <n v="79"/>
    <s v="DIALOG"/>
    <x v="1"/>
    <x v="0"/>
  </r>
  <r>
    <s v="IL07"/>
    <s v="Techn. Platzliste (mehrstufig)"/>
    <x v="2"/>
    <n v="2490"/>
    <s v="DIALOG"/>
    <x v="1"/>
    <x v="0"/>
  </r>
  <r>
    <s v="IL08"/>
    <s v="Techn. Platz anlegen"/>
    <x v="2"/>
    <n v="4"/>
    <s v="DIALOG"/>
    <x v="1"/>
    <x v="0"/>
  </r>
  <r>
    <s v="IL09"/>
    <s v="Benutzerprofile zur Kennzeichnung"/>
    <x v="2"/>
    <n v="4"/>
    <s v=""/>
    <x v="0"/>
    <x v="14"/>
  </r>
  <r>
    <s v="IL10"/>
    <s v="Wiederverwendbarkeit histor. Kennz."/>
    <x v="2"/>
    <n v="689"/>
    <s v="DIALOG"/>
    <x v="1"/>
    <x v="0"/>
  </r>
  <r>
    <s v="IL11"/>
    <s v="Referenzplatz anlegen"/>
    <x v="2"/>
    <n v="20"/>
    <s v="DIALOG"/>
    <x v="1"/>
    <x v="0"/>
  </r>
  <r>
    <s v="IL12"/>
    <s v="Referenzplatz ändern"/>
    <x v="2"/>
    <n v="8"/>
    <s v="DIALOG"/>
    <x v="1"/>
    <x v="0"/>
  </r>
  <r>
    <s v="IL13"/>
    <s v="Referenzplatz anzeigen"/>
    <x v="2"/>
    <n v="8"/>
    <s v="DIALOG"/>
    <x v="1"/>
    <x v="0"/>
  </r>
  <r>
    <s v="IL14"/>
    <s v="Referenzplatz anlegen: Listerfassung"/>
    <x v="2"/>
    <n v="70"/>
    <s v=""/>
    <x v="0"/>
    <x v="14"/>
  </r>
  <r>
    <s v="IL17"/>
    <s v="Datenübernahme nachholen"/>
    <x v="2"/>
    <n v="30"/>
    <s v="DIALOG"/>
    <x v="0"/>
    <x v="14"/>
  </r>
  <r>
    <s v="IL18"/>
    <s v="Datenweitergabe von Equipment"/>
    <x v="2"/>
    <n v="24"/>
    <s v="DIALOG"/>
    <x v="1"/>
    <x v="0"/>
  </r>
  <r>
    <s v="IM01"/>
    <s v="Hinzufügen InvProgramm"/>
    <x v="22"/>
    <n v="184"/>
    <s v="DIALOG"/>
    <x v="0"/>
    <x v="0"/>
  </r>
  <r>
    <s v="IM02"/>
    <s v="Ändern InvProgramm"/>
    <x v="22"/>
    <n v="1427"/>
    <s v="DIALOG"/>
    <x v="0"/>
    <x v="0"/>
  </r>
  <r>
    <s v="IM03"/>
    <s v="Anzeigen InvProgramm"/>
    <x v="22"/>
    <n v="682"/>
    <s v="DIALOG"/>
    <x v="0"/>
    <x v="0"/>
  </r>
  <r>
    <s v="IM05"/>
    <s v="Umhängen von Maßnahmen/Anforderungen"/>
    <x v="22"/>
    <n v="49"/>
    <s v="DIALOG"/>
    <x v="0"/>
    <x v="0"/>
  </r>
  <r>
    <s v="IM11"/>
    <s v="Hinzufügen InvProgrammposition"/>
    <x v="22"/>
    <n v="48"/>
    <s v="DIALOG"/>
    <x v="0"/>
    <x v="0"/>
  </r>
  <r>
    <s v="IM12"/>
    <s v="Ändern InvProgrammposition"/>
    <x v="22"/>
    <n v="34"/>
    <s v="DIALOG"/>
    <x v="0"/>
    <x v="0"/>
  </r>
  <r>
    <s v="IM13"/>
    <s v="Anzeigen InvProgrammposition"/>
    <x v="22"/>
    <n v="2019"/>
    <s v="DIALOG"/>
    <x v="0"/>
    <x v="0"/>
  </r>
  <r>
    <s v="IM22"/>
    <s v="Ändern InvProgrammstruktur"/>
    <x v="22"/>
    <n v="19913"/>
    <s v="DIALOG"/>
    <x v="0"/>
    <x v="0"/>
  </r>
  <r>
    <s v="IM23"/>
    <s v="Anzeigen InvProgrammstruktur"/>
    <x v="22"/>
    <n v="53642"/>
    <s v="DIALOG"/>
    <x v="0"/>
    <x v="0"/>
  </r>
  <r>
    <s v="IM27"/>
    <s v="IM: Eröffnung neues Gen.Jhr."/>
    <x v="22"/>
    <n v="280"/>
    <s v="DIALOG"/>
    <x v="0"/>
    <x v="0"/>
  </r>
  <r>
    <s v="IM27_CLOSE"/>
    <s v="IM: Abschluß altes Gen.Jhr."/>
    <x v="22"/>
    <n v="240"/>
    <s v="DIALOG"/>
    <x v="0"/>
    <x v="0"/>
  </r>
  <r>
    <s v="IM27_REPEAT"/>
    <s v="IM: Eröffnung neues Gen.Jhr. - Wdh."/>
    <x v="22"/>
    <n v="630"/>
    <s v="DIALOG"/>
    <x v="0"/>
    <x v="0"/>
  </r>
  <r>
    <s v="IM30"/>
    <s v="Ändern Nachtrag InvProgrammposition"/>
    <x v="22"/>
    <s v=""/>
    <s v=""/>
    <x v="0"/>
    <x v="1"/>
  </r>
  <r>
    <s v="IM32"/>
    <s v="Ändern Budget InvProgrammposition"/>
    <x v="22"/>
    <n v="4"/>
    <s v="DIALOG"/>
    <x v="0"/>
    <x v="0"/>
  </r>
  <r>
    <s v="IM33"/>
    <s v="Anzeigen Budget InvProgrammposition"/>
    <x v="22"/>
    <n v="20"/>
    <s v="DIALOG"/>
    <x v="0"/>
    <x v="0"/>
  </r>
  <r>
    <s v="IM34"/>
    <s v="Planvorschlagsermittlung IM"/>
    <x v="22"/>
    <s v=""/>
    <s v=""/>
    <x v="0"/>
    <x v="1"/>
  </r>
  <r>
    <s v="IM35"/>
    <s v="Ändern Plan InvProgrammposition"/>
    <x v="22"/>
    <n v="20"/>
    <s v=""/>
    <x v="0"/>
    <x v="0"/>
  </r>
  <r>
    <s v="IM36"/>
    <s v="Anzeigen Plan InvProgrammposition"/>
    <x v="22"/>
    <n v="67"/>
    <s v="DIALOG"/>
    <x v="0"/>
    <x v="0"/>
  </r>
  <r>
    <s v="IM43"/>
    <s v="Anzeigen Budget operative Objekte"/>
    <x v="22"/>
    <s v=""/>
    <s v=""/>
    <x v="0"/>
    <x v="1"/>
  </r>
  <r>
    <s v="IM44"/>
    <s v="Budgetvorschlagsermittlung IM"/>
    <x v="22"/>
    <s v=""/>
    <s v=""/>
    <x v="0"/>
    <x v="1"/>
  </r>
  <r>
    <s v="IM53"/>
    <s v="Budgetverteilung anzeigen"/>
    <x v="22"/>
    <s v=""/>
    <s v=""/>
    <x v="0"/>
    <x v="1"/>
  </r>
  <r>
    <s v="IMA11"/>
    <s v="Einzelbearbeitung"/>
    <x v="22"/>
    <n v="10"/>
    <s v="DIALOG"/>
    <x v="0"/>
    <x v="0"/>
  </r>
  <r>
    <s v="IMA3N"/>
    <s v="Maßnahmenanforderung anzeigen"/>
    <x v="22"/>
    <n v="15"/>
    <s v="DIALOG"/>
    <x v="0"/>
    <x v="0"/>
  </r>
  <r>
    <s v="IMEO_GEN"/>
    <s v="Anlegen InvProgramm aus UOrg"/>
    <x v="22"/>
    <s v=""/>
    <s v=""/>
    <x v="0"/>
    <x v="1"/>
  </r>
  <r>
    <s v="IMEO3"/>
    <s v="InvProgramm in der UOrg anzeigen"/>
    <x v="22"/>
    <s v=""/>
    <s v=""/>
    <x v="0"/>
    <x v="1"/>
  </r>
  <r>
    <s v="IMR3"/>
    <s v="Löschen InvProgramm komplett"/>
    <x v="2"/>
    <s v=""/>
    <s v=""/>
    <x v="0"/>
    <x v="14"/>
  </r>
  <r>
    <s v="IMR4"/>
    <s v="MaßnAnfordrg. o.Auftlg.  o.Varianten"/>
    <x v="2"/>
    <n v="63"/>
    <s v="DIALOG"/>
    <x v="0"/>
    <x v="14"/>
  </r>
  <r>
    <s v="IMR8"/>
    <s v="Nicht zugeordnete Maßn./Anf."/>
    <x v="22"/>
    <s v=""/>
    <s v=""/>
    <x v="0"/>
    <x v="1"/>
  </r>
  <r>
    <s v="IMR9"/>
    <s v="Vererbungsprüfung InvProgramm"/>
    <x v="22"/>
    <n v="70"/>
    <s v=""/>
    <x v="0"/>
    <x v="0"/>
  </r>
  <r>
    <s v="IMV2"/>
    <s v="Änderungen InvProgrammpositionen"/>
    <x v="22"/>
    <s v=""/>
    <s v=""/>
    <x v="0"/>
    <x v="1"/>
  </r>
  <r>
    <s v="IN04"/>
    <s v="Objektverb. Techn. Plätze anlegen"/>
    <x v="28"/>
    <n v="6"/>
    <s v="DIALOG"/>
    <x v="0"/>
    <x v="0"/>
  </r>
  <r>
    <s v="IN05"/>
    <s v="Objektverb. Techn. Plätze ändern"/>
    <x v="2"/>
    <n v="4"/>
    <s v=""/>
    <x v="0"/>
    <x v="14"/>
  </r>
  <r>
    <s v="IN06"/>
    <s v="Objektverb. Techn. Plätze anzeigen"/>
    <x v="28"/>
    <n v="20"/>
    <s v="DIALOG"/>
    <x v="0"/>
    <x v="0"/>
  </r>
  <r>
    <s v="IN07"/>
    <s v="Objektverb. Equipments anlegen"/>
    <x v="2"/>
    <n v="12"/>
    <s v="DIALOG"/>
    <x v="0"/>
    <x v="14"/>
  </r>
  <r>
    <s v="IN08"/>
    <s v="Objektverb. Equipments ändern"/>
    <x v="2"/>
    <s v=""/>
    <s v=""/>
    <x v="0"/>
    <x v="14"/>
  </r>
  <r>
    <s v="IN09"/>
    <s v="Objektverb. Equipments anzeigen"/>
    <x v="2"/>
    <n v="100"/>
    <s v="DIALOG"/>
    <x v="0"/>
    <x v="14"/>
  </r>
  <r>
    <s v="IN15"/>
    <s v="Objektnetz Techn. Plätze ändern"/>
    <x v="2"/>
    <n v="1"/>
    <s v="DIALOG"/>
    <x v="0"/>
    <x v="14"/>
  </r>
  <r>
    <s v="IN16"/>
    <s v="Objektnetz Techn. Plätze anzeigen"/>
    <x v="2"/>
    <n v="1"/>
    <s v=""/>
    <x v="0"/>
    <x v="14"/>
  </r>
  <r>
    <s v="IN19"/>
    <s v="Objektnetz Equipments anzeigen"/>
    <x v="2"/>
    <n v="17"/>
    <s v="DIALOG"/>
    <x v="0"/>
    <x v="14"/>
  </r>
  <r>
    <s v="IP01"/>
    <s v="Hinzufügen Wartungsplan"/>
    <x v="2"/>
    <n v="2601"/>
    <s v="DIALOG"/>
    <x v="1"/>
    <x v="0"/>
  </r>
  <r>
    <s v="IP02"/>
    <s v="Ändern Wartungsplan"/>
    <x v="2"/>
    <n v="219041"/>
    <s v="DIALOG"/>
    <x v="1"/>
    <x v="0"/>
  </r>
  <r>
    <s v="IP03"/>
    <s v="Anzeigen Wartungsplan"/>
    <x v="2"/>
    <n v="158506"/>
    <s v="DIALOG"/>
    <x v="1"/>
    <x v="0"/>
  </r>
  <r>
    <s v="IP04"/>
    <s v="Hinzufügen Wartungsposition"/>
    <x v="2"/>
    <n v="583"/>
    <s v="DIALOG"/>
    <x v="1"/>
    <x v="0"/>
  </r>
  <r>
    <s v="IP05"/>
    <s v="Ändern Wartungsposition"/>
    <x v="2"/>
    <n v="10944"/>
    <s v="DIALOG"/>
    <x v="1"/>
    <x v="0"/>
  </r>
  <r>
    <s v="IP06"/>
    <s v="Anzeigen Wartungsposition"/>
    <x v="2"/>
    <n v="16672"/>
    <s v="DIALOG"/>
    <x v="1"/>
    <x v="0"/>
  </r>
  <r>
    <s v="IP10"/>
    <s v="Terminieren Wartungsplan"/>
    <x v="2"/>
    <n v="130302"/>
    <s v="DIALOG"/>
    <x v="1"/>
    <x v="0"/>
  </r>
  <r>
    <s v="IP11"/>
    <s v="Wartungsstrategien pflegen"/>
    <x v="2"/>
    <n v="835"/>
    <s v="DIALOG"/>
    <x v="1"/>
    <x v="0"/>
  </r>
  <r>
    <s v="IP11U"/>
    <s v="Neuterminierung von Wartungsplänen"/>
    <x v="2"/>
    <n v="2"/>
    <s v="DIALOG"/>
    <x v="0"/>
    <x v="0"/>
  </r>
  <r>
    <s v="IP11Z"/>
    <s v="Zyklusset pflegen"/>
    <x v="2"/>
    <n v="2"/>
    <s v="DIALOG"/>
    <x v="1"/>
    <x v="0"/>
  </r>
  <r>
    <s v="IP12"/>
    <s v="Wartungsstrategien anzeigen"/>
    <x v="2"/>
    <n v="2502"/>
    <s v="DIALOG"/>
    <x v="1"/>
    <x v="0"/>
  </r>
  <r>
    <s v="IP12Z"/>
    <s v="Zyklusset anzeigen"/>
    <x v="2"/>
    <n v="12"/>
    <s v="DIALOG"/>
    <x v="1"/>
    <x v="0"/>
  </r>
  <r>
    <s v="IP13"/>
    <s v="Paketfolge"/>
    <x v="2"/>
    <n v="101"/>
    <s v="DIALOG"/>
    <x v="1"/>
    <x v="0"/>
  </r>
  <r>
    <s v="IP14"/>
    <s v="Verwendungsnachweis Strategie"/>
    <x v="2"/>
    <n v="58"/>
    <s v="DIALOG"/>
    <x v="1"/>
    <x v="0"/>
  </r>
  <r>
    <s v="IP15"/>
    <s v="Wartungsplan ändern"/>
    <x v="2"/>
    <n v="33426"/>
    <s v="DIALOG"/>
    <x v="1"/>
    <x v="0"/>
  </r>
  <r>
    <s v="IP16"/>
    <s v="Wartungsplan anzeigen"/>
    <x v="2"/>
    <n v="21468"/>
    <s v="DIALOG"/>
    <x v="1"/>
    <x v="0"/>
  </r>
  <r>
    <s v="IP17"/>
    <s v="Wartungsposition ändern"/>
    <x v="2"/>
    <n v="7256"/>
    <s v="DIALOG"/>
    <x v="1"/>
    <x v="0"/>
  </r>
  <r>
    <s v="IP18"/>
    <s v="Wartungsposition anzeigen"/>
    <x v="2"/>
    <n v="22715"/>
    <s v="DIALOG"/>
    <x v="1"/>
    <x v="0"/>
  </r>
  <r>
    <s v="IP19"/>
    <s v="Wartungsterminübersicht"/>
    <x v="2"/>
    <n v="48068"/>
    <s v="DIALOG"/>
    <x v="1"/>
    <x v="0"/>
  </r>
  <r>
    <s v="IP24"/>
    <s v="Wartungsterminübersicht Listform"/>
    <x v="2"/>
    <n v="16749"/>
    <s v="DIALOG"/>
    <x v="1"/>
    <x v="0"/>
  </r>
  <r>
    <s v="IP25"/>
    <s v="Setzen Löschvormerkung Wartungspläne"/>
    <x v="2"/>
    <n v="21"/>
    <s v="DIALOG"/>
    <x v="1"/>
    <x v="0"/>
  </r>
  <r>
    <s v="IP30"/>
    <s v="Terminüberwachung Wartungsterminplan"/>
    <x v="2"/>
    <n v="1005"/>
    <s v="DIALOG"/>
    <x v="1"/>
    <x v="0"/>
  </r>
  <r>
    <s v="IP31"/>
    <s v="Kostenanzeige Wartungsplan"/>
    <x v="2"/>
    <n v="395"/>
    <s v="DIALOG"/>
    <x v="1"/>
    <x v="0"/>
  </r>
  <r>
    <s v="IP40"/>
    <s v="Hinzufügen Servicplan Einkauf"/>
    <x v="2"/>
    <n v="8"/>
    <s v="DIALOG"/>
    <x v="0"/>
    <x v="0"/>
  </r>
  <r>
    <s v="IP41"/>
    <s v="Hinzufügen Einfachplan"/>
    <x v="2"/>
    <n v="15813"/>
    <s v="DIALOG"/>
    <x v="1"/>
    <x v="0"/>
  </r>
  <r>
    <s v="IP42"/>
    <s v="Hinzufügen strategiegesteuerter Plan"/>
    <x v="2"/>
    <n v="45242"/>
    <s v="DIALOG"/>
    <x v="1"/>
    <x v="0"/>
  </r>
  <r>
    <s v="IP43"/>
    <s v="Hinzufügen Mehrfachzählerplan"/>
    <x v="2"/>
    <n v="672"/>
    <s v="DIALOG"/>
    <x v="1"/>
    <x v="0"/>
  </r>
  <r>
    <s v="IP50"/>
    <s v="Anlegen Bezug Wartungsvertragsposit."/>
    <x v="2"/>
    <n v="64"/>
    <s v="DIALOG"/>
    <x v="1"/>
    <x v="0"/>
  </r>
  <r>
    <s v="IP62"/>
    <s v="Materialverwendung in Arbeitsplänen"/>
    <x v="2"/>
    <n v="97"/>
    <s v="DIALOG"/>
    <x v="1"/>
    <x v="0"/>
  </r>
  <r>
    <s v="IPM2"/>
    <s v="Genehmigung ändern"/>
    <x v="2"/>
    <n v="15"/>
    <s v="DIALOG"/>
    <x v="1"/>
    <x v="0"/>
  </r>
  <r>
    <s v="IPM3"/>
    <s v="Genehmigung anzeigen"/>
    <x v="2"/>
    <n v="6"/>
    <s v="DIALOG"/>
    <x v="1"/>
    <x v="0"/>
  </r>
  <r>
    <s v="IPMD"/>
    <s v="Genehmigungen/pflegen anzeigen"/>
    <x v="2"/>
    <s v=""/>
    <s v=""/>
    <x v="1"/>
    <x v="0"/>
  </r>
  <r>
    <s v="IQ01"/>
    <s v="MatSerialNr anlegen"/>
    <x v="2"/>
    <n v="39"/>
    <s v="DIALOG"/>
    <x v="0"/>
    <x v="39"/>
  </r>
  <r>
    <s v="IQ02"/>
    <s v="MatSerialNr ändern"/>
    <x v="2"/>
    <n v="10074"/>
    <s v="DIALOG"/>
    <x v="0"/>
    <x v="39"/>
  </r>
  <r>
    <s v="IQ03"/>
    <s v="MatSerialNr anzeigen"/>
    <x v="2"/>
    <n v="5709072"/>
    <s v="DIALOG"/>
    <x v="0"/>
    <x v="39"/>
  </r>
  <r>
    <s v="IQ04"/>
    <s v="MatSerialNr anlegen"/>
    <x v="2"/>
    <n v="139"/>
    <s v="DIALOG"/>
    <x v="0"/>
    <x v="39"/>
  </r>
  <r>
    <s v="IQ08"/>
    <s v="MatSerialNr ändern"/>
    <x v="2"/>
    <n v="366"/>
    <s v="DIALOG"/>
    <x v="0"/>
    <x v="39"/>
  </r>
  <r>
    <s v="IQ09"/>
    <s v="MatSerialNr anzeigen"/>
    <x v="2"/>
    <n v="16234"/>
    <s v="DIALOG"/>
    <x v="0"/>
    <x v="39"/>
  </r>
  <r>
    <s v="IQS2"/>
    <s v="Ändern Meldung - Erweiterte Sicht"/>
    <x v="25"/>
    <s v=""/>
    <s v=""/>
    <x v="0"/>
    <x v="40"/>
  </r>
  <r>
    <s v="IQS23"/>
    <s v="Anzeigen Meldung - Einfache Sicht"/>
    <x v="25"/>
    <n v="1"/>
    <s v="DIALOG"/>
    <x v="0"/>
    <x v="0"/>
  </r>
  <r>
    <s v="IQS3"/>
    <s v="Anzeigen Meldung - Erweiterte Sich"/>
    <x v="25"/>
    <n v="18268"/>
    <s v="DIALOG"/>
    <x v="0"/>
    <x v="0"/>
  </r>
  <r>
    <s v="IR01"/>
    <s v="Arbeitsplatz anlegen"/>
    <x v="19"/>
    <n v="1693"/>
    <s v="DIALOG"/>
    <x v="1"/>
    <x v="0"/>
  </r>
  <r>
    <s v="IR02"/>
    <s v="Arbeitsplatz ändern"/>
    <x v="19"/>
    <n v="32860"/>
    <s v="DIALOG"/>
    <x v="1"/>
    <x v="0"/>
  </r>
  <r>
    <s v="IR03"/>
    <s v="Arbeitsplatz anzeigen"/>
    <x v="19"/>
    <n v="15534"/>
    <s v="DIALOG"/>
    <x v="1"/>
    <x v="0"/>
  </r>
  <r>
    <s v="IW12"/>
    <s v="Liste Belegfluss"/>
    <x v="2"/>
    <n v="215"/>
    <s v="DIALOG"/>
    <x v="1"/>
    <x v="0"/>
  </r>
  <r>
    <s v="IW13"/>
    <s v="Materialverwendungsnachweis"/>
    <x v="2"/>
    <n v="521"/>
    <s v="DIALOG"/>
    <x v="1"/>
    <x v="0"/>
  </r>
  <r>
    <s v="IW21"/>
    <s v="Anlegen IH-Meldung - Allgemein"/>
    <x v="2"/>
    <n v="3645742"/>
    <s v="DIALOG"/>
    <x v="1"/>
    <x v="0"/>
  </r>
  <r>
    <s v="IW22"/>
    <s v="Ändern IH-Meldung"/>
    <x v="2"/>
    <n v="1942673"/>
    <s v="DIALOG"/>
    <x v="1"/>
    <x v="0"/>
  </r>
  <r>
    <s v="IW23"/>
    <s v="Anzeigen IH-Meldung"/>
    <x v="2"/>
    <n v="235751"/>
    <s v="DIALOG"/>
    <x v="0"/>
    <x v="41"/>
  </r>
  <r>
    <s v="IW24"/>
    <s v="Anlegen IH-Störmeldung"/>
    <x v="2"/>
    <n v="681"/>
    <s v="DIALOG"/>
    <x v="1"/>
    <x v="0"/>
  </r>
  <r>
    <s v="IW25"/>
    <s v="Anlegen IH-Tätigkeitsmeldung"/>
    <x v="2"/>
    <n v="38"/>
    <s v="DIALOG"/>
    <x v="1"/>
    <x v="0"/>
  </r>
  <r>
    <s v="IW26"/>
    <s v="Anlegen IH-Anforderung"/>
    <x v="2"/>
    <n v="36"/>
    <s v="DIALOG"/>
    <x v="1"/>
    <x v="0"/>
  </r>
  <r>
    <s v="IW27"/>
    <s v="Setzen Löschvormerkung bei IH-Meldg"/>
    <x v="2"/>
    <n v="2"/>
    <s v="DIALOG"/>
    <x v="0"/>
    <x v="41"/>
  </r>
  <r>
    <s v="IW28"/>
    <s v="Meldungen ändern"/>
    <x v="2"/>
    <n v="774846"/>
    <s v="DIALOG"/>
    <x v="0"/>
    <x v="41"/>
  </r>
  <r>
    <s v="IW29"/>
    <s v="Meldungen anzeigen"/>
    <x v="2"/>
    <n v="300520"/>
    <s v="DIALOG"/>
    <x v="0"/>
    <x v="41"/>
  </r>
  <r>
    <s v="IW30"/>
    <s v="Meldungsliste (mehrstufig)"/>
    <x v="2"/>
    <n v="625"/>
    <s v="DIALOG"/>
    <x v="0"/>
    <x v="41"/>
  </r>
  <r>
    <s v="IW31"/>
    <s v="Auftrag anlegen"/>
    <x v="2"/>
    <n v="140912"/>
    <s v="DIALOG"/>
    <x v="1"/>
    <x v="0"/>
  </r>
  <r>
    <s v="IW32"/>
    <s v="AUFTRAG ÄNDERN"/>
    <x v="2"/>
    <n v="11843383"/>
    <s v="DIALOG"/>
    <x v="1"/>
    <x v="0"/>
  </r>
  <r>
    <s v="IW33"/>
    <s v="Anzeigen IH-Auftrag"/>
    <x v="2"/>
    <n v="2912755"/>
    <s v="DIALOG"/>
    <x v="0"/>
    <x v="41"/>
  </r>
  <r>
    <s v="IW34"/>
    <s v="IH-Auftrag zur IH-Meldung"/>
    <x v="2"/>
    <n v="1766"/>
    <s v="DIALOG"/>
    <x v="0"/>
    <x v="42"/>
  </r>
  <r>
    <s v="IW36"/>
    <s v="IH-Unterauftrag anlegen"/>
    <x v="2"/>
    <n v="6626"/>
    <s v="DIALOG"/>
    <x v="0"/>
    <x v="41"/>
  </r>
  <r>
    <s v="IW37"/>
    <s v="Vorgänge ändern"/>
    <x v="2"/>
    <n v="57199"/>
    <s v="DIALOG"/>
    <x v="0"/>
    <x v="41"/>
  </r>
  <r>
    <s v="IW37N"/>
    <s v="Aufträge und Vorgänge ändern"/>
    <x v="2"/>
    <n v="20436"/>
    <s v="DIALOG"/>
    <x v="0"/>
    <x v="41"/>
  </r>
  <r>
    <s v="IW38"/>
    <s v="IH-Aufträge ändern"/>
    <x v="2"/>
    <n v="1844342"/>
    <s v="DIALOG"/>
    <x v="1"/>
    <x v="0"/>
  </r>
  <r>
    <s v="IW39"/>
    <s v="IH-Aufträge anzeigen"/>
    <x v="2"/>
    <n v="539767"/>
    <s v="DIALOG"/>
    <x v="1"/>
    <x v="0"/>
  </r>
  <r>
    <s v="IW3D"/>
    <s v="Auftrag drucken"/>
    <x v="2"/>
    <n v="151586"/>
    <s v="DIALOG"/>
    <x v="1"/>
    <x v="0"/>
  </r>
  <r>
    <s v="IW3K"/>
    <s v="Auftrag Komponentenliste ändern"/>
    <x v="2"/>
    <n v="134"/>
    <s v="DIALOG"/>
    <x v="1"/>
    <x v="0"/>
  </r>
  <r>
    <s v="IW3L"/>
    <s v="Auftrag Komponentenliste anzeigen"/>
    <x v="2"/>
    <n v="23"/>
    <s v="DIALOG"/>
    <x v="1"/>
    <x v="0"/>
  </r>
  <r>
    <s v="IW3M"/>
    <s v="Liste Warenbewegungen zum Auftrag"/>
    <x v="2"/>
    <n v="1046"/>
    <s v="DIALOG"/>
    <x v="1"/>
    <x v="0"/>
  </r>
  <r>
    <s v="IW40"/>
    <s v="Aufträge mehrstufig anzeigen"/>
    <x v="2"/>
    <n v="2551"/>
    <s v="DIALOG"/>
    <x v="1"/>
    <x v="0"/>
  </r>
  <r>
    <s v="IW41"/>
    <s v="Erfassen Rückmeldung IH-Aufträge"/>
    <x v="2"/>
    <n v="243986"/>
    <s v="DIALOG"/>
    <x v="1"/>
    <x v="0"/>
  </r>
  <r>
    <s v="IW42"/>
    <s v="Gesamtrückmeldung"/>
    <x v="2"/>
    <n v="343"/>
    <s v="DIALOG"/>
    <x v="1"/>
    <x v="0"/>
  </r>
  <r>
    <s v="IW43"/>
    <s v="Anzeigen Rückmeldung IH-Aufträge"/>
    <x v="2"/>
    <n v="51709"/>
    <s v="DIALOG"/>
    <x v="1"/>
    <x v="0"/>
  </r>
  <r>
    <s v="IW44"/>
    <s v="Sammelrückmeldung IH-Aufträge"/>
    <x v="2"/>
    <n v="350345"/>
    <s v="DIALOG"/>
    <x v="1"/>
    <x v="0"/>
  </r>
  <r>
    <s v="IW45"/>
    <s v="Stornieren Rückmeldung IH-Aufträge"/>
    <x v="2"/>
    <n v="64535"/>
    <s v="DIALOG"/>
    <x v="1"/>
    <x v="0"/>
  </r>
  <r>
    <s v="IW46"/>
    <s v="Nachbearbeitung von BDE-Fehlersätzen"/>
    <x v="2"/>
    <n v="2"/>
    <s v=""/>
    <x v="1"/>
    <x v="0"/>
  </r>
  <r>
    <s v="IW47"/>
    <s v="Rückmeldeliste"/>
    <x v="2"/>
    <n v="92890"/>
    <s v="DIALOG"/>
    <x v="1"/>
    <x v="0"/>
  </r>
  <r>
    <s v="IW48"/>
    <s v="Rückmelden über Vorgangsliste"/>
    <x v="2"/>
    <n v="122"/>
    <s v="DIALOG"/>
    <x v="1"/>
    <x v="0"/>
  </r>
  <r>
    <s v="IW49"/>
    <s v="Vorgänge anzeigen"/>
    <x v="2"/>
    <n v="130069"/>
    <s v="DIALOG"/>
    <x v="1"/>
    <x v="0"/>
  </r>
  <r>
    <s v="IW49N"/>
    <s v="Aufträge und Vorgänge anzeigen"/>
    <x v="2"/>
    <n v="128630"/>
    <s v="DIALOG"/>
    <x v="1"/>
    <x v="0"/>
  </r>
  <r>
    <s v="IW51"/>
    <s v="Anlegen Servicemeldung - Allgemein"/>
    <x v="2"/>
    <n v="254762"/>
    <s v="DIALOG"/>
    <x v="1"/>
    <x v="43"/>
  </r>
  <r>
    <s v="IW52"/>
    <s v="Ändern Servicemeldung"/>
    <x v="2"/>
    <n v="1477908"/>
    <s v="DIALOG"/>
    <x v="0"/>
    <x v="43"/>
  </r>
  <r>
    <s v="IW53"/>
    <s v="Anzeigen Servicemeldung"/>
    <x v="2"/>
    <n v="106206"/>
    <s v="DIALOG"/>
    <x v="0"/>
    <x v="43"/>
  </r>
  <r>
    <s v="IW58"/>
    <s v="Servicemeldungen ändern"/>
    <x v="2"/>
    <n v="19172"/>
    <s v="DIALOG"/>
    <x v="1"/>
    <x v="43"/>
  </r>
  <r>
    <s v="IW59"/>
    <s v="Servicemeldungen anzeigen"/>
    <x v="2"/>
    <n v="7589"/>
    <s v="DIALOG"/>
    <x v="0"/>
    <x v="43"/>
  </r>
  <r>
    <s v="IW62"/>
    <s v="Historischen Auftrag ändern"/>
    <x v="2"/>
    <s v=""/>
    <s v=""/>
    <x v="0"/>
    <x v="14"/>
  </r>
  <r>
    <s v="IW63"/>
    <s v="Anzeigen historischer IH-Auftrag"/>
    <x v="2"/>
    <n v="1224"/>
    <s v="DIALOG"/>
    <x v="1"/>
    <x v="0"/>
  </r>
  <r>
    <s v="IW64"/>
    <s v="Aktionen ändern"/>
    <x v="2"/>
    <n v="252"/>
    <s v="DIALOG"/>
    <x v="1"/>
    <x v="0"/>
  </r>
  <r>
    <s v="IW65"/>
    <s v="Aktionen anzeigen"/>
    <x v="2"/>
    <n v="28595"/>
    <s v="DIALOG"/>
    <x v="1"/>
    <x v="0"/>
  </r>
  <r>
    <s v="IW66"/>
    <s v="Maßnahmen ändern"/>
    <x v="2"/>
    <n v="51"/>
    <s v="DIALOG"/>
    <x v="1"/>
    <x v="0"/>
  </r>
  <r>
    <s v="IW67"/>
    <s v="Maßnahmen anzeigen"/>
    <x v="2"/>
    <n v="3727"/>
    <s v="DIALOG"/>
    <x v="1"/>
    <x v="0"/>
  </r>
  <r>
    <s v="IW68"/>
    <s v="Meldungspositionen ändern"/>
    <x v="2"/>
    <n v="316"/>
    <s v="DIALOG"/>
    <x v="1"/>
    <x v="0"/>
  </r>
  <r>
    <s v="IW69"/>
    <s v="Meldungspositionen anzeigen"/>
    <x v="2"/>
    <n v="12"/>
    <s v="DIALOG"/>
    <x v="1"/>
    <x v="0"/>
  </r>
  <r>
    <s v="IW70"/>
    <s v="Aufträge Gesamtnetzterminierung"/>
    <x v="2"/>
    <s v=""/>
    <s v=""/>
    <x v="0"/>
    <x v="14"/>
  </r>
  <r>
    <s v="IW72"/>
    <s v="Serviceauftrag ändern"/>
    <x v="37"/>
    <n v="4435"/>
    <s v="DIALOG"/>
    <x v="0"/>
    <x v="41"/>
  </r>
  <r>
    <s v="IW73"/>
    <s v="Serviceauftrag anzeigen"/>
    <x v="37"/>
    <n v="4559"/>
    <s v="DIALOG"/>
    <x v="0"/>
    <x v="0"/>
  </r>
  <r>
    <s v="IW81"/>
    <s v="Anlegen Aufarbeitungsauftrag"/>
    <x v="2"/>
    <n v="7199"/>
    <s v="DIALOG"/>
    <x v="1"/>
    <x v="0"/>
  </r>
  <r>
    <s v="IW8W"/>
    <s v="Wareneingang zum Aufarb.-Auftrag"/>
    <x v="2"/>
    <n v="578"/>
    <s v="DIALOG"/>
    <x v="0"/>
    <x v="39"/>
  </r>
  <r>
    <s v="IWBK"/>
    <s v="Materialverfügbarkeitsinformation"/>
    <x v="2"/>
    <n v="7"/>
    <s v="DIALOG"/>
    <x v="0"/>
    <x v="39"/>
  </r>
  <r>
    <s v="Job"/>
    <s v="Durchführung über Job"/>
    <x v="33"/>
    <s v=""/>
    <s v=""/>
    <x v="1"/>
    <x v="0"/>
  </r>
  <r>
    <s v="KA01"/>
    <s v="Kostenart anlegen"/>
    <x v="21"/>
    <n v="659"/>
    <s v="DIALOG"/>
    <x v="0"/>
    <x v="0"/>
  </r>
  <r>
    <s v="KA02"/>
    <s v="Kostenart ändern"/>
    <x v="15"/>
    <n v="1128"/>
    <s v="DIALOG"/>
    <x v="0"/>
    <x v="44"/>
  </r>
  <r>
    <s v="KA03"/>
    <s v="Kostenart anzeigen"/>
    <x v="15"/>
    <n v="14746"/>
    <s v="DIALOG"/>
    <x v="0"/>
    <x v="44"/>
  </r>
  <r>
    <s v="KA04"/>
    <s v="Kostenart löschen"/>
    <x v="15"/>
    <n v="1950"/>
    <s v="DIALOG"/>
    <x v="0"/>
    <x v="44"/>
  </r>
  <r>
    <s v="KA05"/>
    <s v="Kostenart: Änderungen anzeigen"/>
    <x v="15"/>
    <n v="74"/>
    <s v="DIALOG"/>
    <x v="0"/>
    <x v="44"/>
  </r>
  <r>
    <s v="KA06"/>
    <s v="Kostenart sekundär: anlegen"/>
    <x v="15"/>
    <n v="352"/>
    <s v="DIALOG"/>
    <x v="0"/>
    <x v="44"/>
  </r>
  <r>
    <s v="KA12"/>
    <s v="CO-Summensätze"/>
    <x v="15"/>
    <n v="9"/>
    <s v="DIALOG"/>
    <x v="0"/>
    <x v="0"/>
  </r>
  <r>
    <s v="KA23"/>
    <s v="Kostenarten: Stammdatenbericht"/>
    <x v="15"/>
    <n v="1778"/>
    <s v="DIALOG"/>
    <x v="0"/>
    <x v="44"/>
  </r>
  <r>
    <s v="KAB9"/>
    <s v="Planungsbericht Aufträge"/>
    <x v="15"/>
    <n v="74"/>
    <s v=""/>
    <x v="0"/>
    <x v="0"/>
  </r>
  <r>
    <s v="KABL"/>
    <s v="Auftrag: Planungsübersicht"/>
    <x v="15"/>
    <n v="170"/>
    <s v="DIALOG"/>
    <x v="0"/>
    <x v="0"/>
  </r>
  <r>
    <s v="KABP"/>
    <s v="Kostenrechnungsbelege Plan"/>
    <x v="18"/>
    <n v="15"/>
    <s v=""/>
    <x v="0"/>
    <x v="0"/>
  </r>
  <r>
    <s v="KAH1"/>
    <s v="Kostenartengruppe anlegen"/>
    <x v="15"/>
    <s v=""/>
    <s v=""/>
    <x v="0"/>
    <x v="45"/>
  </r>
  <r>
    <s v="KAH2"/>
    <s v="Kostenartengruppe ändern"/>
    <x v="15"/>
    <n v="8726"/>
    <s v="DIALOG"/>
    <x v="0"/>
    <x v="44"/>
  </r>
  <r>
    <s v="KAH3"/>
    <s v="Kostenartengruppe anzeigen"/>
    <x v="15"/>
    <n v="45183"/>
    <s v="DIALOG"/>
    <x v="0"/>
    <x v="44"/>
  </r>
  <r>
    <s v="KAK3"/>
    <s v="Statistische Kennzahlen anzeigen"/>
    <x v="15"/>
    <n v="1694"/>
    <s v="DIALOG"/>
    <x v="0"/>
    <x v="44"/>
  </r>
  <r>
    <s v="KAL7"/>
    <s v="Übersicht Kostenflüsse"/>
    <x v="15"/>
    <n v="10004"/>
    <s v="DIALOG"/>
    <x v="0"/>
    <x v="0"/>
  </r>
  <r>
    <s v="KALC"/>
    <s v="Meldung der Kostenflüsse"/>
    <x v="19"/>
    <n v="3033"/>
    <s v="DIALOG"/>
    <x v="0"/>
    <x v="0"/>
  </r>
  <r>
    <s v="KALE"/>
    <s v="Abstimmledger: Summensätze anzeigen"/>
    <x v="15"/>
    <s v=""/>
    <s v=""/>
    <x v="0"/>
    <x v="1"/>
  </r>
  <r>
    <s v="KALE1"/>
    <s v="RCL: Parametertransaktion für GD13"/>
    <x v="15"/>
    <n v="2"/>
    <s v="DIALOG"/>
    <x v="0"/>
    <x v="0"/>
  </r>
  <r>
    <s v="KALM"/>
    <s v="Berichtsbaum Abstimmledger anzeigen"/>
    <x v="15"/>
    <s v=""/>
    <s v=""/>
    <x v="0"/>
    <x v="1"/>
  </r>
  <r>
    <s v="KALR"/>
    <s v="Abstimmledger: CO-Einzelposten"/>
    <x v="15"/>
    <n v="173"/>
    <s v="DIALOG"/>
    <x v="0"/>
    <x v="0"/>
  </r>
  <r>
    <s v="KALS"/>
    <s v="Storno Abstimmbuchung"/>
    <x v="15"/>
    <s v=""/>
    <s v=""/>
    <x v="0"/>
    <x v="1"/>
  </r>
  <r>
    <s v="KANK"/>
    <s v=""/>
    <x v="15"/>
    <n v="8208"/>
    <s v=""/>
    <x v="0"/>
    <x v="46"/>
  </r>
  <r>
    <s v="KB11N"/>
    <s v="Manuelle Umbuchung Kosten erfassen"/>
    <x v="24"/>
    <n v="41"/>
    <s v="DIALOG"/>
    <x v="0"/>
    <x v="0"/>
  </r>
  <r>
    <s v="KB13"/>
    <s v="Umbuchung von Primärkosten anzeigen"/>
    <x v="24"/>
    <s v=""/>
    <s v=""/>
    <x v="0"/>
    <x v="1"/>
  </r>
  <r>
    <s v="KB13N"/>
    <s v="Manuelle Umbuchung Kosten anzeigen"/>
    <x v="24"/>
    <n v="67"/>
    <s v="DIALOG"/>
    <x v="0"/>
    <x v="0"/>
  </r>
  <r>
    <s v="KB14N"/>
    <s v="Manuelle Umbuchung Kosten stornieren"/>
    <x v="24"/>
    <n v="3"/>
    <s v=""/>
    <x v="0"/>
    <x v="0"/>
  </r>
  <r>
    <s v="KB15N"/>
    <s v="Manuelle Verrechnung erfassen"/>
    <x v="24"/>
    <n v="4993"/>
    <s v="DIALOG"/>
    <x v="0"/>
    <x v="0"/>
  </r>
  <r>
    <s v="KB16"/>
    <s v="Manuelle Verrechnungen anzeigen"/>
    <x v="15"/>
    <s v=""/>
    <s v=""/>
    <x v="0"/>
    <x v="44"/>
  </r>
  <r>
    <s v="KB16N"/>
    <s v="Manuelle Verrechnung anzeigen"/>
    <x v="24"/>
    <n v="739"/>
    <s v="DIALOG"/>
    <x v="0"/>
    <x v="0"/>
  </r>
  <r>
    <s v="KB17N"/>
    <s v="Manuelle Verrechnung stornieren"/>
    <x v="24"/>
    <n v="170"/>
    <s v="DIALOG"/>
    <x v="0"/>
    <x v="0"/>
  </r>
  <r>
    <s v="KB21"/>
    <s v="Verrechnung von Leistungen erfassen"/>
    <x v="24"/>
    <s v=""/>
    <s v=""/>
    <x v="0"/>
    <x v="1"/>
  </r>
  <r>
    <s v="KB21N"/>
    <s v="Direkte Leistungsver. erfassen"/>
    <x v="24"/>
    <n v="476010"/>
    <s v="DIALOG"/>
    <x v="0"/>
    <x v="0"/>
  </r>
  <r>
    <s v="KB23"/>
    <s v="Verrechnung von Leistungen anzeigen"/>
    <x v="24"/>
    <s v=""/>
    <s v=""/>
    <x v="0"/>
    <x v="1"/>
  </r>
  <r>
    <s v="KB23N"/>
    <s v="Direkte Leistungsver. anzeigen"/>
    <x v="24"/>
    <n v="31788"/>
    <s v="DIALOG"/>
    <x v="0"/>
    <x v="0"/>
  </r>
  <r>
    <s v="KB24N"/>
    <s v="Direkte Leistungsver. stornieren"/>
    <x v="24"/>
    <n v="4871"/>
    <s v="DIALOG"/>
    <x v="0"/>
    <x v="0"/>
  </r>
  <r>
    <s v="KB31N"/>
    <s v="Statistische Kennzahlen erfassen"/>
    <x v="24"/>
    <n v="28044"/>
    <s v="DIALOG"/>
    <x v="0"/>
    <x v="0"/>
  </r>
  <r>
    <s v="KB33N"/>
    <s v="Statistische Kennzahlen anzeigen"/>
    <x v="24"/>
    <n v="2083"/>
    <s v="DIALOG"/>
    <x v="0"/>
    <x v="0"/>
  </r>
  <r>
    <s v="KB34N"/>
    <s v="Statistische Kennzahlen stornieren"/>
    <x v="24"/>
    <n v="198"/>
    <s v="DIALOG"/>
    <x v="0"/>
    <x v="0"/>
  </r>
  <r>
    <s v="KB41N"/>
    <s v="Manuelle Umbuchung Erlöse erfassen"/>
    <x v="24"/>
    <n v="18"/>
    <s v="DIALOG"/>
    <x v="0"/>
    <x v="0"/>
  </r>
  <r>
    <s v="KB43N"/>
    <s v="Manuelle Umbuchung Erlöse anzeigen"/>
    <x v="24"/>
    <n v="24"/>
    <s v="DIALOG"/>
    <x v="0"/>
    <x v="0"/>
  </r>
  <r>
    <s v="KB44N"/>
    <s v="Manuelle Umbuchung Erlöse stornieren"/>
    <x v="24"/>
    <s v=""/>
    <s v=""/>
    <x v="0"/>
    <x v="1"/>
  </r>
  <r>
    <s v="KB53"/>
    <s v="Erfassung von Leistungen anzeigen"/>
    <x v="24"/>
    <s v=""/>
    <s v=""/>
    <x v="0"/>
    <x v="1"/>
  </r>
  <r>
    <s v="KB53N"/>
    <s v="Senderleistungen anzeigen"/>
    <x v="24"/>
    <n v="2"/>
    <s v=""/>
    <x v="0"/>
    <x v="0"/>
  </r>
  <r>
    <s v="KB61"/>
    <s v="Umbuchung CO-Einzelposten erfassen"/>
    <x v="24"/>
    <s v=""/>
    <s v=""/>
    <x v="0"/>
    <x v="1"/>
  </r>
  <r>
    <s v="KB63"/>
    <s v="Umbuchung CO-Einzelposten anzeigen"/>
    <x v="24"/>
    <n v="19"/>
    <s v="DIALOG"/>
    <x v="0"/>
    <x v="0"/>
  </r>
  <r>
    <s v="KB65"/>
    <s v="Umbuchung ILV erfassen"/>
    <x v="24"/>
    <n v="13"/>
    <s v="DIALOG"/>
    <x v="0"/>
    <x v="0"/>
  </r>
  <r>
    <s v="KB66"/>
    <s v="Umbuchung ILV anzeigen"/>
    <x v="24"/>
    <n v="9"/>
    <s v="DIALOG"/>
    <x v="0"/>
    <x v="0"/>
  </r>
  <r>
    <s v="KB67"/>
    <s v="Umbuchung ILV stornieren"/>
    <x v="24"/>
    <s v=""/>
    <s v=""/>
    <x v="0"/>
    <x v="1"/>
  </r>
  <r>
    <s v="KBH1"/>
    <s v="Stat.Kennzahlengruppe anlegen"/>
    <x v="15"/>
    <n v="4"/>
    <s v=""/>
    <x v="0"/>
    <x v="44"/>
  </r>
  <r>
    <s v="KBH2"/>
    <s v="Stat. Kennzahlengruppe ändern"/>
    <x v="15"/>
    <n v="621"/>
    <s v="DIALOG"/>
    <x v="0"/>
    <x v="44"/>
  </r>
  <r>
    <s v="KBH3"/>
    <s v="Stat. Kennzahlengruppe anzeigen"/>
    <x v="15"/>
    <n v="968"/>
    <s v="DIALOG"/>
    <x v="0"/>
    <x v="44"/>
  </r>
  <r>
    <s v="KBK7"/>
    <s v="CO-CCA: Manueller Ist-Tarif anz."/>
    <x v="15"/>
    <n v="84"/>
    <s v="DIALOG"/>
    <x v="0"/>
    <x v="0"/>
  </r>
  <r>
    <s v="KCH1"/>
    <s v="Profit Center Gruppe anlegen"/>
    <x v="9"/>
    <s v=""/>
    <s v=""/>
    <x v="0"/>
    <x v="1"/>
  </r>
  <r>
    <s v="KCH2"/>
    <s v="Profit Center Gruppe ändern"/>
    <x v="9"/>
    <n v="128"/>
    <s v=""/>
    <x v="0"/>
    <x v="0"/>
  </r>
  <r>
    <s v="KCH3"/>
    <s v="Profit Center Gruppe anzeigen"/>
    <x v="9"/>
    <n v="9731"/>
    <s v="DIALOG"/>
    <x v="0"/>
    <x v="0"/>
  </r>
  <r>
    <s v="KCH4"/>
    <s v="EC-PCA: Standardhierarchie anlegen"/>
    <x v="9"/>
    <s v=""/>
    <s v=""/>
    <x v="0"/>
    <x v="1"/>
  </r>
  <r>
    <s v="KCH5N"/>
    <s v="EC-PCA: Standardhierarchie ändern"/>
    <x v="9"/>
    <n v="2415"/>
    <s v="DIALOG"/>
    <x v="0"/>
    <x v="0"/>
  </r>
  <r>
    <s v="KCH6N"/>
    <s v="EC-PCA: Standardhierarchie anzeigen"/>
    <x v="9"/>
    <n v="1237"/>
    <s v="DIALOG"/>
    <x v="0"/>
    <x v="0"/>
  </r>
  <r>
    <s v="KCRMCO_CRM_DET"/>
    <s v="Analysieren Servicevertrag"/>
    <x v="24"/>
    <n v="178"/>
    <s v="DIALOG"/>
    <x v="0"/>
    <x v="0"/>
  </r>
  <r>
    <s v="KCRMCO_CRM_SEL"/>
    <s v="Servicevorganganalyse"/>
    <x v="24"/>
    <n v="700"/>
    <s v="DIALOG"/>
    <x v="0"/>
    <x v="0"/>
  </r>
  <r>
    <s v="KCRMCO_CSCEN"/>
    <s v="Erweiterte Servicevorgangsanalyse"/>
    <x v="24"/>
    <n v="8223"/>
    <s v="DIALOG"/>
    <x v="0"/>
    <x v="0"/>
  </r>
  <r>
    <s v="KCRMCO_GENERIC"/>
    <s v="Generischer Aufruf RKKBALV1"/>
    <x v="24"/>
    <s v=""/>
    <s v=""/>
    <x v="0"/>
    <x v="1"/>
  </r>
  <r>
    <s v="KCRMCO_GENERIC_DET"/>
    <s v="Generischer Detailbericht"/>
    <x v="24"/>
    <s v=""/>
    <s v=""/>
    <x v="0"/>
    <x v="1"/>
  </r>
  <r>
    <s v="KDH1"/>
    <s v="Anlegen: Kontengruppe"/>
    <x v="9"/>
    <s v=""/>
    <s v=""/>
    <x v="0"/>
    <x v="1"/>
  </r>
  <r>
    <s v="KDH2"/>
    <s v="Ändern: Kontengruppe"/>
    <x v="9"/>
    <n v="19442"/>
    <s v="DIALOG"/>
    <x v="0"/>
    <x v="0"/>
  </r>
  <r>
    <s v="KDH3"/>
    <s v="Anzeigen: Kontengruppe"/>
    <x v="9"/>
    <n v="15971"/>
    <s v="DIALOG"/>
    <x v="0"/>
    <x v="0"/>
  </r>
  <r>
    <s v="KE1V"/>
    <s v="Übergabe EC-PCA"/>
    <x v="10"/>
    <n v="54"/>
    <s v=""/>
    <x v="0"/>
    <x v="0"/>
  </r>
  <r>
    <s v="KE21N"/>
    <s v="CO-PA-Einzelpostenerfassung"/>
    <x v="10"/>
    <n v="12"/>
    <s v="DIALOG"/>
    <x v="0"/>
    <x v="0"/>
  </r>
  <r>
    <s v="KE24"/>
    <s v="Einzelpostenanzeige - Ist"/>
    <x v="10"/>
    <n v="2481"/>
    <s v="DIALOG"/>
    <x v="0"/>
    <x v="0"/>
  </r>
  <r>
    <s v="KE25"/>
    <s v="Einzelpostenanzeige - Plan"/>
    <x v="10"/>
    <s v=""/>
    <s v=""/>
    <x v="0"/>
    <x v="1"/>
  </r>
  <r>
    <s v="KE28L"/>
    <s v="Verwaltung: Protokolle"/>
    <x v="10"/>
    <n v="220"/>
    <s v="DIALOG"/>
    <x v="0"/>
    <x v="0"/>
  </r>
  <r>
    <s v="KE2D"/>
    <s v="Anzeige Fehlerdatei"/>
    <x v="10"/>
    <n v="27"/>
    <s v=""/>
    <x v="0"/>
    <x v="0"/>
  </r>
  <r>
    <s v="KE30"/>
    <s v="Ergebnisbericht ausführen"/>
    <x v="10"/>
    <n v="26502"/>
    <s v="DIALOG"/>
    <x v="0"/>
    <x v="0"/>
  </r>
  <r>
    <s v="KE31"/>
    <s v="Ergebnisbericht anlegen"/>
    <x v="10"/>
    <n v="46"/>
    <s v="DIALOG"/>
    <x v="0"/>
    <x v="0"/>
  </r>
  <r>
    <s v="KE32"/>
    <s v="Bericht ändern"/>
    <x v="10"/>
    <n v="29"/>
    <s v=""/>
    <x v="0"/>
    <x v="0"/>
  </r>
  <r>
    <s v="KE33"/>
    <s v="Bericht anzeigen"/>
    <x v="10"/>
    <n v="87330"/>
    <s v="DIALOG"/>
    <x v="0"/>
    <x v="0"/>
  </r>
  <r>
    <s v="KE34"/>
    <s v="Formular anlegen"/>
    <x v="10"/>
    <n v="18"/>
    <s v=""/>
    <x v="0"/>
    <x v="0"/>
  </r>
  <r>
    <s v="KE35"/>
    <s v="Formular ändern"/>
    <x v="10"/>
    <n v="436"/>
    <s v="DIALOG"/>
    <x v="0"/>
    <x v="0"/>
  </r>
  <r>
    <s v="KE36"/>
    <s v="Formular anzeigen"/>
    <x v="10"/>
    <n v="291"/>
    <s v="DIALOG"/>
    <x v="0"/>
    <x v="0"/>
  </r>
  <r>
    <s v="KE3Q"/>
    <s v="Variantenpflege"/>
    <x v="10"/>
    <n v="10"/>
    <s v=""/>
    <x v="0"/>
    <x v="0"/>
  </r>
  <r>
    <s v="KE43"/>
    <s v="Anzeigen Kondition"/>
    <x v="10"/>
    <n v="27"/>
    <s v="DIALOG"/>
    <x v="0"/>
    <x v="0"/>
  </r>
  <r>
    <s v="KE4I"/>
    <s v="Viewpflege VV2_T258I_V"/>
    <x v="10"/>
    <n v="27"/>
    <s v="DIALOG"/>
    <x v="0"/>
    <x v="0"/>
  </r>
  <r>
    <s v="KE4O"/>
    <s v="Anzeigen Konditionsliste"/>
    <x v="10"/>
    <n v="45"/>
    <s v=""/>
    <x v="0"/>
    <x v="0"/>
  </r>
  <r>
    <s v="KE51"/>
    <s v="Profit Center anlegen"/>
    <x v="9"/>
    <n v="258"/>
    <s v=""/>
    <x v="0"/>
    <x v="0"/>
  </r>
  <r>
    <s v="KE52"/>
    <s v="Profit Center ändern"/>
    <x v="9"/>
    <n v="542"/>
    <s v="DIALOG"/>
    <x v="0"/>
    <x v="0"/>
  </r>
  <r>
    <s v="KE53"/>
    <s v="Profit Center anzeigen"/>
    <x v="9"/>
    <n v="5212"/>
    <s v="DIALOG"/>
    <x v="0"/>
    <x v="0"/>
  </r>
  <r>
    <s v="KE54"/>
    <s v="Profit Center löschen"/>
    <x v="9"/>
    <n v="36"/>
    <s v="DIALOG"/>
    <x v="0"/>
    <x v="0"/>
  </r>
  <r>
    <s v="KE55"/>
    <s v="Massenpflege Stammdaten ProfitCenter"/>
    <x v="9"/>
    <n v="6"/>
    <s v="DIALOG"/>
    <x v="0"/>
    <x v="0"/>
  </r>
  <r>
    <s v="KE56"/>
    <s v="EC-PCA: Massenpflege Bukrs-Zuordnung"/>
    <x v="9"/>
    <n v="9"/>
    <s v="DIALOG"/>
    <x v="0"/>
    <x v="0"/>
  </r>
  <r>
    <s v="KE57"/>
    <s v="EC-PCA: Massenpflege Bukrs-Zuordnung"/>
    <x v="9"/>
    <n v="9"/>
    <s v="DIALOG"/>
    <x v="0"/>
    <x v="0"/>
  </r>
  <r>
    <s v="KE59"/>
    <s v="EC-PCA: Dummy-PrCtr anlegen"/>
    <x v="9"/>
    <s v=""/>
    <s v=""/>
    <x v="0"/>
    <x v="1"/>
  </r>
  <r>
    <s v="KE5B"/>
    <s v="EC-PCA: Kopieren Bilanzkontengrp."/>
    <x v="9"/>
    <s v=""/>
    <s v=""/>
    <x v="0"/>
    <x v="1"/>
  </r>
  <r>
    <s v="KE5C"/>
    <s v="EC-PCA: Stammdaten Konto (CO/FI)"/>
    <x v="9"/>
    <n v="10"/>
    <s v="DIALOG"/>
    <x v="0"/>
    <x v="0"/>
  </r>
  <r>
    <s v="KE5T"/>
    <s v="Abstimmung Sachkonten FI - EC-PCA"/>
    <x v="9"/>
    <n v="103"/>
    <s v="DIALOG"/>
    <x v="0"/>
    <x v="0"/>
  </r>
  <r>
    <s v="KE5U"/>
    <s v="Abstimmung Sachkonten mit Ausgleich"/>
    <x v="9"/>
    <n v="3"/>
    <s v=""/>
    <x v="0"/>
    <x v="0"/>
  </r>
  <r>
    <s v="KE5X"/>
    <s v="Profit Center: Stammdatenverzeichnis"/>
    <x v="9"/>
    <n v="182"/>
    <s v="DIALOG"/>
    <x v="0"/>
    <x v="0"/>
  </r>
  <r>
    <s v="KE5Y"/>
    <s v="Profit Center: Plan-Einzelposten"/>
    <x v="9"/>
    <n v="795"/>
    <s v="DIALOG"/>
    <x v="0"/>
    <x v="0"/>
  </r>
  <r>
    <s v="KE5Z"/>
    <s v="Profit Center: Ist-Einzelposten"/>
    <x v="9"/>
    <n v="2542"/>
    <s v="DIALOG"/>
    <x v="0"/>
    <x v="0"/>
  </r>
  <r>
    <s v="KE61"/>
    <s v="CO-PCA: Kostengrp von CCSS zur GLTPC"/>
    <x v="9"/>
    <n v="57"/>
    <s v="DIALOG"/>
    <x v="0"/>
    <x v="0"/>
  </r>
  <r>
    <s v="KE77"/>
    <s v="EC-PCA: ALE Profit Center senden"/>
    <x v="9"/>
    <s v=""/>
    <s v=""/>
    <x v="0"/>
    <x v="1"/>
  </r>
  <r>
    <s v="KE80"/>
    <s v="EC-PCA: Recherchebericht ausführen"/>
    <x v="9"/>
    <n v="10"/>
    <s v=""/>
    <x v="0"/>
    <x v="0"/>
  </r>
  <r>
    <s v="KE82"/>
    <s v="EC-PCA: Recherchebericht ändern"/>
    <x v="9"/>
    <s v=""/>
    <s v=""/>
    <x v="0"/>
    <x v="1"/>
  </r>
  <r>
    <s v="KE83"/>
    <s v="EC-PCA: Recherchebericht anzeigen"/>
    <x v="9"/>
    <s v=""/>
    <s v=""/>
    <x v="0"/>
    <x v="1"/>
  </r>
  <r>
    <s v="KE86"/>
    <s v="EC-PCA: Rechercheformular anzeigen"/>
    <x v="9"/>
    <s v=""/>
    <s v=""/>
    <x v="0"/>
    <x v="1"/>
  </r>
  <r>
    <s v="KE91"/>
    <s v="Einzelpostenbas. Bericht anlegen"/>
    <x v="10"/>
    <n v="370"/>
    <s v=""/>
    <x v="0"/>
    <x v="0"/>
  </r>
  <r>
    <s v="KE95"/>
    <s v="Formular ändern"/>
    <x v="10"/>
    <n v="263"/>
    <s v=""/>
    <x v="0"/>
    <x v="0"/>
  </r>
  <r>
    <s v="KE96"/>
    <s v="Formular anzeigen"/>
    <x v="10"/>
    <n v="240"/>
    <s v=""/>
    <x v="0"/>
    <x v="0"/>
  </r>
  <r>
    <s v="KEA0"/>
    <s v="CO-PA: Ergebnisbereich bearbeiten"/>
    <x v="10"/>
    <n v="457"/>
    <s v=""/>
    <x v="0"/>
    <x v="0"/>
  </r>
  <r>
    <s v="KEA5"/>
    <s v="Merkmale bearbeiten"/>
    <x v="10"/>
    <n v="389"/>
    <s v="DIALOG"/>
    <x v="0"/>
    <x v="0"/>
  </r>
  <r>
    <s v="KEA6"/>
    <s v="Wertfelder bearbeiten"/>
    <x v="10"/>
    <n v="509"/>
    <s v="DIALOG"/>
    <x v="0"/>
    <x v="0"/>
  </r>
  <r>
    <s v="KEAT"/>
    <s v="Abstimmung CO-PA &lt;-&gt; SD &lt;-&gt; FI"/>
    <x v="10"/>
    <s v=""/>
    <s v=""/>
    <x v="0"/>
    <x v="1"/>
  </r>
  <r>
    <s v="KEBC"/>
    <s v="Ändern Ergebnisbereich"/>
    <x v="10"/>
    <s v=""/>
    <s v=""/>
    <x v="0"/>
    <x v="1"/>
  </r>
  <r>
    <s v="KEBD"/>
    <s v="Setzen Ergebnisbereich"/>
    <x v="10"/>
    <n v="9"/>
    <s v=""/>
    <x v="0"/>
    <x v="0"/>
  </r>
  <r>
    <s v="KECM"/>
    <s v="CO-PA: Customizing Monitor"/>
    <x v="10"/>
    <n v="846"/>
    <s v="DIALOG"/>
    <x v="0"/>
    <x v="0"/>
  </r>
  <r>
    <s v="KED0"/>
    <s v="Merkmalsableitung: Einstieg"/>
    <x v="10"/>
    <n v="162"/>
    <s v=""/>
    <x v="0"/>
    <x v="0"/>
  </r>
  <r>
    <s v="KEDD"/>
    <s v="COPA Merkmalsableitung Übersicht ALV"/>
    <x v="10"/>
    <n v="27"/>
    <s v="DIALOG"/>
    <x v="0"/>
    <x v="0"/>
  </r>
  <r>
    <s v="KEDE"/>
    <s v="Ableitungsregeln Einträge pflegen"/>
    <x v="10"/>
    <n v="27"/>
    <s v=""/>
    <x v="0"/>
    <x v="0"/>
  </r>
  <r>
    <s v="KEDR"/>
    <s v="Ableitungsstrategie pflegen"/>
    <x v="10"/>
    <n v="17256"/>
    <s v="DIALOG"/>
    <x v="0"/>
    <x v="0"/>
  </r>
  <r>
    <s v="KEDU"/>
    <s v="CO-PA: Aufbau Verdichtungsebenen"/>
    <x v="10"/>
    <n v="1040"/>
    <s v="DIALOG"/>
    <x v="0"/>
    <x v="0"/>
  </r>
  <r>
    <s v="KEDV"/>
    <s v="CO-PA: Pflege Verdichtungsebenen"/>
    <x v="10"/>
    <n v="1130"/>
    <s v="DIALOG"/>
    <x v="0"/>
    <x v="0"/>
  </r>
  <r>
    <s v="KEDVP"/>
    <s v="Vorschlag für Verdichtungsebenen"/>
    <x v="10"/>
    <n v="660"/>
    <s v="DIALOG"/>
    <x v="0"/>
    <x v="0"/>
  </r>
  <r>
    <s v="KEG5"/>
    <s v="Ind. Ist-Leist.verrechn. ausführen"/>
    <x v="10"/>
    <n v="9"/>
    <s v="DIALOG"/>
    <x v="0"/>
    <x v="0"/>
  </r>
  <r>
    <s v="KEI2"/>
    <s v="Pflege Ergebnisschema"/>
    <x v="10"/>
    <s v=""/>
    <s v=""/>
    <x v="0"/>
    <x v="1"/>
  </r>
  <r>
    <s v="KEMDM"/>
    <s v="Profit Center Stammdatenpflege"/>
    <x v="9"/>
    <n v="9"/>
    <s v="DIALOG"/>
    <x v="0"/>
    <x v="0"/>
  </r>
  <r>
    <s v="KEND"/>
    <s v="Zuordnungsänderungen"/>
    <x v="10"/>
    <n v="9"/>
    <s v=""/>
    <x v="0"/>
    <x v="0"/>
  </r>
  <r>
    <s v="KEO3"/>
    <s v="Unternehmensorganisation anzeigen"/>
    <x v="15"/>
    <n v="40"/>
    <s v=""/>
    <x v="0"/>
    <x v="47"/>
  </r>
  <r>
    <s v="KEOA2"/>
    <s v="Profit Center aktivieren"/>
    <x v="15"/>
    <n v="33"/>
    <s v=""/>
    <x v="0"/>
    <x v="48"/>
  </r>
  <r>
    <s v="KEOD2"/>
    <s v="Inakt. Profit Center zurücknehmen"/>
    <x v="15"/>
    <s v=""/>
    <s v=""/>
    <x v="0"/>
    <x v="1"/>
  </r>
  <r>
    <s v="KEPC"/>
    <s v="Flexibler Zugriff auf Kalkulation"/>
    <x v="10"/>
    <n v="9"/>
    <s v=""/>
    <x v="0"/>
    <x v="0"/>
  </r>
  <r>
    <s v="KEPM"/>
    <s v="CO-PA Planung"/>
    <x v="10"/>
    <s v=""/>
    <s v=""/>
    <x v="0"/>
    <x v="1"/>
  </r>
  <r>
    <s v="KEQ5"/>
    <s v="Viewpflege mit vorbesetztem Erg.ber."/>
    <x v="10"/>
    <s v=""/>
    <s v=""/>
    <x v="0"/>
    <x v="1"/>
  </r>
  <r>
    <s v="KES1"/>
    <s v="CO-PA Pflege Merkmalswerte"/>
    <x v="10"/>
    <n v="9"/>
    <s v="DIALOG"/>
    <x v="0"/>
    <x v="0"/>
  </r>
  <r>
    <s v="KES3"/>
    <s v="Cust. Stammdatenhierarchie Pflegen"/>
    <x v="10"/>
    <s v=""/>
    <s v=""/>
    <x v="0"/>
    <x v="1"/>
  </r>
  <r>
    <s v="KGI2"/>
    <s v="Zuschläge IST:  Innenauftr. Einzelv."/>
    <x v="15"/>
    <n v="34"/>
    <s v="DIALOG"/>
    <x v="0"/>
    <x v="49"/>
  </r>
  <r>
    <s v="KGI4"/>
    <s v="Ist-Zuschläge:  Innenauftr. Sammelv."/>
    <x v="15"/>
    <s v=""/>
    <s v=""/>
    <x v="0"/>
    <x v="49"/>
  </r>
  <r>
    <s v="KGO2"/>
    <s v="Zuschläge OBLI: Innenauftr. Einzelv."/>
    <x v="15"/>
    <s v=""/>
    <s v=""/>
    <x v="0"/>
    <x v="49"/>
  </r>
  <r>
    <s v="KGO4"/>
    <s v="Zuschläge OBLI: Innenauftr. Sammelv."/>
    <x v="15"/>
    <s v=""/>
    <s v=""/>
    <x v="0"/>
    <x v="49"/>
  </r>
  <r>
    <s v="KJH3"/>
    <s v="PSP-Elementgruppen anzeigen"/>
    <x v="15"/>
    <s v=""/>
    <s v=""/>
    <x v="0"/>
    <x v="50"/>
  </r>
  <r>
    <s v="KK01"/>
    <s v="Statistische Kennzahlen anlegen"/>
    <x v="15"/>
    <n v="330"/>
    <s v="DIALOG"/>
    <x v="0"/>
    <x v="44"/>
  </r>
  <r>
    <s v="KK02"/>
    <s v="Statistische Kennzahlen ändern"/>
    <x v="15"/>
    <n v="47"/>
    <s v="DIALOG"/>
    <x v="0"/>
    <x v="44"/>
  </r>
  <r>
    <s v="KK03"/>
    <s v="Statistische Kennzahlen anzeigen"/>
    <x v="15"/>
    <n v="782"/>
    <s v="DIALOG"/>
    <x v="0"/>
    <x v="44"/>
  </r>
  <r>
    <s v="KK03DEL"/>
    <s v="Statistische Kennzahlen löschen"/>
    <x v="15"/>
    <s v=""/>
    <s v=""/>
    <x v="0"/>
    <x v="44"/>
  </r>
  <r>
    <s v="KK04"/>
    <s v="Stat. Kennzahlen: Stammdatenbericht"/>
    <x v="15"/>
    <n v="15"/>
    <s v="DIALOG"/>
    <x v="0"/>
    <x v="44"/>
  </r>
  <r>
    <s v="KK87"/>
    <s v="Ist-Abrechnung: ProdKostensammler"/>
    <x v="15"/>
    <s v=""/>
    <s v=""/>
    <x v="0"/>
    <x v="1"/>
  </r>
  <r>
    <s v="KKA0"/>
    <s v="Sperrperiode pflegen"/>
    <x v="23"/>
    <n v="410"/>
    <s v="DIALOG"/>
    <x v="0"/>
    <x v="0"/>
  </r>
  <r>
    <s v="KKA1"/>
    <s v="Ergebnis- und WIP-Ermittlung Auftrag"/>
    <x v="23"/>
    <n v="280"/>
    <s v="DIALOG"/>
    <x v="0"/>
    <x v="0"/>
  </r>
  <r>
    <s v="KKA3"/>
    <s v="Ergebnisermittlung Vertriebsblg.pos."/>
    <x v="23"/>
    <s v=""/>
    <s v=""/>
    <x v="0"/>
    <x v="1"/>
  </r>
  <r>
    <s v="KKAI"/>
    <s v="Ist-Ergebnisermittlung: Aufträge"/>
    <x v="23"/>
    <n v="10"/>
    <s v=""/>
    <x v="0"/>
    <x v="0"/>
  </r>
  <r>
    <s v="KKAY"/>
    <s v="WIP-Anzeige Auftrag"/>
    <x v="23"/>
    <n v="6"/>
    <s v=""/>
    <x v="0"/>
    <x v="0"/>
  </r>
  <r>
    <s v="KKBB"/>
    <s v="Berichtsaufruf CM"/>
    <x v="23"/>
    <s v=""/>
    <s v=""/>
    <x v="0"/>
    <x v="1"/>
  </r>
  <r>
    <s v="KKBC_KUN"/>
    <s v="Analysieren Kundenauftrag"/>
    <x v="23"/>
    <n v="27"/>
    <s v=""/>
    <x v="0"/>
    <x v="0"/>
  </r>
  <r>
    <s v="KKBC_ORD"/>
    <s v="Analysieren Auftrag"/>
    <x v="23"/>
    <n v="398"/>
    <s v="DIALOG"/>
    <x v="0"/>
    <x v="0"/>
  </r>
  <r>
    <s v="KKBC_ORD_INT"/>
    <s v="Analysieren Innenauftrag"/>
    <x v="23"/>
    <n v="235"/>
    <s v=""/>
    <x v="0"/>
    <x v="0"/>
  </r>
  <r>
    <s v="KKBF"/>
    <s v="Auftragsselektion (Klassifizierung)"/>
    <x v="23"/>
    <n v="170"/>
    <s v="DIALOG"/>
    <x v="0"/>
    <x v="0"/>
  </r>
  <r>
    <s v="KKF1"/>
    <s v="Anlegen CO-Fertigungsauftrag"/>
    <x v="23"/>
    <n v="2642"/>
    <s v="DIALOG"/>
    <x v="0"/>
    <x v="0"/>
  </r>
  <r>
    <s v="KKF2"/>
    <s v="Aendern CO-Fertigungsauftrag"/>
    <x v="23"/>
    <n v="1884"/>
    <s v="DIALOG"/>
    <x v="0"/>
    <x v="0"/>
  </r>
  <r>
    <s v="KKF3"/>
    <s v="Anzeigen CO-Fertigungsauftrag"/>
    <x v="23"/>
    <n v="440"/>
    <s v="DIALOG"/>
    <x v="0"/>
    <x v="0"/>
  </r>
  <r>
    <s v="KKF4"/>
    <s v="CO-FA Planwerte ändern"/>
    <x v="23"/>
    <n v="6"/>
    <s v=""/>
    <x v="0"/>
    <x v="0"/>
  </r>
  <r>
    <s v="KKG0"/>
    <s v="Sperrperiode anzeigen"/>
    <x v="23"/>
    <n v="390"/>
    <s v="DIALOG"/>
    <x v="0"/>
    <x v="0"/>
  </r>
  <r>
    <s v="KKN2"/>
    <s v="Nachbew.  IST:  Kostentr.   Sammelv."/>
    <x v="15"/>
    <s v=""/>
    <s v=""/>
    <x v="0"/>
    <x v="1"/>
  </r>
  <r>
    <s v="KKPCN"/>
    <s v="Anzeigen Kalk. ohne Mengengerüst"/>
    <x v="23"/>
    <n v="36"/>
    <s v=""/>
    <x v="0"/>
    <x v="0"/>
  </r>
  <r>
    <s v="KKPJ"/>
    <s v="Zuschläge IST:  Kostentr.   Sammelv."/>
    <x v="23"/>
    <s v=""/>
    <s v=""/>
    <x v="0"/>
    <x v="1"/>
  </r>
  <r>
    <s v="KKS5"/>
    <s v="Abweichungen periodische Fert. (S)"/>
    <x v="23"/>
    <s v=""/>
    <s v=""/>
    <x v="0"/>
    <x v="1"/>
  </r>
  <r>
    <s v="KL01"/>
    <s v="Leistungsart anlegen"/>
    <x v="15"/>
    <n v="646"/>
    <s v="DIALOG"/>
    <x v="0"/>
    <x v="51"/>
  </r>
  <r>
    <s v="KL02"/>
    <s v="Leistungsart ändern"/>
    <x v="15"/>
    <n v="319"/>
    <s v="DIALOG"/>
    <x v="0"/>
    <x v="0"/>
  </r>
  <r>
    <s v="KL03"/>
    <s v="Leistungsart anzeigen"/>
    <x v="15"/>
    <n v="2718"/>
    <s v="DIALOG"/>
    <x v="0"/>
    <x v="0"/>
  </r>
  <r>
    <s v="KL04"/>
    <s v="Leistungsart löschen"/>
    <x v="15"/>
    <n v="272"/>
    <s v="DIALOG"/>
    <x v="0"/>
    <x v="0"/>
  </r>
  <r>
    <s v="KL05"/>
    <s v="Leistungsart: Änderungen anzeigen"/>
    <x v="15"/>
    <n v="2"/>
    <s v="DIALOG"/>
    <x v="0"/>
    <x v="0"/>
  </r>
  <r>
    <s v="KL13"/>
    <s v="Leistungsarten:Stammdatenbericht"/>
    <x v="15"/>
    <n v="742"/>
    <s v="DIALOG"/>
    <x v="0"/>
    <x v="0"/>
  </r>
  <r>
    <s v="KL14"/>
    <s v="Leistungsarten löschen"/>
    <x v="15"/>
    <n v="158"/>
    <s v=""/>
    <x v="0"/>
    <x v="0"/>
  </r>
  <r>
    <s v="KLH1"/>
    <s v="Leistungsartengruppe anlegen"/>
    <x v="15"/>
    <n v="2"/>
    <s v="DIALOG"/>
    <x v="0"/>
    <x v="44"/>
  </r>
  <r>
    <s v="KLH2"/>
    <s v="Leistungsartengruppe ändern"/>
    <x v="15"/>
    <n v="237"/>
    <s v="DIALOG"/>
    <x v="0"/>
    <x v="44"/>
  </r>
  <r>
    <s v="KLH3"/>
    <s v="Leistungsartengruppe anzeigen"/>
    <x v="15"/>
    <n v="2888"/>
    <s v="DIALOG"/>
    <x v="0"/>
    <x v="44"/>
  </r>
  <r>
    <s v="KM1V"/>
    <s v="Selektionsvarianten Kostenstellen"/>
    <x v="15"/>
    <s v=""/>
    <s v=""/>
    <x v="0"/>
    <x v="1"/>
  </r>
  <r>
    <s v="KO01"/>
    <s v="Innenauftrag anlegen"/>
    <x v="15"/>
    <n v="232389"/>
    <s v="DIALOG"/>
    <x v="0"/>
    <x v="52"/>
  </r>
  <r>
    <s v="KO02"/>
    <s v="Innenauftrag ändern"/>
    <x v="15"/>
    <n v="1319659"/>
    <s v="DIALOG"/>
    <x v="0"/>
    <x v="52"/>
  </r>
  <r>
    <s v="KO03"/>
    <s v="Innenauftrag anzeigen"/>
    <x v="15"/>
    <n v="895908"/>
    <s v="DIALOG"/>
    <x v="0"/>
    <x v="52"/>
  </r>
  <r>
    <s v="KO04"/>
    <s v="Order Manager"/>
    <x v="15"/>
    <n v="553"/>
    <s v="DIALOG"/>
    <x v="0"/>
    <x v="0"/>
  </r>
  <r>
    <s v="KO08"/>
    <s v="Datenübernahme Auftragstammdaten"/>
    <x v="15"/>
    <n v="10"/>
    <s v=""/>
    <x v="0"/>
    <x v="0"/>
  </r>
  <r>
    <s v="KO12"/>
    <s v="Auftragsplan (Gesamt,Jahr) ändern"/>
    <x v="15"/>
    <n v="25602"/>
    <s v="DIALOG"/>
    <x v="0"/>
    <x v="44"/>
  </r>
  <r>
    <s v="KO13"/>
    <s v="Auftragsplan (Gesamt,Jahr) anzeigen"/>
    <x v="15"/>
    <n v="6859"/>
    <s v="DIALOG"/>
    <x v="0"/>
    <x v="44"/>
  </r>
  <r>
    <s v="KO22"/>
    <s v="Auftragsbudget ändern"/>
    <x v="15"/>
    <n v="367244"/>
    <s v="DIALOG"/>
    <x v="1"/>
    <x v="53"/>
  </r>
  <r>
    <s v="KO23"/>
    <s v="Auftragsbudget anzeigen"/>
    <x v="15"/>
    <n v="485"/>
    <s v="DIALOG"/>
    <x v="1"/>
    <x v="53"/>
  </r>
  <r>
    <s v="KO24"/>
    <s v="Auftragsnachtrag ändern"/>
    <x v="15"/>
    <n v="20531"/>
    <s v="DIALOG"/>
    <x v="1"/>
    <x v="53"/>
  </r>
  <r>
    <s v="KO25"/>
    <s v="Auftragsnachtrag anzeigen"/>
    <x v="15"/>
    <n v="94"/>
    <s v="DIALOG"/>
    <x v="0"/>
    <x v="53"/>
  </r>
  <r>
    <s v="KO27"/>
    <s v="Auftragsrückgabe anzeigen"/>
    <x v="15"/>
    <n v="51"/>
    <s v=""/>
    <x v="0"/>
    <x v="53"/>
  </r>
  <r>
    <s v="KO2B"/>
    <s v="Budgetbeleg anzeigen"/>
    <x v="18"/>
    <n v="77"/>
    <s v="DIALOG"/>
    <x v="0"/>
    <x v="0"/>
  </r>
  <r>
    <s v="KO30"/>
    <s v="Aktivieren Verfügb.kontr. Aufträge"/>
    <x v="15"/>
    <s v=""/>
    <s v=""/>
    <x v="0"/>
    <x v="49"/>
  </r>
  <r>
    <s v="KO31"/>
    <s v="Neuaufbau Verfügb.kontrolle Aufträge"/>
    <x v="15"/>
    <s v=""/>
    <s v=""/>
    <x v="0"/>
    <x v="49"/>
  </r>
  <r>
    <s v="KO88"/>
    <s v="Ist-Abrechnung: Auftrag"/>
    <x v="15"/>
    <n v="237570"/>
    <s v="DIALOG"/>
    <x v="0"/>
    <x v="49"/>
  </r>
  <r>
    <s v="KO8B"/>
    <s v="Abrechnungsbeleg anzeigen"/>
    <x v="15"/>
    <s v=""/>
    <s v=""/>
    <x v="0"/>
    <x v="52"/>
  </r>
  <r>
    <s v="KO8G"/>
    <s v="Ist-Abrechnung: Innen-/InstAufträge"/>
    <x v="15"/>
    <n v="3362"/>
    <s v="DIALOG"/>
    <x v="0"/>
    <x v="54"/>
  </r>
  <r>
    <s v="KO8N"/>
    <s v="Nummernkr. Abrechnungsbeleg pflegen"/>
    <x v="15"/>
    <s v=""/>
    <s v=""/>
    <x v="0"/>
    <x v="49"/>
  </r>
  <r>
    <s v="KO9E"/>
    <s v="Plan-Abrechnung: Innenauftrag"/>
    <x v="15"/>
    <n v="3"/>
    <s v=""/>
    <x v="0"/>
    <x v="55"/>
  </r>
  <r>
    <s v="KO9G"/>
    <s v="Plan-Abrechnung: Innenaufträge"/>
    <x v="15"/>
    <n v="297"/>
    <s v="DIALOG"/>
    <x v="0"/>
    <x v="55"/>
  </r>
  <r>
    <s v="KOA1"/>
    <s v="Innenauftrag senden"/>
    <x v="15"/>
    <n v="223"/>
    <s v="DIALOG"/>
    <x v="0"/>
    <x v="49"/>
  </r>
  <r>
    <s v="KOAB"/>
    <s v="Auftragsarten: Budgetprofil"/>
    <x v="15"/>
    <n v="70"/>
    <s v=""/>
    <x v="0"/>
    <x v="49"/>
  </r>
  <r>
    <s v="KOAL"/>
    <s v="Auftragsarten: Abrechnungsprofil"/>
    <x v="15"/>
    <n v="248"/>
    <s v="DIALOG"/>
    <x v="0"/>
    <x v="49"/>
  </r>
  <r>
    <s v="KOAP"/>
    <s v="Auftragsarten: Planprofil"/>
    <x v="15"/>
    <s v=""/>
    <s v=""/>
    <x v="0"/>
    <x v="49"/>
  </r>
  <r>
    <s v="KOB1"/>
    <s v="Aufträge Einzelposten Ist"/>
    <x v="15"/>
    <n v="645147"/>
    <s v="DIALOG"/>
    <x v="0"/>
    <x v="52"/>
  </r>
  <r>
    <s v="KOB1N"/>
    <s v="Aufträge Einzelposten Ist neu"/>
    <x v="15"/>
    <s v=""/>
    <s v=""/>
    <x v="0"/>
    <x v="52"/>
  </r>
  <r>
    <s v="KOB2"/>
    <s v="Aufträge Einzelposten Obligo"/>
    <x v="15"/>
    <n v="149530"/>
    <s v="DIALOG"/>
    <x v="0"/>
    <x v="52"/>
  </r>
  <r>
    <s v="KOB3"/>
    <s v="Aufträge Einzelposten Abweichungen"/>
    <x v="23"/>
    <n v="64"/>
    <s v=""/>
    <x v="0"/>
    <x v="0"/>
  </r>
  <r>
    <s v="KOB4"/>
    <s v="Aufträge Einzelposten Budget"/>
    <x v="15"/>
    <n v="20"/>
    <s v=""/>
    <x v="0"/>
    <x v="53"/>
  </r>
  <r>
    <s v="KOB5"/>
    <s v="Aufträge EP Abrechnung Pflege"/>
    <x v="22"/>
    <n v="130"/>
    <s v="DIALOG"/>
    <x v="0"/>
    <x v="0"/>
  </r>
  <r>
    <s v="KOBP"/>
    <s v="Aufträge Einzelposten Plan"/>
    <x v="15"/>
    <n v="51"/>
    <s v="DIALOG"/>
    <x v="0"/>
    <x v="0"/>
  </r>
  <r>
    <s v="KOC2"/>
    <s v="Ausgewählte Berichte ausführen"/>
    <x v="15"/>
    <s v=""/>
    <s v=""/>
    <x v="0"/>
    <x v="1"/>
  </r>
  <r>
    <s v="KOC4"/>
    <s v="Kostenanalyse"/>
    <x v="23"/>
    <n v="3472"/>
    <s v="DIALOG"/>
    <x v="0"/>
    <x v="0"/>
  </r>
  <r>
    <s v="KOCF"/>
    <s v="Obligovortrag: Aufträge"/>
    <x v="15"/>
    <n v="279"/>
    <s v="DIALOG"/>
    <x v="0"/>
    <x v="0"/>
  </r>
  <r>
    <s v="KOCO"/>
    <s v="Budgetübertrag für Aufträge"/>
    <x v="18"/>
    <n v="9"/>
    <s v="DIALOG"/>
    <x v="0"/>
    <x v="0"/>
  </r>
  <r>
    <s v="KOH1"/>
    <s v="Auftragsgruppe anlegen"/>
    <x v="15"/>
    <n v="18"/>
    <s v="DIALOG"/>
    <x v="0"/>
    <x v="56"/>
  </r>
  <r>
    <s v="KOH2"/>
    <s v="Auftragsgruppe ändern"/>
    <x v="15"/>
    <n v="19441"/>
    <s v="DIALOG"/>
    <x v="0"/>
    <x v="56"/>
  </r>
  <r>
    <s v="KOH3"/>
    <s v="Auftragsgruppe anzeigen"/>
    <x v="15"/>
    <n v="2489"/>
    <s v="DIALOG"/>
    <x v="0"/>
    <x v="56"/>
  </r>
  <r>
    <s v="KOK2"/>
    <s v="Sammelbearbeitung Innenaufträge"/>
    <x v="15"/>
    <n v="5778"/>
    <s v="DIALOG"/>
    <x v="0"/>
    <x v="57"/>
  </r>
  <r>
    <s v="KOK3"/>
    <s v="Sammelanzeige Innenaufträge"/>
    <x v="15"/>
    <n v="16414"/>
    <s v="DIALOG"/>
    <x v="0"/>
    <x v="57"/>
  </r>
  <r>
    <s v="KOK4"/>
    <s v="Sammelbearbeitung Innenauftr. masch."/>
    <x v="15"/>
    <n v="419"/>
    <s v="DIALOG"/>
    <x v="0"/>
    <x v="57"/>
  </r>
  <r>
    <s v="KOK5"/>
    <s v="Stammdatenverzeichnis Innenaufträge"/>
    <x v="15"/>
    <n v="77532"/>
    <s v="DIALOG"/>
    <x v="0"/>
    <x v="57"/>
  </r>
  <r>
    <s v="KOK6"/>
    <s v="Sammeldruck von Innenaufträgen"/>
    <x v="15"/>
    <s v=""/>
    <s v=""/>
    <x v="0"/>
    <x v="1"/>
  </r>
  <r>
    <s v="KOM1"/>
    <s v="CO-Musterauftrag anlegen"/>
    <x v="15"/>
    <s v=""/>
    <s v=""/>
    <x v="0"/>
    <x v="58"/>
  </r>
  <r>
    <s v="KOM2"/>
    <s v="CO-Musterauftrag ändern"/>
    <x v="15"/>
    <n v="138"/>
    <s v="DIALOG"/>
    <x v="0"/>
    <x v="58"/>
  </r>
  <r>
    <s v="KOM3"/>
    <s v="CO-Musterauftrag anzeigen"/>
    <x v="15"/>
    <n v="195"/>
    <s v="DIALOG"/>
    <x v="0"/>
    <x v="58"/>
  </r>
  <r>
    <s v="KON2"/>
    <s v="Ist-Nachbew.:  Innenauftr. Sammelv."/>
    <x v="15"/>
    <s v=""/>
    <s v=""/>
    <x v="0"/>
    <x v="1"/>
  </r>
  <r>
    <s v="KONK"/>
    <s v="Nummernkreise Auftrag pflegen"/>
    <x v="15"/>
    <n v="6072"/>
    <s v="DIALOG"/>
    <x v="0"/>
    <x v="58"/>
  </r>
  <r>
    <s v="KOSRLIST"/>
    <s v="Sammelanzeige Abrechnungsvorschrift"/>
    <x v="15"/>
    <n v="1889"/>
    <s v="DIALOG"/>
    <x v="0"/>
    <x v="0"/>
  </r>
  <r>
    <s v="KOSRLIST_OR"/>
    <s v="Sammelanzeige AbrVor. Innenaufträge"/>
    <x v="15"/>
    <n v="13947"/>
    <s v="DIALOG"/>
    <x v="0"/>
    <x v="0"/>
  </r>
  <r>
    <s v="KOT2"/>
    <s v="Auftragsarten pflegen - alle Typen"/>
    <x v="15"/>
    <n v="18"/>
    <s v="DIALOG"/>
    <x v="0"/>
    <x v="38"/>
  </r>
  <r>
    <s v="KOT2_OPA"/>
    <s v="Auftragsarten für Innenaufträge"/>
    <x v="15"/>
    <n v="7168"/>
    <s v="DIALOG"/>
    <x v="0"/>
    <x v="38"/>
  </r>
  <r>
    <s v="KOT2_OPA_STSMA"/>
    <s v="Auftragsarten für Innenaufträge"/>
    <x v="15"/>
    <n v="1845"/>
    <s v="DIALOG"/>
    <x v="0"/>
    <x v="38"/>
  </r>
  <r>
    <s v="KOT2_PKOSA"/>
    <s v="Auftragsart überprüfen PKoSa"/>
    <x v="23"/>
    <s v=""/>
    <s v=""/>
    <x v="0"/>
    <x v="1"/>
  </r>
  <r>
    <s v="KOT3"/>
    <s v="Auftragsarten anzeigen"/>
    <x v="15"/>
    <n v="3719"/>
    <s v="DIALOG"/>
    <x v="0"/>
    <x v="38"/>
  </r>
  <r>
    <s v="KOT3_OPA"/>
    <s v="Auftragsarten für Innenaufträge"/>
    <x v="15"/>
    <n v="443"/>
    <s v="DIALOG"/>
    <x v="0"/>
    <x v="38"/>
  </r>
  <r>
    <s v="KOV2"/>
    <s v="Vorgangsgruppen für Aufträge pflegen"/>
    <x v="15"/>
    <n v="10"/>
    <s v="DIALOG"/>
    <x v="0"/>
    <x v="38"/>
  </r>
  <r>
    <s v="KP04"/>
    <s v="Planerprofil setzen"/>
    <x v="15"/>
    <n v="120"/>
    <s v="DIALOG"/>
    <x v="0"/>
    <x v="0"/>
  </r>
  <r>
    <s v="KP06"/>
    <s v="Planung Kostenart./Leistaufn. ändern"/>
    <x v="15"/>
    <n v="26"/>
    <s v=""/>
    <x v="0"/>
    <x v="44"/>
  </r>
  <r>
    <s v="KP07"/>
    <s v="Planung Kostenart./Lst.aufn.anzeigen"/>
    <x v="15"/>
    <n v="112"/>
    <s v="DIALOG"/>
    <x v="0"/>
    <x v="44"/>
  </r>
  <r>
    <s v="KP17"/>
    <s v="Primärkosten Plandaten anzeigen"/>
    <x v="15"/>
    <n v="12"/>
    <s v=""/>
    <x v="0"/>
    <x v="44"/>
  </r>
  <r>
    <s v="KP26"/>
    <s v="Leistungsarten Plandaten ändern"/>
    <x v="15"/>
    <n v="4033"/>
    <s v="DIALOG"/>
    <x v="0"/>
    <x v="44"/>
  </r>
  <r>
    <s v="KP27"/>
    <s v="Leistungsarten Plandaten anzeigen"/>
    <x v="15"/>
    <n v="3035"/>
    <s v="DIALOG"/>
    <x v="0"/>
    <x v="44"/>
  </r>
  <r>
    <s v="KP47"/>
    <s v="Statist. Kennz. Plandaten anzeigen"/>
    <x v="15"/>
    <n v="6"/>
    <s v="DIALOG"/>
    <x v="0"/>
    <x v="0"/>
  </r>
  <r>
    <s v="KP90"/>
    <s v="Plankosten löschen"/>
    <x v="15"/>
    <s v=""/>
    <s v=""/>
    <x v="0"/>
    <x v="1"/>
  </r>
  <r>
    <s v="KP91"/>
    <s v="Plankosten löschen"/>
    <x v="15"/>
    <n v="9"/>
    <s v=""/>
    <x v="0"/>
    <x v="0"/>
  </r>
  <r>
    <s v="KPA6"/>
    <s v="Planung Primärkostenarten ändern"/>
    <x v="15"/>
    <s v=""/>
    <s v=""/>
    <x v="0"/>
    <x v="1"/>
  </r>
  <r>
    <s v="KPB6"/>
    <s v="Leist.arten Plandaten ändern"/>
    <x v="15"/>
    <n v="24"/>
    <s v=""/>
    <x v="0"/>
    <x v="0"/>
  </r>
  <r>
    <s v="KPF6"/>
    <s v="Planung Kostenart./Leistaufn. ändern"/>
    <x v="15"/>
    <n v="2602"/>
    <s v="DIALOG"/>
    <x v="0"/>
    <x v="0"/>
  </r>
  <r>
    <s v="KPF7"/>
    <s v="Planung Kostenart./LstAufn. anzeigen"/>
    <x v="15"/>
    <n v="71"/>
    <s v="DIALOG"/>
    <x v="0"/>
    <x v="0"/>
  </r>
  <r>
    <s v="KPG3"/>
    <s v="Planparameter anzeigen"/>
    <x v="15"/>
    <s v=""/>
    <s v=""/>
    <x v="0"/>
    <x v="1"/>
  </r>
  <r>
    <s v="KPG7"/>
    <s v="Planungslayout Kostenpl. anzeigen"/>
    <x v="15"/>
    <s v=""/>
    <s v=""/>
    <x v="0"/>
    <x v="1"/>
  </r>
  <r>
    <s v="KPZ3"/>
    <s v="Kostenstellenetat anzeigen"/>
    <x v="15"/>
    <n v="7"/>
    <s v="DIALOG"/>
    <x v="0"/>
    <x v="0"/>
  </r>
  <r>
    <s v="KS01"/>
    <s v="Kostenstelle anlegen"/>
    <x v="15"/>
    <n v="3884"/>
    <s v="DIALOG"/>
    <x v="0"/>
    <x v="44"/>
  </r>
  <r>
    <s v="KS02"/>
    <s v="Kostenstelle ändern"/>
    <x v="15"/>
    <n v="21468"/>
    <s v="DIALOG"/>
    <x v="0"/>
    <x v="44"/>
  </r>
  <r>
    <s v="KS03"/>
    <s v="Kostenstelle anzeigen"/>
    <x v="16"/>
    <n v="220651"/>
    <s v="DIALOG"/>
    <x v="0"/>
    <x v="0"/>
  </r>
  <r>
    <s v="KS04"/>
    <s v="Kostenstelle löschen"/>
    <x v="15"/>
    <n v="480"/>
    <s v="DIALOG"/>
    <x v="0"/>
    <x v="49"/>
  </r>
  <r>
    <s v="KS05"/>
    <s v="Kostenstelle: Änderungen anzeigen"/>
    <x v="15"/>
    <n v="135"/>
    <s v="DIALOG"/>
    <x v="0"/>
    <x v="44"/>
  </r>
  <r>
    <s v="KS08"/>
    <s v="Listbearbeitung K.stelle ausführen"/>
    <x v="15"/>
    <s v=""/>
    <s v=""/>
    <x v="0"/>
    <x v="44"/>
  </r>
  <r>
    <s v="KS13"/>
    <s v="Kostenstellen: Stammdatenbericht"/>
    <x v="15"/>
    <n v="9604"/>
    <s v="DIALOG"/>
    <x v="0"/>
    <x v="0"/>
  </r>
  <r>
    <s v="KSA3"/>
    <s v="Kostenstellen-Abgrenzung Ist"/>
    <x v="15"/>
    <s v=""/>
    <s v=""/>
    <x v="0"/>
    <x v="1"/>
  </r>
  <r>
    <s v="KSA8"/>
    <s v="Kostenstellen-Abgrenzung Plan"/>
    <x v="15"/>
    <n v="9"/>
    <s v="DIALOG"/>
    <x v="0"/>
    <x v="0"/>
  </r>
  <r>
    <s v="KSB1"/>
    <s v="Kostenstellen Einzelposten Ist"/>
    <x v="15"/>
    <n v="594836"/>
    <s v="DIALOG"/>
    <x v="0"/>
    <x v="52"/>
  </r>
  <r>
    <s v="KSB1N"/>
    <s v="Kostenstellen Einzelposten Ist neu"/>
    <x v="15"/>
    <n v="2113"/>
    <s v="DIALOG"/>
    <x v="0"/>
    <x v="52"/>
  </r>
  <r>
    <s v="KSB2"/>
    <s v="Kostenstellen Einzelposten Obligo"/>
    <x v="15"/>
    <n v="35771"/>
    <s v="DIALOG"/>
    <x v="0"/>
    <x v="52"/>
  </r>
  <r>
    <s v="KSB5"/>
    <s v="Kostenrechnungsbelege Ist"/>
    <x v="15"/>
    <n v="17419"/>
    <s v="DIALOG"/>
    <x v="0"/>
    <x v="52"/>
  </r>
  <r>
    <s v="KSB5N"/>
    <s v="Kostenrechnungsbelege: Ist"/>
    <x v="15"/>
    <n v="107"/>
    <s v="DIALOG"/>
    <x v="0"/>
    <x v="52"/>
  </r>
  <r>
    <s v="KSB9"/>
    <s v="Planungsbericht Kostenstellen"/>
    <x v="15"/>
    <n v="3"/>
    <s v="DIALOG"/>
    <x v="0"/>
    <x v="52"/>
  </r>
  <r>
    <s v="KSBL"/>
    <s v="Kostenstellen: Planungsübersicht"/>
    <x v="15"/>
    <n v="106"/>
    <s v="DIALOG"/>
    <x v="0"/>
    <x v="52"/>
  </r>
  <r>
    <s v="KSBP"/>
    <s v="Kostenstellen Einzelposten Plan"/>
    <x v="15"/>
    <n v="779"/>
    <s v="DIALOG"/>
    <x v="0"/>
    <x v="52"/>
  </r>
  <r>
    <s v="KSBT"/>
    <s v="Kostenstellen: Leistungsartentarife"/>
    <x v="15"/>
    <n v="8306"/>
    <s v="DIALOG"/>
    <x v="0"/>
    <x v="0"/>
  </r>
  <r>
    <s v="KSC2"/>
    <s v="Indirekte Leist.verr. Ist ändern"/>
    <x v="15"/>
    <s v=""/>
    <s v=""/>
    <x v="0"/>
    <x v="44"/>
  </r>
  <r>
    <s v="KSCB"/>
    <s v="Indirekte Leist.verr. Plan ausführen"/>
    <x v="15"/>
    <s v=""/>
    <s v=""/>
    <x v="0"/>
    <x v="44"/>
  </r>
  <r>
    <s v="KSES"/>
    <s v="CO: Verrechnungsschema für Umlage"/>
    <x v="15"/>
    <n v="6"/>
    <s v="DIALOG"/>
    <x v="0"/>
    <x v="44"/>
  </r>
  <r>
    <s v="KSH1"/>
    <s v="Kostenstellengruppe anlegen"/>
    <x v="15"/>
    <n v="755"/>
    <s v="DIALOG"/>
    <x v="0"/>
    <x v="44"/>
  </r>
  <r>
    <s v="KSH2"/>
    <s v="Kostenstellengruppe ändern"/>
    <x v="15"/>
    <n v="20868"/>
    <s v="DIALOG"/>
    <x v="0"/>
    <x v="44"/>
  </r>
  <r>
    <s v="KSH3"/>
    <s v="Kostenstellengruppe anzeigen"/>
    <x v="15"/>
    <n v="127290"/>
    <s v="DIALOG"/>
    <x v="0"/>
    <x v="44"/>
  </r>
  <r>
    <s v="KSI4"/>
    <s v="Ist-Zuschläge:  Kostenstellen"/>
    <x v="15"/>
    <n v="6"/>
    <s v=""/>
    <x v="0"/>
    <x v="49"/>
  </r>
  <r>
    <s v="KSOV"/>
    <s v="Zykluspflege/-übersicht (CCA, ABC)"/>
    <x v="15"/>
    <s v=""/>
    <s v=""/>
    <x v="0"/>
    <x v="1"/>
  </r>
  <r>
    <s v="KSP4"/>
    <s v="Zuschläge PLAN: Kostenstellen"/>
    <x v="15"/>
    <n v="6"/>
    <s v=""/>
    <x v="0"/>
    <x v="0"/>
  </r>
  <r>
    <s v="KSR2_ORC"/>
    <s v="Strategiefolgen für Innenaufträge"/>
    <x v="15"/>
    <n v="135"/>
    <s v=""/>
    <x v="0"/>
    <x v="0"/>
  </r>
  <r>
    <s v="KSR3_ORC"/>
    <s v="Strategiefolge - AufArt Innenauftrag"/>
    <x v="15"/>
    <n v="27"/>
    <s v="DIALOG"/>
    <x v="0"/>
    <x v="0"/>
  </r>
  <r>
    <s v="KSU1"/>
    <s v="Ist-Umlage anlegen"/>
    <x v="15"/>
    <n v="3962"/>
    <s v="DIALOG"/>
    <x v="0"/>
    <x v="44"/>
  </r>
  <r>
    <s v="KSU2"/>
    <s v="Ist-Umlage ändern"/>
    <x v="15"/>
    <n v="4380"/>
    <s v="DIALOG"/>
    <x v="0"/>
    <x v="44"/>
  </r>
  <r>
    <s v="KSU3"/>
    <s v="Ist-Umlage anzeigen"/>
    <x v="15"/>
    <n v="5378"/>
    <s v="DIALOG"/>
    <x v="0"/>
    <x v="44"/>
  </r>
  <r>
    <s v="KSU4"/>
    <s v="Ist-Umlage löschen"/>
    <x v="15"/>
    <n v="10"/>
    <s v=""/>
    <x v="0"/>
    <x v="44"/>
  </r>
  <r>
    <s v="KSU5"/>
    <s v="Ist-Umlage ausführen"/>
    <x v="15"/>
    <n v="13293"/>
    <s v="DIALOG"/>
    <x v="0"/>
    <x v="44"/>
  </r>
  <r>
    <s v="KSU6"/>
    <s v="Ist-Umlage Übersicht"/>
    <x v="15"/>
    <n v="84"/>
    <s v="DIALOG"/>
    <x v="0"/>
    <x v="44"/>
  </r>
  <r>
    <s v="KSU9"/>
    <s v="Plan-Umlage anzeigen"/>
    <x v="15"/>
    <s v=""/>
    <s v=""/>
    <x v="0"/>
    <x v="44"/>
  </r>
  <r>
    <s v="KSUC"/>
    <s v="Plan-Umlage Übersicht"/>
    <x v="15"/>
    <s v=""/>
    <s v=""/>
    <x v="0"/>
    <x v="44"/>
  </r>
  <r>
    <s v="KSV1"/>
    <s v="Ist-Verteilung anlegen"/>
    <x v="15"/>
    <n v="622"/>
    <s v="DIALOG"/>
    <x v="0"/>
    <x v="44"/>
  </r>
  <r>
    <s v="KSV2"/>
    <s v="Ist-Verteilung ändern"/>
    <x v="15"/>
    <n v="34"/>
    <s v="DIALOG"/>
    <x v="0"/>
    <x v="44"/>
  </r>
  <r>
    <s v="KSV3"/>
    <s v="Ist-Verteilung anzeigen"/>
    <x v="15"/>
    <n v="418"/>
    <s v="DIALOG"/>
    <x v="0"/>
    <x v="44"/>
  </r>
  <r>
    <s v="KSV5"/>
    <s v="Ist-Verteilung ausführen"/>
    <x v="15"/>
    <n v="1191"/>
    <s v="DIALOG"/>
    <x v="0"/>
    <x v="44"/>
  </r>
  <r>
    <s v="KSV6"/>
    <s v="Ist-Verteilung Übersicht"/>
    <x v="15"/>
    <n v="32"/>
    <s v="DIALOG"/>
    <x v="0"/>
    <x v="44"/>
  </r>
  <r>
    <s v="KSVB"/>
    <s v="Plan-Verteilung ausführen"/>
    <x v="15"/>
    <s v=""/>
    <s v=""/>
    <x v="0"/>
    <x v="44"/>
  </r>
  <r>
    <s v="KSVC"/>
    <s v="Plan-Verteilung Übersicht"/>
    <x v="15"/>
    <s v=""/>
    <s v=""/>
    <x v="0"/>
    <x v="44"/>
  </r>
  <r>
    <s v="KSW2"/>
    <s v="Periodische Umbuchung ändern"/>
    <x v="15"/>
    <s v=""/>
    <s v=""/>
    <x v="0"/>
    <x v="1"/>
  </r>
  <r>
    <s v="KZA1"/>
    <s v="GMK-Zuschläge auswählen"/>
    <x v="15"/>
    <n v="54"/>
    <s v="DIALOG"/>
    <x v="0"/>
    <x v="0"/>
  </r>
  <r>
    <s v="KZE2"/>
    <s v="Entlastung pflegen"/>
    <x v="15"/>
    <n v="36"/>
    <s v="DIALOG"/>
    <x v="0"/>
    <x v="0"/>
  </r>
  <r>
    <s v="KZS2"/>
    <s v="Kalkulationsschema pflegen"/>
    <x v="15"/>
    <n v="54"/>
    <s v="DIALOG"/>
    <x v="0"/>
    <x v="0"/>
  </r>
  <r>
    <s v="LDAP"/>
    <s v="LDAP Customizing &amp; Test"/>
    <x v="13"/>
    <n v="2952"/>
    <s v="DIALOG"/>
    <x v="0"/>
    <x v="0"/>
  </r>
  <r>
    <s v="LDAPMAP"/>
    <s v="LDAP-Attributzuordnung verwalten"/>
    <x v="5"/>
    <n v="12"/>
    <s v="DIALOG"/>
    <x v="0"/>
    <x v="0"/>
  </r>
  <r>
    <s v="LSMW"/>
    <s v="Legacy System Migration Workbench"/>
    <x v="5"/>
    <s v=""/>
    <s v=""/>
    <x v="0"/>
    <x v="1"/>
  </r>
  <r>
    <s v="M/61"/>
    <s v="Nachrichten: KondTab anz. Bestellung"/>
    <x v="12"/>
    <s v=""/>
    <s v=""/>
    <x v="0"/>
    <x v="59"/>
  </r>
  <r>
    <s v="MASS"/>
    <s v="Massenänderung"/>
    <x v="5"/>
    <n v="654"/>
    <s v="DIALOG"/>
    <x v="0"/>
    <x v="0"/>
  </r>
  <r>
    <s v="MASSD"/>
    <s v="Massenpflege"/>
    <x v="13"/>
    <n v="5243"/>
    <s v="DIALOG"/>
    <x v="0"/>
    <x v="0"/>
  </r>
  <r>
    <s v="MB01"/>
    <s v="Wareneingang zur Bestellung buchen"/>
    <x v="12"/>
    <s v=""/>
    <s v=""/>
    <x v="0"/>
    <x v="60"/>
  </r>
  <r>
    <s v="MB02"/>
    <s v="Materialbeleg ändern"/>
    <x v="12"/>
    <n v="43856"/>
    <s v="DIALOG"/>
    <x v="0"/>
    <x v="0"/>
  </r>
  <r>
    <s v="MB03"/>
    <s v="Materialbeleg anzeigen"/>
    <x v="12"/>
    <n v="188262"/>
    <s v="DIALOG"/>
    <x v="0"/>
    <x v="0"/>
  </r>
  <r>
    <s v="MB1A"/>
    <s v="Warenentnahme"/>
    <x v="12"/>
    <n v="479376"/>
    <s v="DIALOG"/>
    <x v="0"/>
    <x v="0"/>
  </r>
  <r>
    <s v="MB1B"/>
    <s v="Umbuchung"/>
    <x v="12"/>
    <n v="66826"/>
    <s v="DIALOG"/>
    <x v="0"/>
    <x v="0"/>
  </r>
  <r>
    <s v="MB1C"/>
    <s v="Wareneingang Sonstige"/>
    <x v="12"/>
    <n v="3123"/>
    <s v="DIALOG"/>
    <x v="0"/>
    <x v="0"/>
  </r>
  <r>
    <s v="MB21"/>
    <s v="Reservierung anlegen"/>
    <x v="12"/>
    <n v="672448"/>
    <s v="DIALOG"/>
    <x v="0"/>
    <x v="0"/>
  </r>
  <r>
    <s v="MB22"/>
    <s v="Reservierung ändern"/>
    <x v="12"/>
    <n v="126734"/>
    <s v="DIALOG"/>
    <x v="0"/>
    <x v="0"/>
  </r>
  <r>
    <s v="MB23"/>
    <s v="Reservierung anzeigen"/>
    <x v="12"/>
    <n v="228476"/>
    <s v="DIALOG"/>
    <x v="0"/>
    <x v="0"/>
  </r>
  <r>
    <s v="MB24"/>
    <s v="Reservierungsliste"/>
    <x v="12"/>
    <n v="4906"/>
    <s v="DIALOG"/>
    <x v="0"/>
    <x v="0"/>
  </r>
  <r>
    <s v="MB25"/>
    <s v="Reservierungsliste"/>
    <x v="12"/>
    <n v="8851"/>
    <s v="DIALOG"/>
    <x v="0"/>
    <x v="0"/>
  </r>
  <r>
    <s v="MB31"/>
    <s v="Wareneingang zum Fertigungsauftrag"/>
    <x v="12"/>
    <n v="845"/>
    <s v="DIALOG"/>
    <x v="0"/>
    <x v="0"/>
  </r>
  <r>
    <s v="MB51"/>
    <s v="Materialbelegliste"/>
    <x v="12"/>
    <n v="555368"/>
    <s v="DIALOG"/>
    <x v="0"/>
    <x v="0"/>
  </r>
  <r>
    <s v="MB52"/>
    <s v="Lagerbestandsliste"/>
    <x v="12"/>
    <n v="153968"/>
    <s v="DIALOG"/>
    <x v="0"/>
    <x v="0"/>
  </r>
  <r>
    <s v="MB53"/>
    <s v="Werksverfügbarkeit anzeigen"/>
    <x v="12"/>
    <n v="50342"/>
    <s v="DIALOG"/>
    <x v="0"/>
    <x v="0"/>
  </r>
  <r>
    <s v="MB56"/>
    <s v="Chargenverwendungsnachweis auswerten"/>
    <x v="12"/>
    <n v="1"/>
    <s v="DIALOG"/>
    <x v="0"/>
    <x v="0"/>
  </r>
  <r>
    <s v="MB59"/>
    <s v="Materialbelegliste"/>
    <x v="12"/>
    <n v="72"/>
    <s v=""/>
    <x v="0"/>
    <x v="9"/>
  </r>
  <r>
    <s v="MB5B"/>
    <s v="Bestände zum Buchungsdatum"/>
    <x v="12"/>
    <n v="87284"/>
    <s v="DIALOG"/>
    <x v="0"/>
    <x v="0"/>
  </r>
  <r>
    <s v="MB5L"/>
    <s v="Bestandswertliste: Saldendarstellung"/>
    <x v="12"/>
    <n v="301"/>
    <s v="DIALOG"/>
    <x v="0"/>
    <x v="0"/>
  </r>
  <r>
    <s v="MB5M"/>
    <s v="MHD/Herstelldatum"/>
    <x v="12"/>
    <n v="10"/>
    <s v="DIALOG"/>
    <x v="0"/>
    <x v="9"/>
  </r>
  <r>
    <s v="MB5T"/>
    <s v="Transitbestand Bk"/>
    <x v="12"/>
    <n v="7"/>
    <s v=""/>
    <x v="0"/>
    <x v="0"/>
  </r>
  <r>
    <s v="MB90"/>
    <s v="Nachrichtenbearb. für Materialbelege"/>
    <x v="12"/>
    <n v="3298"/>
    <s v="DIALOG"/>
    <x v="0"/>
    <x v="0"/>
  </r>
  <r>
    <s v="MBAL"/>
    <s v="Materialbelege Archiv lesen"/>
    <x v="12"/>
    <n v="12"/>
    <s v="DIALOG"/>
    <x v="0"/>
    <x v="0"/>
  </r>
  <r>
    <s v="MBBS"/>
    <s v="Bewerteten Sonderbestand anzeigen"/>
    <x v="12"/>
    <n v="4"/>
    <s v="DIALOG"/>
    <x v="0"/>
    <x v="0"/>
  </r>
  <r>
    <s v="MBGR"/>
    <s v="MatBeleg zum Grund der Bewegung anz."/>
    <x v="12"/>
    <n v="12"/>
    <s v="DIALOG"/>
    <x v="0"/>
    <x v="0"/>
  </r>
  <r>
    <s v="MBRL"/>
    <s v="Rücklieferung zum Materialbeleg"/>
    <x v="12"/>
    <n v="152"/>
    <s v="DIALOG"/>
    <x v="0"/>
    <x v="0"/>
  </r>
  <r>
    <s v="MBSL"/>
    <s v="Materialbeleg kopieren"/>
    <x v="12"/>
    <n v="2"/>
    <s v="DIALOG"/>
    <x v="0"/>
    <x v="0"/>
  </r>
  <r>
    <s v="MBSM"/>
    <s v="Stornierte Materialbelege anzeigen"/>
    <x v="12"/>
    <n v="4"/>
    <s v="DIALOG"/>
    <x v="0"/>
    <x v="0"/>
  </r>
  <r>
    <s v="MBST"/>
    <s v="Materialbeleg stornieren"/>
    <x v="12"/>
    <n v="10437"/>
    <s v="DIALOG"/>
    <x v="0"/>
    <x v="0"/>
  </r>
  <r>
    <s v="MBSU"/>
    <s v="Materialbeleg einlagern: Einstieg"/>
    <x v="12"/>
    <n v="1"/>
    <s v=""/>
    <x v="0"/>
    <x v="60"/>
  </r>
  <r>
    <s v="MBVR"/>
    <s v="Verwaltungsprogramm: Reservierungen"/>
    <x v="12"/>
    <n v="206"/>
    <s v="DIALOG"/>
    <x v="0"/>
    <x v="0"/>
  </r>
  <r>
    <s v="MC.1"/>
    <s v="BCO: Werksanalyse-Selektion Bestand"/>
    <x v="12"/>
    <s v=""/>
    <s v=""/>
    <x v="0"/>
    <x v="61"/>
  </r>
  <r>
    <s v="MC.2"/>
    <s v="BCO: Werksanalyse-Selektion Zu/Abg."/>
    <x v="12"/>
    <s v=""/>
    <s v=""/>
    <x v="0"/>
    <x v="61"/>
  </r>
  <r>
    <s v="MC.3"/>
    <s v="BCO: Werksanalyse-Selektion Umschlag"/>
    <x v="12"/>
    <s v=""/>
    <s v=""/>
    <x v="0"/>
    <x v="61"/>
  </r>
  <r>
    <s v="MC.4"/>
    <s v="BCO: Werksanalyse-Selektion Reichwei"/>
    <x v="12"/>
    <s v=""/>
    <s v=""/>
    <x v="0"/>
    <x v="61"/>
  </r>
  <r>
    <s v="MC.5"/>
    <s v="BCO: Lagerortanalyse-Selekt Bestand"/>
    <x v="12"/>
    <s v=""/>
    <s v=""/>
    <x v="0"/>
    <x v="61"/>
  </r>
  <r>
    <s v="MC.6"/>
    <s v="BCO: Lagerortanalyse-Selekt Zu/Abg."/>
    <x v="12"/>
    <s v=""/>
    <s v=""/>
    <x v="0"/>
    <x v="61"/>
  </r>
  <r>
    <s v="MC.7"/>
    <s v="BCO: Lagerortanalyse-Selekt Umschlag"/>
    <x v="12"/>
    <s v=""/>
    <s v=""/>
    <x v="0"/>
    <x v="61"/>
  </r>
  <r>
    <s v="MC.8"/>
    <s v="BCO: Lagerortanalyse-Selekt Reichwei"/>
    <x v="12"/>
    <n v="444"/>
    <s v="DIALOG"/>
    <x v="0"/>
    <x v="61"/>
  </r>
  <r>
    <s v="MC.9"/>
    <s v="BCO: Materialanalyse-Selekt Bestand"/>
    <x v="12"/>
    <n v="44"/>
    <s v="DIALOG"/>
    <x v="0"/>
    <x v="61"/>
  </r>
  <r>
    <s v="MC.A"/>
    <s v="BCO: Materialanalyse-Selekt Zu/Abg."/>
    <x v="12"/>
    <n v="316"/>
    <s v="DIALOG"/>
    <x v="0"/>
    <x v="61"/>
  </r>
  <r>
    <s v="MC.B"/>
    <s v="BCO: Materialanalyse-Selekt Umschlag"/>
    <x v="12"/>
    <n v="176"/>
    <s v="DIALOG"/>
    <x v="0"/>
    <x v="61"/>
  </r>
  <r>
    <s v="MC.C"/>
    <s v="BCO: Materialanalyse-Selekt Reichwei"/>
    <x v="12"/>
    <n v="94"/>
    <s v="DIALOG"/>
    <x v="0"/>
    <x v="61"/>
  </r>
  <r>
    <s v="MC.D"/>
    <s v="BCO: Disponentenanalyse-Sel. Bestand"/>
    <x v="12"/>
    <s v=""/>
    <s v=""/>
    <x v="0"/>
    <x v="61"/>
  </r>
  <r>
    <s v="MC.E"/>
    <s v="BCO: Disponentenanalyse-Sel. Zu/Abg."/>
    <x v="12"/>
    <s v=""/>
    <s v=""/>
    <x v="0"/>
    <x v="61"/>
  </r>
  <r>
    <s v="MC.F"/>
    <s v="BCO: Disponentenanalyse-Sel. Umschlg"/>
    <x v="12"/>
    <s v=""/>
    <s v=""/>
    <x v="0"/>
    <x v="61"/>
  </r>
  <r>
    <s v="MC=K"/>
    <s v="Anlegen Job für Exception PMIS"/>
    <x v="1"/>
    <n v="8"/>
    <s v="DIALOG"/>
    <x v="0"/>
    <x v="62"/>
  </r>
  <r>
    <s v="MC02"/>
    <s v="Kennzahlsuche über Textelemente"/>
    <x v="1"/>
    <n v="4"/>
    <s v=""/>
    <x v="0"/>
    <x v="62"/>
  </r>
  <r>
    <s v="MC03"/>
    <s v="Kennzahlsuche über Klassifizierung"/>
    <x v="1"/>
    <n v="38"/>
    <s v="DIALOG"/>
    <x v="0"/>
    <x v="62"/>
  </r>
  <r>
    <s v="MC06"/>
    <s v="Info-Set anzeigen"/>
    <x v="1"/>
    <n v="55"/>
    <s v="DIALOG"/>
    <x v="0"/>
    <x v="62"/>
  </r>
  <r>
    <s v="MC09"/>
    <s v="Kennzahl anzeigen"/>
    <x v="1"/>
    <n v="46"/>
    <s v="DIALOG"/>
    <x v="0"/>
    <x v="62"/>
  </r>
  <r>
    <s v="MC40"/>
    <s v="BCO: ABC-Analyse Verbrauchswerte"/>
    <x v="12"/>
    <s v=""/>
    <s v=""/>
    <x v="0"/>
    <x v="61"/>
  </r>
  <r>
    <s v="MC44"/>
    <s v="BCO: Analyse Umschlagshäufigkeit"/>
    <x v="12"/>
    <s v=""/>
    <s v=""/>
    <x v="0"/>
    <x v="61"/>
  </r>
  <r>
    <s v="MC45"/>
    <s v="BCO: Analyse Verbrauchswerte"/>
    <x v="12"/>
    <n v="92"/>
    <s v=""/>
    <x v="0"/>
    <x v="61"/>
  </r>
  <r>
    <s v="MC46"/>
    <s v="BCO: Analyse Lagerhüter"/>
    <x v="12"/>
    <n v="800"/>
    <s v="DIALOG"/>
    <x v="0"/>
    <x v="61"/>
  </r>
  <r>
    <s v="MC47"/>
    <s v="BCO: Analyse Bedarfswerte"/>
    <x v="12"/>
    <n v="378"/>
    <s v="DIALOG"/>
    <x v="0"/>
    <x v="61"/>
  </r>
  <r>
    <s v="MC48"/>
    <s v="BCO: Analyse Bestandswerte aktuell"/>
    <x v="12"/>
    <n v="141"/>
    <s v="DIALOG"/>
    <x v="0"/>
    <x v="61"/>
  </r>
  <r>
    <s v="MC95"/>
    <s v="Anzeigen Flexible LIS-Planung"/>
    <x v="19"/>
    <s v=""/>
    <s v=""/>
    <x v="0"/>
    <x v="1"/>
  </r>
  <r>
    <s v="MCA7"/>
    <s v="BCO: Auswertung ausführen"/>
    <x v="12"/>
    <s v=""/>
    <s v=""/>
    <x v="0"/>
    <x v="61"/>
  </r>
  <r>
    <s v="MCB7"/>
    <s v="BCO: Auswertung anzeigen"/>
    <x v="12"/>
    <s v=""/>
    <s v=""/>
    <x v="0"/>
    <x v="61"/>
  </r>
  <r>
    <s v="MCBC"/>
    <s v="BCO: Lagerortanalyse-Selektion"/>
    <x v="12"/>
    <n v="600"/>
    <s v="DIALOG"/>
    <x v="0"/>
    <x v="61"/>
  </r>
  <r>
    <s v="MCBE"/>
    <s v="BCO: Materialanalyse-Selektion"/>
    <x v="12"/>
    <s v=""/>
    <s v=""/>
    <x v="0"/>
    <x v="61"/>
  </r>
  <r>
    <s v="MCBO"/>
    <s v="BCO: Materialartenanalyse-Selektion"/>
    <x v="12"/>
    <s v=""/>
    <s v=""/>
    <x v="0"/>
    <x v="61"/>
  </r>
  <r>
    <s v="MCBZ"/>
    <s v="BCO: Best./Bedarfsanalyse-Selektion"/>
    <x v="12"/>
    <s v=""/>
    <s v=""/>
    <x v="0"/>
    <x v="61"/>
  </r>
  <r>
    <s v="MCE1"/>
    <s v="EKS: EkGrpAnalyse-Selektion"/>
    <x v="12"/>
    <n v="14"/>
    <s v=""/>
    <x v="0"/>
    <x v="61"/>
  </r>
  <r>
    <s v="MCE3"/>
    <s v="EKS: Lieferantenanalyse-Selektion"/>
    <x v="12"/>
    <n v="57"/>
    <s v="DIALOG"/>
    <x v="0"/>
    <x v="61"/>
  </r>
  <r>
    <s v="MCE7"/>
    <s v="EKS: Materialanalyse-Selektion"/>
    <x v="12"/>
    <n v="8"/>
    <s v="DIALOG"/>
    <x v="0"/>
    <x v="61"/>
  </r>
  <r>
    <s v="MCE8"/>
    <s v="EKS: Leistungsanalyse-Selektion"/>
    <x v="12"/>
    <n v="1"/>
    <s v="DIALOG"/>
    <x v="0"/>
    <x v="61"/>
  </r>
  <r>
    <s v="MCEC"/>
    <s v="EKS: Langfristpl. Materialanalyse"/>
    <x v="12"/>
    <n v="2"/>
    <s v=""/>
    <x v="0"/>
    <x v="61"/>
  </r>
  <r>
    <s v="MCI1"/>
    <s v="PMIS: Objektklassenanalyse"/>
    <x v="2"/>
    <n v="5"/>
    <s v=""/>
    <x v="0"/>
    <x v="14"/>
  </r>
  <r>
    <s v="MCI2"/>
    <s v="PMIS: Herstelleranalyse"/>
    <x v="2"/>
    <n v="3"/>
    <s v="DIALOG"/>
    <x v="0"/>
    <x v="14"/>
  </r>
  <r>
    <s v="MCI3"/>
    <s v="PMIS: Standortanalyse"/>
    <x v="2"/>
    <n v="169"/>
    <s v="DIALOG"/>
    <x v="0"/>
    <x v="14"/>
  </r>
  <r>
    <s v="MCI4"/>
    <s v="PMIS: Planergruppeanalyse"/>
    <x v="2"/>
    <n v="53"/>
    <s v="DIALOG"/>
    <x v="0"/>
    <x v="14"/>
  </r>
  <r>
    <s v="MCI5"/>
    <s v="PMIS:Schadensanalyse"/>
    <x v="2"/>
    <n v="32"/>
    <s v="DIALOG"/>
    <x v="0"/>
    <x v="14"/>
  </r>
  <r>
    <s v="MCI6"/>
    <s v="PMIS: Obj. Statistikanalyse"/>
    <x v="2"/>
    <n v="6"/>
    <s v="DIALOG"/>
    <x v="0"/>
    <x v="14"/>
  </r>
  <r>
    <s v="MCI7"/>
    <s v="PMIS: Ausfallanalyse"/>
    <x v="2"/>
    <n v="52"/>
    <s v="DIALOG"/>
    <x v="0"/>
    <x v="14"/>
  </r>
  <r>
    <s v="MCI8"/>
    <s v="PMIS: Kostenauswertung"/>
    <x v="2"/>
    <n v="219"/>
    <s v="DIALOG"/>
    <x v="0"/>
    <x v="14"/>
  </r>
  <r>
    <s v="MCIA"/>
    <s v="PMIS: Kundenmeldungsanalyse"/>
    <x v="2"/>
    <n v="3"/>
    <s v=""/>
    <x v="0"/>
    <x v="14"/>
  </r>
  <r>
    <s v="MCJ3"/>
    <s v="PMIS: Auswertung anzeigen"/>
    <x v="2"/>
    <n v="185"/>
    <s v="DIALOG"/>
    <x v="0"/>
    <x v="14"/>
  </r>
  <r>
    <s v="MCJ7"/>
    <s v="PMIS: Auswertestruktur anzeigen"/>
    <x v="2"/>
    <n v="11"/>
    <s v=""/>
    <x v="0"/>
    <x v="14"/>
  </r>
  <r>
    <s v="MCJB"/>
    <s v="MTTR/MTBR Equipment"/>
    <x v="2"/>
    <n v="28"/>
    <s v="DIALOG"/>
    <x v="0"/>
    <x v="14"/>
  </r>
  <r>
    <s v="MCJC"/>
    <s v="MTTR/MTBR Tech. Plätze"/>
    <x v="2"/>
    <n v="31"/>
    <s v="DIALOG"/>
    <x v="0"/>
    <x v="14"/>
  </r>
  <r>
    <s v="MCL1"/>
    <s v="WM: Ein- und Auslagerung-Selektion"/>
    <x v="12"/>
    <s v=""/>
    <s v=""/>
    <x v="0"/>
    <x v="61"/>
  </r>
  <r>
    <s v="MCL5"/>
    <s v="WM: Mengenströme-Selektion"/>
    <x v="12"/>
    <s v=""/>
    <s v=""/>
    <x v="0"/>
    <x v="61"/>
  </r>
  <r>
    <s v="MCR:"/>
    <s v="Strdanalysen Benutzereinst. CALL"/>
    <x v="1"/>
    <s v=""/>
    <s v=""/>
    <x v="0"/>
    <x v="62"/>
  </r>
  <r>
    <s v="MCXV"/>
    <s v="QMIS: Mat.anlyse Überblick QMeld."/>
    <x v="25"/>
    <s v=""/>
    <s v=""/>
    <x v="0"/>
    <x v="62"/>
  </r>
  <r>
    <s v="MD01"/>
    <s v="MRP-Planungslauf"/>
    <x v="19"/>
    <n v="14"/>
    <s v="DIALOG"/>
    <x v="0"/>
    <x v="0"/>
  </r>
  <r>
    <s v="MD02"/>
    <s v="MRP-Einzelplanung -mehrstufig-"/>
    <x v="19"/>
    <n v="4"/>
    <s v=""/>
    <x v="0"/>
    <x v="0"/>
  </r>
  <r>
    <s v="MD03"/>
    <s v="MRP-Einzelplanung -einstufig-"/>
    <x v="19"/>
    <n v="4843"/>
    <s v="DIALOG"/>
    <x v="0"/>
    <x v="0"/>
  </r>
  <r>
    <s v="MD04"/>
    <s v="Anzeigen Bestands-/Bedarfssituation"/>
    <x v="19"/>
    <n v="1948566"/>
    <s v="DIALOG"/>
    <x v="0"/>
    <x v="0"/>
  </r>
  <r>
    <s v="MD05"/>
    <s v="Einzelanzeige Dispositionsliste"/>
    <x v="19"/>
    <n v="519"/>
    <s v="DIALOG"/>
    <x v="0"/>
    <x v="0"/>
  </r>
  <r>
    <s v="MD06"/>
    <s v="Sammelanzeige Dispositionsliste"/>
    <x v="19"/>
    <n v="36"/>
    <s v=""/>
    <x v="0"/>
    <x v="0"/>
  </r>
  <r>
    <s v="MD07"/>
    <s v="Aktuelle Materialübersicht"/>
    <x v="19"/>
    <n v="78"/>
    <s v=""/>
    <x v="0"/>
    <x v="0"/>
  </r>
  <r>
    <s v="MD09"/>
    <s v="Bedarfsverursachernachweis"/>
    <x v="19"/>
    <n v="34"/>
    <s v=""/>
    <x v="0"/>
    <x v="0"/>
  </r>
  <r>
    <s v="MD11"/>
    <s v="Hinzufuegen Planauftrag"/>
    <x v="19"/>
    <n v="5170"/>
    <s v="DIALOG"/>
    <x v="0"/>
    <x v="0"/>
  </r>
  <r>
    <s v="MD12"/>
    <s v="Veraendern  Planauftrag"/>
    <x v="19"/>
    <n v="10664"/>
    <s v="DIALOG"/>
    <x v="0"/>
    <x v="0"/>
  </r>
  <r>
    <s v="MD13"/>
    <s v="Anzeigen    Planauftrag"/>
    <x v="19"/>
    <n v="921"/>
    <s v="DIALOG"/>
    <x v="0"/>
    <x v="0"/>
  </r>
  <r>
    <s v="MD14"/>
    <s v="Einzelumsetzung Planauftrag"/>
    <x v="19"/>
    <n v="34346"/>
    <s v="DIALOG"/>
    <x v="0"/>
    <x v="0"/>
  </r>
  <r>
    <s v="MD15"/>
    <s v="Sammelumsetzung Planauftrag"/>
    <x v="19"/>
    <n v="20"/>
    <s v="DIALOG"/>
    <x v="0"/>
    <x v="0"/>
  </r>
  <r>
    <s v="MD16"/>
    <s v="Sammelanzeige der Planaufträge"/>
    <x v="19"/>
    <n v="448"/>
    <s v="DIALOG"/>
    <x v="0"/>
    <x v="0"/>
  </r>
  <r>
    <s v="MD21"/>
    <s v="Anzeigen Planungsvormerkung"/>
    <x v="19"/>
    <n v="14"/>
    <s v="DIALOG"/>
    <x v="0"/>
    <x v="0"/>
  </r>
  <r>
    <s v="MD73"/>
    <s v="Anzeigen Gesamtprimärbedarf"/>
    <x v="19"/>
    <n v="18"/>
    <s v="DIALOG"/>
    <x v="0"/>
    <x v="0"/>
  </r>
  <r>
    <s v="MDBT"/>
    <s v="MRP-Planung BATCH"/>
    <x v="19"/>
    <n v="5372"/>
    <s v="DIALOG"/>
    <x v="0"/>
    <x v="0"/>
  </r>
  <r>
    <s v="MDC7"/>
    <s v="Start der MD07 über Report"/>
    <x v="19"/>
    <n v="112787"/>
    <s v="DIALOG"/>
    <x v="0"/>
    <x v="0"/>
  </r>
  <r>
    <s v="MDLD"/>
    <s v="Dispositionslistendruck"/>
    <x v="19"/>
    <n v="6"/>
    <s v="DIALOG"/>
    <x v="0"/>
    <x v="0"/>
  </r>
  <r>
    <s v="MDM4"/>
    <s v="Mail an Disponent"/>
    <x v="19"/>
    <n v="9"/>
    <s v="DIALOG"/>
    <x v="0"/>
    <x v="0"/>
  </r>
  <r>
    <s v="ME01"/>
    <s v="Orderbuch pflegen"/>
    <x v="12"/>
    <n v="9364"/>
    <s v="DIALOG"/>
    <x v="0"/>
    <x v="0"/>
  </r>
  <r>
    <s v="ME03"/>
    <s v="Orderbuch anzeigen"/>
    <x v="12"/>
    <n v="1646"/>
    <s v="DIALOG"/>
    <x v="0"/>
    <x v="0"/>
  </r>
  <r>
    <s v="ME04"/>
    <s v="Änderungen zum Orderbuch"/>
    <x v="12"/>
    <n v="33"/>
    <s v="DIALOG"/>
    <x v="0"/>
    <x v="0"/>
  </r>
  <r>
    <s v="ME05"/>
    <s v="Orderbuch generieren"/>
    <x v="12"/>
    <n v="226"/>
    <s v="DIALOG"/>
    <x v="0"/>
    <x v="0"/>
  </r>
  <r>
    <s v="ME06"/>
    <s v="Orderbuch analysieren"/>
    <x v="12"/>
    <n v="10"/>
    <s v="DIALOG"/>
    <x v="0"/>
    <x v="0"/>
  </r>
  <r>
    <s v="ME0M"/>
    <s v="Orderbuch zum Material"/>
    <x v="12"/>
    <n v="405"/>
    <s v="DIALOG"/>
    <x v="0"/>
    <x v="0"/>
  </r>
  <r>
    <s v="ME11"/>
    <s v="Infosatz hinzufügen"/>
    <x v="12"/>
    <n v="80"/>
    <s v="DIALOG"/>
    <x v="0"/>
    <x v="0"/>
  </r>
  <r>
    <s v="ME12"/>
    <s v="Infosatz ändern"/>
    <x v="12"/>
    <n v="882"/>
    <s v="DIALOG"/>
    <x v="0"/>
    <x v="0"/>
  </r>
  <r>
    <s v="ME13"/>
    <s v="Infosatz anzeigen"/>
    <x v="12"/>
    <n v="272"/>
    <s v="DIALOG"/>
    <x v="0"/>
    <x v="0"/>
  </r>
  <r>
    <s v="ME14"/>
    <s v="Änderungen zum Infosatz"/>
    <x v="12"/>
    <n v="99"/>
    <s v="DIALOG"/>
    <x v="0"/>
    <x v="0"/>
  </r>
  <r>
    <s v="ME16"/>
    <s v="Löschvorschläge Infosatz"/>
    <x v="12"/>
    <s v=""/>
    <s v=""/>
    <x v="0"/>
    <x v="9"/>
  </r>
  <r>
    <s v="ME1L"/>
    <s v="Infosätze zum Lieferanten"/>
    <x v="12"/>
    <n v="33"/>
    <s v="DIALOG"/>
    <x v="0"/>
    <x v="0"/>
  </r>
  <r>
    <s v="ME1M"/>
    <s v="Infosätze zum Material"/>
    <x v="12"/>
    <n v="1050"/>
    <s v="DIALOG"/>
    <x v="0"/>
    <x v="0"/>
  </r>
  <r>
    <s v="ME1P"/>
    <s v="Bestellpreisentwicklung"/>
    <x v="12"/>
    <n v="18"/>
    <s v="DIALOG"/>
    <x v="0"/>
    <x v="9"/>
  </r>
  <r>
    <s v="ME1X"/>
    <s v="EinkaufsverhandlBlatt zum Lieferant"/>
    <x v="12"/>
    <n v="8"/>
    <s v="DIALOG"/>
    <x v="0"/>
    <x v="9"/>
  </r>
  <r>
    <s v="ME21"/>
    <s v="Bestellung hinzufügen"/>
    <x v="12"/>
    <n v="5124"/>
    <s v="DIALOG"/>
    <x v="0"/>
    <x v="0"/>
  </r>
  <r>
    <s v="ME21N"/>
    <s v="Bestellung anlegen"/>
    <x v="12"/>
    <n v="3472436"/>
    <s v="DIALOG"/>
    <x v="0"/>
    <x v="0"/>
  </r>
  <r>
    <s v="ME22"/>
    <s v="Bestellung ändern"/>
    <x v="12"/>
    <n v="4259"/>
    <s v="DIALOG"/>
    <x v="0"/>
    <x v="0"/>
  </r>
  <r>
    <s v="ME22N"/>
    <s v="Bestellung ändern"/>
    <x v="12"/>
    <n v="3370677"/>
    <s v="DIALOG"/>
    <x v="0"/>
    <x v="0"/>
  </r>
  <r>
    <s v="ME23"/>
    <s v="Bestellung anzeigen"/>
    <x v="12"/>
    <n v="30639"/>
    <s v="DIALOG"/>
    <x v="0"/>
    <x v="0"/>
  </r>
  <r>
    <s v="ME23N"/>
    <s v="Bestellung anzeigen"/>
    <x v="12"/>
    <n v="67553431"/>
    <s v="DIALOG"/>
    <x v="0"/>
    <x v="0"/>
  </r>
  <r>
    <s v="ME24"/>
    <s v="Anhang zur Bestellung pflegen"/>
    <x v="12"/>
    <n v="290"/>
    <s v="DIALOG"/>
    <x v="0"/>
    <x v="0"/>
  </r>
  <r>
    <s v="ME25"/>
    <s v="Best. mit Bezugsquellenfind. anlegen"/>
    <x v="12"/>
    <n v="415"/>
    <s v="DIALOG"/>
    <x v="0"/>
    <x v="9"/>
  </r>
  <r>
    <s v="ME28"/>
    <s v="Bestellung freigeben"/>
    <x v="12"/>
    <n v="3654"/>
    <s v="DIALOG"/>
    <x v="0"/>
    <x v="9"/>
  </r>
  <r>
    <s v="ME2A"/>
    <s v="Bestätigungen überwachen"/>
    <x v="12"/>
    <n v="23"/>
    <s v=""/>
    <x v="0"/>
    <x v="9"/>
  </r>
  <r>
    <s v="ME2B"/>
    <s v="Bestellungen zur Bedarfsnummer"/>
    <x v="12"/>
    <n v="1524"/>
    <s v="DIALOG"/>
    <x v="0"/>
    <x v="0"/>
  </r>
  <r>
    <s v="ME2C"/>
    <s v="Bestellungen zur Warengruppe"/>
    <x v="12"/>
    <n v="18176"/>
    <s v="DIALOG"/>
    <x v="0"/>
    <x v="0"/>
  </r>
  <r>
    <s v="ME2J"/>
    <s v="Bestellungen zum Projekt"/>
    <x v="12"/>
    <n v="6681"/>
    <s v="DIALOG"/>
    <x v="0"/>
    <x v="0"/>
  </r>
  <r>
    <s v="ME2K"/>
    <s v="Bestellungen zur Kontierung"/>
    <x v="12"/>
    <n v="978671"/>
    <s v="DIALOG"/>
    <x v="0"/>
    <x v="0"/>
  </r>
  <r>
    <s v="ME2L"/>
    <s v="Bestellungen zum Lieferant"/>
    <x v="12"/>
    <n v="2986151"/>
    <s v="DIALOG"/>
    <x v="0"/>
    <x v="0"/>
  </r>
  <r>
    <s v="ME2M"/>
    <s v="Bestellungen zum Material"/>
    <x v="12"/>
    <n v="226182"/>
    <s v="DIALOG"/>
    <x v="0"/>
    <x v="0"/>
  </r>
  <r>
    <s v="ME2N"/>
    <s v="Bestellungen zur Bestellnummmer"/>
    <x v="12"/>
    <n v="185705"/>
    <s v="DIALOG"/>
    <x v="0"/>
    <x v="0"/>
  </r>
  <r>
    <s v="ME2V"/>
    <s v="WE-Vorschau"/>
    <x v="12"/>
    <n v="138"/>
    <s v=""/>
    <x v="0"/>
    <x v="9"/>
  </r>
  <r>
    <s v="ME31K"/>
    <s v="Kontrakt hinzufügen"/>
    <x v="12"/>
    <n v="196445"/>
    <s v="DIALOG"/>
    <x v="0"/>
    <x v="0"/>
  </r>
  <r>
    <s v="ME32"/>
    <s v="Rahmenvertrag ändern"/>
    <x v="12"/>
    <n v="24"/>
    <s v=""/>
    <x v="0"/>
    <x v="0"/>
  </r>
  <r>
    <s v="ME32K"/>
    <s v="Kontrakt ändern"/>
    <x v="12"/>
    <n v="727379"/>
    <s v="DIALOG"/>
    <x v="0"/>
    <x v="0"/>
  </r>
  <r>
    <s v="ME33"/>
    <s v="Rahmenvertrag anzeigen"/>
    <x v="12"/>
    <n v="9196"/>
    <s v="DIALOG"/>
    <x v="0"/>
    <x v="0"/>
  </r>
  <r>
    <s v="ME33K"/>
    <s v="Kontrakt anzeigen"/>
    <x v="12"/>
    <n v="1709688"/>
    <s v="DIALOG"/>
    <x v="0"/>
    <x v="0"/>
  </r>
  <r>
    <s v="ME33L"/>
    <s v="Lieferplan anzeigen"/>
    <x v="12"/>
    <n v="16"/>
    <s v="DIALOG"/>
    <x v="0"/>
    <x v="0"/>
  </r>
  <r>
    <s v="ME34K"/>
    <s v="Anhang zum Kontrakt pflegen"/>
    <x v="12"/>
    <n v="25"/>
    <s v="DIALOG"/>
    <x v="0"/>
    <x v="0"/>
  </r>
  <r>
    <s v="ME3B"/>
    <s v="Rahmenverträge zur Bedarfsnummer"/>
    <x v="12"/>
    <n v="32"/>
    <s v="DIALOG"/>
    <x v="0"/>
    <x v="0"/>
  </r>
  <r>
    <s v="ME3C"/>
    <s v="Rahmenverträge zur Warengruppe"/>
    <x v="12"/>
    <n v="3940"/>
    <s v="DIALOG"/>
    <x v="0"/>
    <x v="0"/>
  </r>
  <r>
    <s v="ME3J"/>
    <s v="Rahmenverträge zum Projekt"/>
    <x v="12"/>
    <n v="14"/>
    <s v="DIALOG"/>
    <x v="0"/>
    <x v="0"/>
  </r>
  <r>
    <s v="ME3K"/>
    <s v="Rahmenverträge zur Kontierung"/>
    <x v="12"/>
    <n v="3013"/>
    <s v="DIALOG"/>
    <x v="0"/>
    <x v="0"/>
  </r>
  <r>
    <s v="ME3L"/>
    <s v="Rahmenverträge zum Lieferant"/>
    <x v="12"/>
    <n v="612804"/>
    <s v="DIALOG"/>
    <x v="0"/>
    <x v="0"/>
  </r>
  <r>
    <s v="ME3M"/>
    <s v="Rahmenverträge zum Material"/>
    <x v="12"/>
    <n v="327843"/>
    <s v="DIALOG"/>
    <x v="0"/>
    <x v="0"/>
  </r>
  <r>
    <s v="ME3N"/>
    <s v="Rahmenverträge zur Vertragsnummer"/>
    <x v="12"/>
    <n v="8607"/>
    <s v="DIALOG"/>
    <x v="0"/>
    <x v="0"/>
  </r>
  <r>
    <s v="ME41"/>
    <s v="Anfrage anlegen"/>
    <x v="12"/>
    <n v="858786"/>
    <s v="DIALOG"/>
    <x v="0"/>
    <x v="0"/>
  </r>
  <r>
    <s v="ME42"/>
    <s v="Anfrage ändern"/>
    <x v="12"/>
    <n v="237622"/>
    <s v="DIALOG"/>
    <x v="0"/>
    <x v="0"/>
  </r>
  <r>
    <s v="ME43"/>
    <s v="Anfrage anzeigen"/>
    <x v="12"/>
    <n v="209055"/>
    <s v="DIALOG"/>
    <x v="0"/>
    <x v="0"/>
  </r>
  <r>
    <s v="ME44"/>
    <s v="Anhang zur Anfrage pflegen"/>
    <x v="12"/>
    <n v="26"/>
    <s v=""/>
    <x v="0"/>
    <x v="9"/>
  </r>
  <r>
    <s v="ME47"/>
    <s v="Angebot erfassen"/>
    <x v="12"/>
    <n v="140508"/>
    <s v="DIALOG"/>
    <x v="0"/>
    <x v="0"/>
  </r>
  <r>
    <s v="ME48"/>
    <s v="Angebot anzeigen"/>
    <x v="12"/>
    <n v="24462"/>
    <s v="DIALOG"/>
    <x v="0"/>
    <x v="0"/>
  </r>
  <r>
    <s v="ME49"/>
    <s v="Angebotspreisspiegel"/>
    <x v="12"/>
    <n v="46234"/>
    <s v="DIALOG"/>
    <x v="0"/>
    <x v="0"/>
  </r>
  <r>
    <s v="ME4B"/>
    <s v="Anfragen zur Bedarfsnummer"/>
    <x v="12"/>
    <s v=""/>
    <s v=""/>
    <x v="0"/>
    <x v="9"/>
  </r>
  <r>
    <s v="ME4C"/>
    <s v="Anfragen zur Warengruppe"/>
    <x v="12"/>
    <n v="30"/>
    <s v="DIALOG"/>
    <x v="0"/>
    <x v="0"/>
  </r>
  <r>
    <s v="ME4L"/>
    <s v="Anfragen zum Lieferanten"/>
    <x v="12"/>
    <n v="87433"/>
    <s v="DIALOG"/>
    <x v="0"/>
    <x v="0"/>
  </r>
  <r>
    <s v="ME4M"/>
    <s v="Anfragen zum Material"/>
    <x v="12"/>
    <n v="35121"/>
    <s v="DIALOG"/>
    <x v="0"/>
    <x v="0"/>
  </r>
  <r>
    <s v="ME4N"/>
    <s v="Anfragen zur Anfragenummer"/>
    <x v="12"/>
    <n v="3"/>
    <s v="DIALOG"/>
    <x v="0"/>
    <x v="0"/>
  </r>
  <r>
    <s v="ME51"/>
    <s v="Bestellanforderung hinzufügen"/>
    <x v="12"/>
    <n v="1341"/>
    <s v="DIALOG"/>
    <x v="0"/>
    <x v="0"/>
  </r>
  <r>
    <s v="ME51N"/>
    <s v="Bestellanforderung anlegen"/>
    <x v="12"/>
    <n v="333186"/>
    <s v="DIALOG"/>
    <x v="0"/>
    <x v="0"/>
  </r>
  <r>
    <s v="ME52"/>
    <s v="Bestellanforderung ändern"/>
    <x v="12"/>
    <n v="13291"/>
    <s v="DIALOG"/>
    <x v="1"/>
    <x v="0"/>
  </r>
  <r>
    <s v="ME52N"/>
    <s v="Bestellanforderung ändern"/>
    <x v="12"/>
    <n v="155467"/>
    <s v="DIALOG"/>
    <x v="0"/>
    <x v="0"/>
  </r>
  <r>
    <s v="ME53"/>
    <s v="Bestellanforderung anzeigen"/>
    <x v="12"/>
    <n v="18930"/>
    <s v="DIALOG"/>
    <x v="0"/>
    <x v="0"/>
  </r>
  <r>
    <s v="ME53N"/>
    <s v="Bestellanforderung anzeigen"/>
    <x v="12"/>
    <n v="1423659"/>
    <s v="DIALOG"/>
    <x v="0"/>
    <x v="0"/>
  </r>
  <r>
    <s v="ME54"/>
    <s v="Bestellanforderung freigeben"/>
    <x v="12"/>
    <n v="53"/>
    <s v="DIALOG"/>
    <x v="0"/>
    <x v="0"/>
  </r>
  <r>
    <s v="ME54N"/>
    <s v="Bestellanforderung freigeben"/>
    <x v="12"/>
    <n v="3170"/>
    <s v="DIALOG"/>
    <x v="0"/>
    <x v="0"/>
  </r>
  <r>
    <s v="ME55"/>
    <s v="Sammelfreigabe Bestellanforderungen"/>
    <x v="12"/>
    <n v="45"/>
    <s v="DIALOG"/>
    <x v="0"/>
    <x v="0"/>
  </r>
  <r>
    <s v="ME56"/>
    <s v="Bezugsquelle zu Bestellanf. zuordnen"/>
    <x v="12"/>
    <n v="509"/>
    <s v="DIALOG"/>
    <x v="0"/>
    <x v="0"/>
  </r>
  <r>
    <s v="ME57"/>
    <s v="Bestellanf. zuordnen und bearbeiten"/>
    <x v="12"/>
    <n v="38638"/>
    <s v="DIALOG"/>
    <x v="0"/>
    <x v="0"/>
  </r>
  <r>
    <s v="ME58"/>
    <s v="Zugeordnete Bestellanf. bestellen"/>
    <x v="12"/>
    <n v="77874"/>
    <s v="DIALOG"/>
    <x v="1"/>
    <x v="0"/>
  </r>
  <r>
    <s v="ME59"/>
    <s v="Automatische Bestellerzeugung"/>
    <x v="12"/>
    <n v="3574"/>
    <s v="DIALOG"/>
    <x v="0"/>
    <x v="0"/>
  </r>
  <r>
    <s v="ME59N"/>
    <s v="Automatische Bestellerzeugung"/>
    <x v="12"/>
    <n v="12066"/>
    <s v="DIALOG"/>
    <x v="0"/>
    <x v="0"/>
  </r>
  <r>
    <s v="ME5A"/>
    <s v="Listanzeige Bestellanforderungen"/>
    <x v="12"/>
    <n v="1898453"/>
    <s v="DIALOG"/>
    <x v="0"/>
    <x v="0"/>
  </r>
  <r>
    <s v="ME5F"/>
    <s v="Freigabeerinnerung Bestellanford."/>
    <x v="12"/>
    <s v=""/>
    <s v=""/>
    <x v="0"/>
    <x v="9"/>
  </r>
  <r>
    <s v="ME5J"/>
    <s v="Bestellanforderungen zum Projekt"/>
    <x v="12"/>
    <n v="127"/>
    <s v="DIALOG"/>
    <x v="0"/>
    <x v="0"/>
  </r>
  <r>
    <s v="ME5K"/>
    <s v="Bestellanforderungen zur Kontierung"/>
    <x v="12"/>
    <n v="3823"/>
    <s v="DIALOG"/>
    <x v="0"/>
    <x v="0"/>
  </r>
  <r>
    <s v="ME5R"/>
    <s v="Archivierte Bestellanforderungen"/>
    <x v="12"/>
    <n v="7"/>
    <s v="DIALOG"/>
    <x v="0"/>
    <x v="9"/>
  </r>
  <r>
    <s v="ME5W"/>
    <s v="Wiedervorlage Bestellanforderungen"/>
    <x v="12"/>
    <n v="50"/>
    <s v="DIALOG"/>
    <x v="0"/>
    <x v="0"/>
  </r>
  <r>
    <s v="ME62"/>
    <s v="Anzeigen Lieferantenbeurteilung"/>
    <x v="12"/>
    <s v=""/>
    <s v=""/>
    <x v="0"/>
    <x v="9"/>
  </r>
  <r>
    <s v="ME63"/>
    <s v="Beurteilung automat. Teilkriterien"/>
    <x v="12"/>
    <n v="5"/>
    <s v=""/>
    <x v="0"/>
    <x v="9"/>
  </r>
  <r>
    <s v="ME80"/>
    <s v="Einkaufsreporting"/>
    <x v="12"/>
    <n v="60"/>
    <s v="DIALOG"/>
    <x v="0"/>
    <x v="0"/>
  </r>
  <r>
    <s v="ME80AN"/>
    <s v="Allgemeine Auswertungen (A)"/>
    <x v="12"/>
    <n v="24"/>
    <s v=""/>
    <x v="0"/>
    <x v="9"/>
  </r>
  <r>
    <s v="ME80FN"/>
    <s v="Allgemeine Auswertungen (F)"/>
    <x v="12"/>
    <n v="146143"/>
    <s v="DIALOG"/>
    <x v="0"/>
    <x v="0"/>
  </r>
  <r>
    <s v="ME80RN"/>
    <s v="Allgemeine Auswertungen (L,K)"/>
    <x v="12"/>
    <n v="303"/>
    <s v="DIALOG"/>
    <x v="0"/>
    <x v="0"/>
  </r>
  <r>
    <s v="ME81"/>
    <s v="Bestellwertanalyse"/>
    <x v="12"/>
    <n v="6"/>
    <s v="DIALOG"/>
    <x v="0"/>
    <x v="9"/>
  </r>
  <r>
    <s v="ME81N"/>
    <s v="Bestellwertanalyse"/>
    <x v="12"/>
    <n v="173"/>
    <s v="DIALOG"/>
    <x v="0"/>
    <x v="0"/>
  </r>
  <r>
    <s v="ME82"/>
    <s v="Archivierte Einkaufsbelege"/>
    <x v="12"/>
    <n v="2"/>
    <s v="DIALOG"/>
    <x v="0"/>
    <x v="0"/>
  </r>
  <r>
    <s v="ME91F"/>
    <s v="Bestellungen mahnen und erinnern"/>
    <x v="12"/>
    <n v="25611"/>
    <s v="DIALOG"/>
    <x v="0"/>
    <x v="0"/>
  </r>
  <r>
    <s v="ME92F"/>
    <s v="Auftragsbestätigung überwachen"/>
    <x v="12"/>
    <n v="2"/>
    <s v="DIALOG"/>
    <x v="0"/>
    <x v="0"/>
  </r>
  <r>
    <s v="ME9A"/>
    <s v="Nachrichtenausgabe Anfragen"/>
    <x v="12"/>
    <n v="13"/>
    <s v="DIALOG"/>
    <x v="0"/>
    <x v="9"/>
  </r>
  <r>
    <s v="ME9F"/>
    <s v="Nachrichtenausgabe Bestellungen"/>
    <x v="12"/>
    <n v="296"/>
    <s v="DIALOG"/>
    <x v="0"/>
    <x v="9"/>
  </r>
  <r>
    <s v="ME9K"/>
    <s v="Nachrichtenausgabe Kontrakte"/>
    <x v="12"/>
    <n v="2"/>
    <s v="DIALOG"/>
    <x v="0"/>
    <x v="9"/>
  </r>
  <r>
    <s v="MEAN"/>
    <s v="Anlieferungsanschriften"/>
    <x v="12"/>
    <n v="902"/>
    <s v="DIALOG"/>
    <x v="0"/>
    <x v="9"/>
  </r>
  <r>
    <s v="MELB"/>
    <s v="Einkaufsvorgänge zur Bedarfsnummer"/>
    <x v="12"/>
    <n v="83655"/>
    <s v="DIALOG"/>
    <x v="0"/>
    <x v="0"/>
  </r>
  <r>
    <s v="MEMASSCONTRACT"/>
    <s v="Massenänderung der Kontrakte"/>
    <x v="12"/>
    <n v="370"/>
    <s v="DIALOG"/>
    <x v="0"/>
    <x v="0"/>
  </r>
  <r>
    <s v="MEQ1"/>
    <m/>
    <x v="12"/>
    <s v=""/>
    <s v=""/>
    <x v="0"/>
    <x v="0"/>
  </r>
  <r>
    <s v="MEQ3"/>
    <s v="Quotierung anzeigen"/>
    <x v="12"/>
    <n v="1"/>
    <s v="DIALOG"/>
    <x v="0"/>
    <x v="0"/>
  </r>
  <r>
    <s v="MI01"/>
    <s v="Inventurbeleg anlegen"/>
    <x v="12"/>
    <n v="3053"/>
    <s v="DIALOG"/>
    <x v="0"/>
    <x v="0"/>
  </r>
  <r>
    <s v="MI02"/>
    <s v="Inventurbeleg ändern"/>
    <x v="12"/>
    <n v="19432"/>
    <s v="DIALOG"/>
    <x v="0"/>
    <x v="0"/>
  </r>
  <r>
    <s v="MI03"/>
    <s v="Inventurbeleg anzeigen"/>
    <x v="12"/>
    <n v="1645"/>
    <s v="DIALOG"/>
    <x v="0"/>
    <x v="0"/>
  </r>
  <r>
    <s v="MI04"/>
    <s v="Inventurzählung erfassen mit Beleg"/>
    <x v="12"/>
    <n v="23249"/>
    <s v="DIALOG"/>
    <x v="0"/>
    <x v="0"/>
  </r>
  <r>
    <s v="MI05"/>
    <s v="Inventurzählung ändern"/>
    <x v="12"/>
    <n v="2417"/>
    <s v="DIALOG"/>
    <x v="0"/>
    <x v="0"/>
  </r>
  <r>
    <s v="MI06"/>
    <s v="Inventurzählung anzeigen"/>
    <x v="12"/>
    <n v="133"/>
    <s v="DIALOG"/>
    <x v="0"/>
    <x v="0"/>
  </r>
  <r>
    <s v="MI07"/>
    <s v="Differenzenliste bearbeiten"/>
    <x v="12"/>
    <n v="13469"/>
    <s v="DIALOG"/>
    <x v="0"/>
    <x v="0"/>
  </r>
  <r>
    <s v="MI11"/>
    <s v="Inventurbeleg nachzählen"/>
    <x v="12"/>
    <n v="4980"/>
    <s v="DIALOG"/>
    <x v="0"/>
    <x v="0"/>
  </r>
  <r>
    <s v="MI12"/>
    <s v="Änderungen anzeigen"/>
    <x v="12"/>
    <n v="72"/>
    <s v="DIALOG"/>
    <x v="0"/>
    <x v="0"/>
  </r>
  <r>
    <s v="MI20"/>
    <s v="Differenzenliste drucken"/>
    <x v="12"/>
    <n v="34927"/>
    <s v="DIALOG"/>
    <x v="0"/>
    <x v="0"/>
  </r>
  <r>
    <s v="MI21"/>
    <s v="Inventurbeleg drucken"/>
    <x v="12"/>
    <n v="22191"/>
    <s v="DIALOG"/>
    <x v="0"/>
    <x v="0"/>
  </r>
  <r>
    <s v="MI22"/>
    <s v="Inventurbelege zum Material anzeigen"/>
    <x v="12"/>
    <n v="486"/>
    <s v="DIALOG"/>
    <x v="0"/>
    <x v="0"/>
  </r>
  <r>
    <s v="MI23"/>
    <s v="Inventurdaten zum Material anzeigen"/>
    <x v="12"/>
    <n v="119"/>
    <s v="DIALOG"/>
    <x v="0"/>
    <x v="0"/>
  </r>
  <r>
    <s v="MI24"/>
    <s v="Inventurliste"/>
    <x v="12"/>
    <n v="43378"/>
    <s v="DIALOG"/>
    <x v="0"/>
    <x v="0"/>
  </r>
  <r>
    <s v="MI31"/>
    <s v="Batch-Input: InvBeleg anlegen"/>
    <x v="12"/>
    <n v="17741"/>
    <s v="DIALOG"/>
    <x v="0"/>
    <x v="0"/>
  </r>
  <r>
    <s v="MI32"/>
    <s v="Batch-Input: Material sperren"/>
    <x v="12"/>
    <s v=""/>
    <s v=""/>
    <x v="0"/>
    <x v="0"/>
  </r>
  <r>
    <s v="MI33"/>
    <s v="Batch-Input: Buchbestand fixieren"/>
    <x v="12"/>
    <n v="2"/>
    <s v=""/>
    <x v="0"/>
    <x v="0"/>
  </r>
  <r>
    <s v="MI34"/>
    <s v="Batch-Input: Zählung erfassen"/>
    <x v="12"/>
    <s v=""/>
    <s v=""/>
    <x v="0"/>
    <x v="9"/>
  </r>
  <r>
    <s v="MI35"/>
    <s v="Batch-Input: Nullzählung buchen"/>
    <x v="12"/>
    <n v="2"/>
    <s v="DIALOG"/>
    <x v="0"/>
    <x v="9"/>
  </r>
  <r>
    <s v="MI39"/>
    <s v="Batch-Input: Beleg und Zählung"/>
    <x v="12"/>
    <n v="8"/>
    <s v=""/>
    <x v="0"/>
    <x v="0"/>
  </r>
  <r>
    <s v="MIAL"/>
    <s v="Inventurbelege Archiv lesen"/>
    <x v="12"/>
    <n v="4"/>
    <s v=""/>
    <x v="0"/>
    <x v="0"/>
  </r>
  <r>
    <s v="MIDO"/>
    <s v="Inventurübersicht"/>
    <x v="12"/>
    <n v="30310"/>
    <s v="DIALOG"/>
    <x v="0"/>
    <x v="0"/>
  </r>
  <r>
    <s v="MIGO"/>
    <s v="Warenbewegung"/>
    <x v="12"/>
    <n v="4408458"/>
    <s v="DIALOG"/>
    <x v="0"/>
    <x v="0"/>
  </r>
  <r>
    <s v="MIGO_GI"/>
    <s v="Warenbewegung"/>
    <x v="12"/>
    <n v="9063"/>
    <s v="DIALOG"/>
    <x v="0"/>
    <x v="0"/>
  </r>
  <r>
    <s v="MIGO_GR"/>
    <s v="Warenbewegung"/>
    <x v="12"/>
    <n v="17491"/>
    <s v="DIALOG"/>
    <x v="0"/>
    <x v="0"/>
  </r>
  <r>
    <s v="MIR4"/>
    <s v="Aufruf der MIRO - Status Ändern"/>
    <x v="12"/>
    <n v="5105405"/>
    <s v="DIALOG"/>
    <x v="0"/>
    <x v="0"/>
  </r>
  <r>
    <s v="MIR5"/>
    <s v="Liste Rechnungsbelege anzeigen"/>
    <x v="12"/>
    <n v="2"/>
    <s v=""/>
    <x v="0"/>
    <x v="0"/>
  </r>
  <r>
    <s v="MIR6"/>
    <s v="Übersicht Rechnungen"/>
    <x v="12"/>
    <s v=""/>
    <s v=""/>
    <x v="0"/>
    <x v="0"/>
  </r>
  <r>
    <s v="MIR7"/>
    <s v="Eingangsrechnung vorerfassen"/>
    <x v="12"/>
    <n v="3217"/>
    <s v="DIALOG"/>
    <x v="0"/>
    <x v="0"/>
  </r>
  <r>
    <s v="MIRO"/>
    <s v="Eingangsrechnung erfassen"/>
    <x v="12"/>
    <n v="4123471"/>
    <s v="DIALOG"/>
    <x v="0"/>
    <x v="0"/>
  </r>
  <r>
    <s v="MK01"/>
    <s v="Anlegen Kreditor (Einkauf)"/>
    <x v="1"/>
    <n v="233"/>
    <s v="DIALOG"/>
    <x v="0"/>
    <x v="0"/>
  </r>
  <r>
    <s v="MK02"/>
    <s v="Ändern Kreditor (Einkauf)"/>
    <x v="1"/>
    <n v="15735"/>
    <s v="DIALOG"/>
    <x v="0"/>
    <x v="0"/>
  </r>
  <r>
    <s v="MK03"/>
    <s v="Anzeigen Kreditor (Einkauf)"/>
    <x v="1"/>
    <n v="176823"/>
    <s v="DIALOG"/>
    <x v="0"/>
    <x v="0"/>
  </r>
  <r>
    <s v="MK04"/>
    <s v="Änderungen Kreditor (Einkauf)"/>
    <x v="1"/>
    <n v="1754"/>
    <s v="DIALOG"/>
    <x v="0"/>
    <x v="0"/>
  </r>
  <r>
    <s v="MK05"/>
    <s v="Sperren Kreditor (Einkauf)"/>
    <x v="1"/>
    <s v=""/>
    <s v=""/>
    <x v="0"/>
    <x v="21"/>
  </r>
  <r>
    <s v="MK12"/>
    <s v="Ändern Kreditor (Einkauf) geplant"/>
    <x v="1"/>
    <n v="18"/>
    <s v=""/>
    <x v="0"/>
    <x v="21"/>
  </r>
  <r>
    <s v="MK14"/>
    <s v="Geplante Änderung Kreditor (Einkauf)"/>
    <x v="1"/>
    <n v="3"/>
    <s v=""/>
    <x v="0"/>
    <x v="21"/>
  </r>
  <r>
    <s v="MK19"/>
    <s v="Anzeigen Kreditor (Einkauf) Zukunft"/>
    <x v="1"/>
    <n v="5"/>
    <s v=""/>
    <x v="0"/>
    <x v="0"/>
  </r>
  <r>
    <s v="MKVG"/>
    <s v="Abrechnungs- und Konditionsgruppen"/>
    <x v="12"/>
    <n v="5"/>
    <s v=""/>
    <x v="0"/>
    <x v="59"/>
  </r>
  <r>
    <s v="MKVZ"/>
    <s v="Lieferantenverzeichnis Einkauf"/>
    <x v="12"/>
    <n v="1834"/>
    <s v="DIALOG"/>
    <x v="0"/>
    <x v="0"/>
  </r>
  <r>
    <s v="ML82"/>
    <s v="Leistungserfassung anzeigen"/>
    <x v="12"/>
    <s v=""/>
    <s v=""/>
    <x v="0"/>
    <x v="9"/>
  </r>
  <r>
    <s v="MM01"/>
    <s v="Material &amp; anlegen"/>
    <x v="1"/>
    <n v="39882"/>
    <s v="DIALOG"/>
    <x v="0"/>
    <x v="0"/>
  </r>
  <r>
    <s v="MM02"/>
    <s v="Material &amp; ändern"/>
    <x v="1"/>
    <n v="217632"/>
    <s v="DIALOG"/>
    <x v="0"/>
    <x v="0"/>
  </r>
  <r>
    <s v="MM03"/>
    <s v="Material &amp; anzeigen"/>
    <x v="1"/>
    <n v="430249"/>
    <s v="DIALOG"/>
    <x v="0"/>
    <x v="0"/>
  </r>
  <r>
    <s v="MM04"/>
    <s v="Änderungsbelege Material anzeigen"/>
    <x v="1"/>
    <n v="4605"/>
    <s v="DIALOG"/>
    <x v="0"/>
    <x v="0"/>
  </r>
  <r>
    <s v="MM06"/>
    <s v="Material zum Löschen vormerken"/>
    <x v="1"/>
    <n v="7464"/>
    <s v="DIALOG"/>
    <x v="0"/>
    <x v="0"/>
  </r>
  <r>
    <s v="MM11"/>
    <s v="Material &amp; geplant anlegen"/>
    <x v="1"/>
    <s v=""/>
    <s v=""/>
    <x v="0"/>
    <x v="21"/>
  </r>
  <r>
    <s v="MM13"/>
    <s v="Aktivierung von geplanten Änderungen"/>
    <x v="1"/>
    <n v="3"/>
    <s v="DIALOG"/>
    <x v="0"/>
    <x v="21"/>
  </r>
  <r>
    <s v="MM14"/>
    <s v="Anzeigen der geplanten Änderungen"/>
    <x v="1"/>
    <n v="17"/>
    <s v="DIALOG"/>
    <x v="0"/>
    <x v="0"/>
  </r>
  <r>
    <s v="MM17"/>
    <s v="Massenpflege Materialstamm Industrie"/>
    <x v="1"/>
    <s v=""/>
    <s v=""/>
    <x v="0"/>
    <x v="21"/>
  </r>
  <r>
    <s v="MM19"/>
    <s v="Material &amp; zum Stichtag anzeigen"/>
    <x v="1"/>
    <n v="464"/>
    <s v="DIALOG"/>
    <x v="0"/>
    <x v="0"/>
  </r>
  <r>
    <s v="MM50"/>
    <s v="Liste erweiterbarer Materialien"/>
    <x v="1"/>
    <n v="248"/>
    <s v="DIALOG"/>
    <x v="0"/>
    <x v="0"/>
  </r>
  <r>
    <s v="MM60"/>
    <s v="Materialverzeichnis"/>
    <x v="1"/>
    <n v="4174"/>
    <s v="DIALOG"/>
    <x v="0"/>
    <x v="0"/>
  </r>
  <r>
    <s v="MM72"/>
    <s v="Anzeigen Archiv Material"/>
    <x v="1"/>
    <n v="1"/>
    <s v=""/>
    <x v="0"/>
    <x v="21"/>
  </r>
  <r>
    <s v="MM75"/>
    <s v="Anzeigen Archiv Materialsonderbest."/>
    <x v="1"/>
    <n v="2"/>
    <s v=""/>
    <x v="0"/>
    <x v="21"/>
  </r>
  <r>
    <s v="MM90"/>
    <s v="Anwend.log Mat.stamm ALE auswerten"/>
    <x v="1"/>
    <s v=""/>
    <s v=""/>
    <x v="0"/>
    <x v="21"/>
  </r>
  <r>
    <s v="MMAM"/>
    <s v="Materialart ändern"/>
    <x v="1"/>
    <n v="18"/>
    <s v=""/>
    <x v="0"/>
    <x v="21"/>
  </r>
  <r>
    <s v="MMBE"/>
    <s v="Bestandsübersicht"/>
    <x v="1"/>
    <n v="330433"/>
    <s v="DIALOG"/>
    <x v="0"/>
    <x v="0"/>
  </r>
  <r>
    <s v="MMD3"/>
    <s v="Dispositionsprofil anzeigen"/>
    <x v="1"/>
    <n v="2"/>
    <s v=""/>
    <x v="0"/>
    <x v="0"/>
  </r>
  <r>
    <s v="MMI1"/>
    <s v="Hilfs-/Betriebsstoff &amp; anlegen"/>
    <x v="1"/>
    <s v=""/>
    <s v=""/>
    <x v="0"/>
    <x v="21"/>
  </r>
  <r>
    <s v="MMN1"/>
    <s v="Nichtlagermaterial &amp; anlegen"/>
    <x v="1"/>
    <s v=""/>
    <s v=""/>
    <x v="0"/>
    <x v="21"/>
  </r>
  <r>
    <s v="MMNR"/>
    <s v="Nummernkreise Materialstamm"/>
    <x v="1"/>
    <n v="672"/>
    <s v="DIALOG"/>
    <x v="0"/>
    <x v="0"/>
  </r>
  <r>
    <s v="MMP1"/>
    <s v="Instandhaltung-Baugruppe &amp; anlegen"/>
    <x v="1"/>
    <n v="29"/>
    <s v=""/>
    <x v="0"/>
    <x v="21"/>
  </r>
  <r>
    <s v="MMPV"/>
    <s v="Perioden verschieben"/>
    <x v="1"/>
    <n v="320"/>
    <s v="DIALOG"/>
    <x v="0"/>
    <x v="0"/>
  </r>
  <r>
    <s v="MMRV"/>
    <s v="Rückbuchen in Vorperiode erlauben"/>
    <x v="1"/>
    <n v="97"/>
    <s v="DIALOG"/>
    <x v="0"/>
    <x v="0"/>
  </r>
  <r>
    <s v="MMSC"/>
    <s v="Sammelerfassung Lagerorte"/>
    <x v="1"/>
    <n v="1205"/>
    <s v="DIALOG"/>
    <x v="0"/>
    <x v="0"/>
  </r>
  <r>
    <s v="MN03"/>
    <s v="Nachricht anzeigen: Anfrage"/>
    <x v="12"/>
    <n v="42"/>
    <s v=""/>
    <x v="0"/>
    <x v="9"/>
  </r>
  <r>
    <s v="MN04"/>
    <s v="Nachricht anlegen: Bestellung"/>
    <x v="12"/>
    <n v="245"/>
    <s v=""/>
    <x v="0"/>
    <x v="0"/>
  </r>
  <r>
    <s v="MN05"/>
    <s v="Nachricht ändern: Bestellung"/>
    <x v="12"/>
    <n v="56721"/>
    <s v="DIALOG"/>
    <x v="0"/>
    <x v="0"/>
  </r>
  <r>
    <s v="MN06"/>
    <s v="Nachricht anzeigen: Bestellung"/>
    <x v="12"/>
    <n v="356"/>
    <s v="DIALOG"/>
    <x v="0"/>
    <x v="0"/>
  </r>
  <r>
    <s v="MN07"/>
    <s v="Nachricht anlegen: Rahmenvertrag"/>
    <x v="12"/>
    <s v=""/>
    <s v=""/>
    <x v="0"/>
    <x v="9"/>
  </r>
  <r>
    <s v="MN09"/>
    <s v="Nachricht anzeigen: Rahmenvertrag"/>
    <x v="12"/>
    <n v="5"/>
    <s v=""/>
    <x v="0"/>
    <x v="9"/>
  </r>
  <r>
    <s v="MP30"/>
    <s v="Durchführen Materialprognose"/>
    <x v="19"/>
    <n v="107"/>
    <s v="DIALOG"/>
    <x v="0"/>
    <x v="0"/>
  </r>
  <r>
    <s v="MP33"/>
    <s v="Nachbereitung Materialprognose"/>
    <x v="19"/>
    <n v="44"/>
    <s v="DIALOG"/>
    <x v="0"/>
    <x v="0"/>
  </r>
  <r>
    <s v="MP83"/>
    <s v="Prognoseprofil anzeigen"/>
    <x v="1"/>
    <n v="20"/>
    <s v="DIALOG"/>
    <x v="0"/>
    <x v="0"/>
  </r>
  <r>
    <s v="MR02"/>
    <s v="Bearbeitung gesperrter Rechnungen"/>
    <x v="12"/>
    <n v="6"/>
    <s v="DIALOG"/>
    <x v="0"/>
    <x v="0"/>
  </r>
  <r>
    <s v="MR03"/>
    <s v="Anzeige Rechnungsprüfungsbeleg"/>
    <x v="12"/>
    <n v="176"/>
    <s v="DIALOG"/>
    <x v="0"/>
    <x v="0"/>
  </r>
  <r>
    <s v="MR08"/>
    <s v="Rechnungsbeleg stornieren"/>
    <x v="12"/>
    <n v="209"/>
    <s v="DIALOG"/>
    <x v="0"/>
    <x v="0"/>
  </r>
  <r>
    <s v="MR11"/>
    <s v="WE/RE-Kontenpflege"/>
    <x v="23"/>
    <n v="220"/>
    <s v="DIALOG"/>
    <x v="0"/>
    <x v="0"/>
  </r>
  <r>
    <s v="MR21"/>
    <s v="Preisänderung"/>
    <x v="12"/>
    <n v="1374"/>
    <s v="DIALOG"/>
    <x v="0"/>
    <x v="0"/>
  </r>
  <r>
    <s v="MR22"/>
    <s v="Materialbe-/entlastung"/>
    <x v="12"/>
    <n v="1096"/>
    <s v="DIALOG"/>
    <x v="0"/>
    <x v="0"/>
  </r>
  <r>
    <s v="MR43"/>
    <s v="Vorerfaßte Rechnung anzeigen"/>
    <x v="12"/>
    <s v=""/>
    <s v=""/>
    <x v="0"/>
    <x v="0"/>
  </r>
  <r>
    <s v="MR51"/>
    <s v="Material Einzelposten"/>
    <x v="12"/>
    <n v="3098"/>
    <s v="DIALOG"/>
    <x v="0"/>
    <x v="0"/>
  </r>
  <r>
    <s v="MR8M"/>
    <s v="Storno Rechnungsbeleg"/>
    <x v="12"/>
    <n v="96289"/>
    <s v="DIALOG"/>
    <x v="0"/>
    <x v="0"/>
  </r>
  <r>
    <s v="MRBR"/>
    <s v="Gesperrte Rechnungen freigeben"/>
    <x v="12"/>
    <n v="1011890"/>
    <s v="DIALOG"/>
    <x v="0"/>
    <x v="0"/>
  </r>
  <r>
    <s v="MRHR"/>
    <s v="Rechnung hinzufügen"/>
    <x v="12"/>
    <n v="3"/>
    <s v="DIALOG"/>
    <x v="0"/>
    <x v="0"/>
  </r>
  <r>
    <s v="MRIS"/>
    <s v="Rechnungsplan abrechnen"/>
    <x v="12"/>
    <n v="1636"/>
    <s v="DIALOG"/>
    <x v="0"/>
    <x v="0"/>
  </r>
  <r>
    <s v="MRN0"/>
    <s v="Niederstwertermittlung: Marktpreise"/>
    <x v="12"/>
    <n v="372"/>
    <s v="DIALOG"/>
    <x v="0"/>
    <x v="0"/>
  </r>
  <r>
    <s v="MRN8"/>
    <s v="Niederstwert: Preisabweichungen"/>
    <x v="12"/>
    <n v="10"/>
    <s v=""/>
    <x v="0"/>
    <x v="9"/>
  </r>
  <r>
    <s v="MRN9"/>
    <s v="Bilanzwerte pro Konto"/>
    <x v="12"/>
    <n v="6"/>
    <s v=""/>
    <x v="0"/>
    <x v="9"/>
  </r>
  <r>
    <s v="MSC3N"/>
    <s v="Charge anzeigen"/>
    <x v="1"/>
    <n v="6"/>
    <s v="DIALOG"/>
    <x v="0"/>
    <x v="0"/>
  </r>
  <r>
    <s v="nicht digital"/>
    <s v="keine digitale Erfassung"/>
    <x v="27"/>
    <s v=""/>
    <s v=""/>
    <x v="0"/>
    <x v="0"/>
  </r>
  <r>
    <s v="O7E4"/>
    <s v="Erfassungsmasken Vorerfassung"/>
    <x v="30"/>
    <n v="52"/>
    <s v="DIALOG"/>
    <x v="0"/>
    <x v="0"/>
  </r>
  <r>
    <s v="O7E6"/>
    <s v="Erf.masken Schnellerf. Sachkontopos."/>
    <x v="30"/>
    <n v="187"/>
    <s v="DIALOG"/>
    <x v="0"/>
    <x v="0"/>
  </r>
  <r>
    <s v="O7F6"/>
    <s v="Feldauswahl Postenanzeige Sortieren"/>
    <x v="30"/>
    <s v=""/>
    <s v=""/>
    <x v="0"/>
    <x v="1"/>
  </r>
  <r>
    <s v="O7F8"/>
    <s v="Feldauswahl Postenanzeige Zus.felder"/>
    <x v="30"/>
    <s v=""/>
    <s v=""/>
    <x v="0"/>
    <x v="1"/>
  </r>
  <r>
    <s v="O7R3"/>
    <s v="Sonderfelder Postenanzeige"/>
    <x v="30"/>
    <s v=""/>
    <s v=""/>
    <x v="0"/>
    <x v="1"/>
  </r>
  <r>
    <s v="O7Z2"/>
    <s v="Zeilenaufbau Beleg buchen"/>
    <x v="30"/>
    <n v="42"/>
    <s v="DIALOG"/>
    <x v="0"/>
    <x v="0"/>
  </r>
  <r>
    <s v="OA02"/>
    <s v="Substitution Massenänderung Anlagen"/>
    <x v="11"/>
    <n v="5318"/>
    <s v="DIALOG"/>
    <x v="0"/>
    <x v="0"/>
  </r>
  <r>
    <s v="OA08"/>
    <s v="FI-AA: Ländertabelle pflegen"/>
    <x v="11"/>
    <n v="24"/>
    <s v="DIALOG"/>
    <x v="0"/>
    <x v="0"/>
  </r>
  <r>
    <s v="OAA3"/>
    <s v="SAP ArchiveLink Protokolle"/>
    <x v="5"/>
    <n v="16"/>
    <s v="DIALOG"/>
    <x v="0"/>
    <x v="0"/>
  </r>
  <r>
    <s v="OAAQ"/>
    <s v="FI-AA Jahresabschluss zurücknehmen"/>
    <x v="11"/>
    <n v="310"/>
    <s v="DIALOG"/>
    <x v="0"/>
    <x v="0"/>
  </r>
  <r>
    <s v="OAAR"/>
    <s v="C AM Bereichsweiser Jahresabschluss"/>
    <x v="11"/>
    <n v="50"/>
    <s v="DIALOG"/>
    <x v="0"/>
    <x v="0"/>
  </r>
  <r>
    <s v="OABD"/>
    <s v="Bewertungsbereiche/Parameterübern."/>
    <x v="11"/>
    <s v=""/>
    <s v=""/>
    <x v="0"/>
    <x v="1"/>
  </r>
  <r>
    <s v="OABM"/>
    <s v="Bewertungsbereiche/Rücklagenübertr."/>
    <x v="11"/>
    <n v="14"/>
    <s v=""/>
    <x v="0"/>
    <x v="0"/>
  </r>
  <r>
    <s v="OABN"/>
    <s v="Bewertungsbereiche/Normalabschr."/>
    <x v="11"/>
    <s v=""/>
    <s v=""/>
    <x v="0"/>
    <x v="1"/>
  </r>
  <r>
    <s v="OABW"/>
    <s v="Bewertungsbereiche /Wiederbeschaff."/>
    <x v="11"/>
    <n v="18"/>
    <s v=""/>
    <x v="0"/>
    <x v="0"/>
  </r>
  <r>
    <s v="OABX"/>
    <s v="Bewertungsbereiche /Invest.Förderung"/>
    <x v="11"/>
    <n v="20"/>
    <s v="DIALOG"/>
    <x v="0"/>
    <x v="0"/>
  </r>
  <r>
    <s v="OAC0"/>
    <s v="CMS Customizing Content Repositories"/>
    <x v="5"/>
    <n v="9797"/>
    <s v="DIALOG"/>
    <x v="0"/>
    <x v="0"/>
  </r>
  <r>
    <s v="OAC2"/>
    <s v="SAP ArchiveLink Dokumentarten global"/>
    <x v="5"/>
    <n v="230"/>
    <s v="DIALOG"/>
    <x v="0"/>
    <x v="0"/>
  </r>
  <r>
    <s v="OAC3"/>
    <s v="SAP ArchiveLink Verknüpfungen"/>
    <x v="5"/>
    <n v="74"/>
    <s v="DIALOG"/>
    <x v="0"/>
    <x v="0"/>
  </r>
  <r>
    <s v="OACE"/>
    <s v="Kundenbezeichnung für Ordnungsbegr.1"/>
    <x v="11"/>
    <s v=""/>
    <s v=""/>
    <x v="0"/>
    <x v="1"/>
  </r>
  <r>
    <s v="OACS"/>
    <s v="C FI-AA View-Pflege Substitutions"/>
    <x v="11"/>
    <s v=""/>
    <s v=""/>
    <x v="0"/>
    <x v="1"/>
  </r>
  <r>
    <s v="OACT"/>
    <s v="Pflege Kategorien"/>
    <x v="11"/>
    <n v="10"/>
    <s v="DIALOG"/>
    <x v="0"/>
    <x v="0"/>
  </r>
  <r>
    <s v="OADI"/>
    <s v="Pflege KPro-Verteilungstabellen"/>
    <x v="5"/>
    <n v="24"/>
    <s v=""/>
    <x v="0"/>
    <x v="0"/>
  </r>
  <r>
    <s v="OADR"/>
    <s v="SAP ArchiveLink Drucklistensuche"/>
    <x v="5"/>
    <n v="4877"/>
    <s v="DIALOG"/>
    <x v="0"/>
    <x v="0"/>
  </r>
  <r>
    <s v="OAK4"/>
    <s v="C AM Konsistenz Hauptbuchkonten"/>
    <x v="11"/>
    <n v="2510"/>
    <s v=""/>
    <x v="0"/>
    <x v="0"/>
  </r>
  <r>
    <s v="OAK6"/>
    <s v="C AM Konsistenz Hauptbuchkonten"/>
    <x v="11"/>
    <n v="630"/>
    <s v=""/>
    <x v="0"/>
    <x v="0"/>
  </r>
  <r>
    <s v="OAK7"/>
    <s v="Mitbuchkonto als Stat. Kostenart"/>
    <x v="11"/>
    <s v=""/>
    <s v=""/>
    <x v="0"/>
    <x v="1"/>
  </r>
  <r>
    <s v="OALO"/>
    <s v="Pflege KPro-Lokationen"/>
    <x v="12"/>
    <n v="24"/>
    <s v=""/>
    <x v="0"/>
    <x v="63"/>
  </r>
  <r>
    <s v="OAM1"/>
    <s v="SAP ArchiveLink Monitoring"/>
    <x v="5"/>
    <n v="2036"/>
    <s v="DIALOG"/>
    <x v="0"/>
    <x v="0"/>
  </r>
  <r>
    <s v="OAM3"/>
    <s v="SAP ArchiveLink Monitoring"/>
    <x v="5"/>
    <s v=""/>
    <s v=""/>
    <x v="0"/>
    <x v="1"/>
  </r>
  <r>
    <s v="OAOA"/>
    <s v="FI-AA: Anlagenklassen definieren"/>
    <x v="11"/>
    <n v="96"/>
    <s v="DIALOG"/>
    <x v="0"/>
    <x v="0"/>
  </r>
  <r>
    <s v="OARP"/>
    <s v="Aufruf Reportübersicht AM"/>
    <x v="12"/>
    <n v="2"/>
    <s v="DIALOG"/>
    <x v="0"/>
    <x v="63"/>
  </r>
  <r>
    <s v="OAV5"/>
    <s v="Indexpunktzahlen"/>
    <x v="11"/>
    <n v="10"/>
    <s v="DIALOG"/>
    <x v="0"/>
    <x v="0"/>
  </r>
  <r>
    <s v="OAV7"/>
    <s v="C AM Simulationsvarianten ändern"/>
    <x v="11"/>
    <n v="195"/>
    <s v="DIALOG"/>
    <x v="0"/>
    <x v="0"/>
  </r>
  <r>
    <s v="OAVI"/>
    <s v="C AM View-Pflege Sortiervarianten"/>
    <x v="11"/>
    <s v=""/>
    <s v=""/>
    <x v="0"/>
    <x v="1"/>
  </r>
  <r>
    <s v="OAVS"/>
    <s v="C AM View-Pflege Periodenregel"/>
    <x v="11"/>
    <s v=""/>
    <s v=""/>
    <x v="0"/>
    <x v="1"/>
  </r>
  <r>
    <s v="OAWD"/>
    <s v="SAP ArchiveLink: Dokumente ablegen"/>
    <x v="5"/>
    <n v="5"/>
    <s v=""/>
    <x v="0"/>
    <x v="0"/>
  </r>
  <r>
    <s v="OAWF"/>
    <s v="Workflowaufgaben zuordnen"/>
    <x v="11"/>
    <n v="10"/>
    <s v="DIALOG"/>
    <x v="0"/>
    <x v="0"/>
  </r>
  <r>
    <s v="OAWS"/>
    <s v="Voreinstellungen pflegen"/>
    <x v="11"/>
    <n v="8"/>
    <s v="DIALOG"/>
    <x v="0"/>
    <x v="0"/>
  </r>
  <r>
    <s v="OAXE"/>
    <s v="Bewertungsbereiche f. Bewegungsarten"/>
    <x v="11"/>
    <s v=""/>
    <s v=""/>
    <x v="0"/>
    <x v="1"/>
  </r>
  <r>
    <s v="OAXG"/>
    <s v="Bewegungsart definieren"/>
    <x v="11"/>
    <n v="40"/>
    <s v=""/>
    <x v="0"/>
    <x v="0"/>
  </r>
  <r>
    <s v="OAYB"/>
    <s v="Einschränkung Bewegungsartengruppen"/>
    <x v="11"/>
    <n v="50"/>
    <s v=""/>
    <x v="0"/>
    <x v="0"/>
  </r>
  <r>
    <s v="OAYH"/>
    <s v="Währung des Bewertungsbereichs"/>
    <x v="11"/>
    <s v=""/>
    <s v=""/>
    <x v="0"/>
    <x v="1"/>
  </r>
  <r>
    <s v="OAYR"/>
    <s v="Buchungsregeln Abschreibungen"/>
    <x v="11"/>
    <s v=""/>
    <s v=""/>
    <x v="0"/>
    <x v="1"/>
  </r>
  <r>
    <s v="OAYU"/>
    <s v="Aktivierung Anzahlungen (Umbuchung)"/>
    <x v="11"/>
    <s v=""/>
    <s v=""/>
    <x v="0"/>
    <x v="1"/>
  </r>
  <r>
    <s v="OAYZ"/>
    <s v="Anlagenklasse: Bewertungsbereiche"/>
    <x v="11"/>
    <n v="40"/>
    <s v=""/>
    <x v="0"/>
    <x v="0"/>
  </r>
  <r>
    <s v="OB00"/>
    <s v="C FI Pflege Tabelle T030 (RDF)"/>
    <x v="30"/>
    <n v="54"/>
    <s v=""/>
    <x v="0"/>
    <x v="0"/>
  </r>
  <r>
    <s v="OB08"/>
    <s v="C FI Pflege Tabelle TCURR"/>
    <x v="30"/>
    <n v="674"/>
    <s v="DIALOG"/>
    <x v="0"/>
    <x v="0"/>
  </r>
  <r>
    <s v="OB09"/>
    <s v="C FI Pflege Tabelle T030H"/>
    <x v="30"/>
    <n v="690"/>
    <s v=""/>
    <x v="0"/>
    <x v="0"/>
  </r>
  <r>
    <s v="OB13"/>
    <s v="C FI Pflege Tabelle T004"/>
    <x v="30"/>
    <n v="36"/>
    <s v="DIALOG"/>
    <x v="0"/>
    <x v="0"/>
  </r>
  <r>
    <s v="OB22"/>
    <s v="C FI Pflege Tabelle T001A"/>
    <x v="30"/>
    <n v="10"/>
    <s v=""/>
    <x v="0"/>
    <x v="0"/>
  </r>
  <r>
    <s v="OB26"/>
    <s v="C FI Pflege Tabelle T078S"/>
    <x v="30"/>
    <n v="168"/>
    <s v="DIALOG"/>
    <x v="0"/>
    <x v="0"/>
  </r>
  <r>
    <s v="OB28"/>
    <s v="C FI Pflege Tabelle T001D"/>
    <x v="30"/>
    <n v="488"/>
    <s v="DIALOG"/>
    <x v="0"/>
    <x v="0"/>
  </r>
  <r>
    <s v="OB40"/>
    <s v="C FI Pflege Tabelle T030 ste+vst"/>
    <x v="30"/>
    <n v="482"/>
    <s v="DIALOG"/>
    <x v="0"/>
    <x v="0"/>
  </r>
  <r>
    <s v="OB41"/>
    <s v="Pflege Buchhaltungsschlüssel"/>
    <x v="30"/>
    <n v="762"/>
    <s v="DIALOG"/>
    <x v="0"/>
    <x v="0"/>
  </r>
  <r>
    <s v="OB42"/>
    <s v="C FI Pflege Tabelle T056Z"/>
    <x v="30"/>
    <n v="6"/>
    <s v="DIALOG"/>
    <x v="0"/>
    <x v="0"/>
  </r>
  <r>
    <s v="OB52"/>
    <s v="C FI Pflege Tabelle T001B"/>
    <x v="30"/>
    <n v="3414"/>
    <s v="DIALOG"/>
    <x v="0"/>
    <x v="0"/>
  </r>
  <r>
    <s v="OB53"/>
    <s v="C FI Pflege Tabelle T030 bil+bil"/>
    <x v="30"/>
    <n v="48"/>
    <s v="DIALOG"/>
    <x v="0"/>
    <x v="0"/>
  </r>
  <r>
    <s v="OB58"/>
    <s v="C FI Pflege Tabelle T011/T011T"/>
    <x v="30"/>
    <n v="528"/>
    <s v="DIALOG"/>
    <x v="0"/>
    <x v="0"/>
  </r>
  <r>
    <s v="OB83"/>
    <s v="C FI Pflege Tabelle T056P"/>
    <x v="30"/>
    <n v="12"/>
    <s v="DIALOG"/>
    <x v="0"/>
    <x v="0"/>
  </r>
  <r>
    <s v="OBA1"/>
    <s v="C FI Pflege Tabelle T030 KDB"/>
    <x v="30"/>
    <n v="192"/>
    <s v=""/>
    <x v="0"/>
    <x v="0"/>
  </r>
  <r>
    <s v="OBA3"/>
    <s v="C FI Pflege Tabelle T043G"/>
    <x v="30"/>
    <s v=""/>
    <s v=""/>
    <x v="0"/>
    <x v="1"/>
  </r>
  <r>
    <s v="OBA5"/>
    <s v="Nachrichtensteuerung ändern"/>
    <x v="12"/>
    <n v="876"/>
    <s v="DIALOG"/>
    <x v="0"/>
    <x v="63"/>
  </r>
  <r>
    <s v="OBA7"/>
    <s v="C FI Pflege Tabelle T003"/>
    <x v="30"/>
    <n v="3585"/>
    <s v="DIALOG"/>
    <x v="0"/>
    <x v="0"/>
  </r>
  <r>
    <s v="OBAC"/>
    <s v="C FI Pflege Tabelle T056R"/>
    <x v="30"/>
    <n v="24"/>
    <s v="DIALOG"/>
    <x v="0"/>
    <x v="0"/>
  </r>
  <r>
    <s v="OBB8"/>
    <s v="C FI Pflege Tabelle T052"/>
    <x v="30"/>
    <n v="36"/>
    <s v=""/>
    <x v="0"/>
    <x v="0"/>
  </r>
  <r>
    <s v="OBBH"/>
    <s v="C FI Pflege Tabelle T001Q (Beleg)"/>
    <x v="30"/>
    <s v=""/>
    <s v=""/>
    <x v="0"/>
    <x v="1"/>
  </r>
  <r>
    <s v="OBBZ"/>
    <s v="C FI Subst. FI/0005: Aktivieren"/>
    <x v="30"/>
    <s v=""/>
    <s v=""/>
    <x v="0"/>
    <x v="1"/>
  </r>
  <r>
    <s v="OBC4"/>
    <s v="C FI Pflege Tabelle T004V"/>
    <x v="30"/>
    <n v="153"/>
    <s v=""/>
    <x v="0"/>
    <x v="0"/>
  </r>
  <r>
    <s v="OBC6"/>
    <s v="C FI Pflege Tabelle T001 (UMKRS)"/>
    <x v="30"/>
    <s v=""/>
    <s v=""/>
    <x v="0"/>
    <x v="1"/>
  </r>
  <r>
    <s v="OBCA"/>
    <s v="C FI Pflege Tabelle T076B"/>
    <x v="30"/>
    <n v="8"/>
    <s v="DIALOG"/>
    <x v="0"/>
    <x v="0"/>
  </r>
  <r>
    <s v="OBCF"/>
    <s v="C FI Pflege Tabelle T007F"/>
    <x v="30"/>
    <n v="14"/>
    <s v="DIALOG"/>
    <x v="0"/>
    <x v="0"/>
  </r>
  <r>
    <s v="OBCG"/>
    <s v="C FI Pflege Tabelle T007K"/>
    <x v="30"/>
    <n v="1900"/>
    <s v="DIALOG"/>
    <x v="0"/>
    <x v="0"/>
  </r>
  <r>
    <s v="OBCH"/>
    <s v="C FI Pflege Tabelle T007L"/>
    <x v="30"/>
    <n v="1905"/>
    <s v="DIALOG"/>
    <x v="0"/>
    <x v="0"/>
  </r>
  <r>
    <s v="OBCO"/>
    <s v="C FI Pflege Tabelle TTXD"/>
    <x v="30"/>
    <n v="24"/>
    <s v=""/>
    <x v="0"/>
    <x v="0"/>
  </r>
  <r>
    <s v="OBD4"/>
    <s v="C FI Pflege Tabelle T077S"/>
    <x v="30"/>
    <n v="22"/>
    <s v="DIALOG"/>
    <x v="0"/>
    <x v="0"/>
  </r>
  <r>
    <s v="OBD5"/>
    <s v="C FI Pflege Tabelle T003B"/>
    <x v="30"/>
    <n v="2"/>
    <s v="DIALOG"/>
    <x v="0"/>
    <x v="0"/>
  </r>
  <r>
    <s v="OBDI"/>
    <s v="C FI Pflege Tabelle T007Z"/>
    <x v="30"/>
    <n v="12"/>
    <s v=""/>
    <x v="0"/>
    <x v="0"/>
  </r>
  <r>
    <s v="OBF4"/>
    <s v="C FI Pflege Tabelle T003"/>
    <x v="30"/>
    <n v="410"/>
    <s v="DIALOG"/>
    <x v="0"/>
    <x v="0"/>
  </r>
  <r>
    <s v="OBH1"/>
    <s v="C FI BelegNrkreise: Kopieren Bukrs"/>
    <x v="30"/>
    <s v=""/>
    <s v=""/>
    <x v="0"/>
    <x v="1"/>
  </r>
  <r>
    <s v="OBH2"/>
    <s v="C FI BelegnrKreise: Kopieren GJahr"/>
    <x v="30"/>
    <s v=""/>
    <s v=""/>
    <x v="0"/>
    <x v="1"/>
  </r>
  <r>
    <s v="OBL6"/>
    <s v="Konsistenzpr.: Konf. Mahnprg. (Doku)"/>
    <x v="0"/>
    <n v="1548"/>
    <s v="DIALOG"/>
    <x v="0"/>
    <x v="0"/>
  </r>
  <r>
    <s v="OBPM1"/>
    <s v="Pflege der Zahlungsträgerformate"/>
    <x v="0"/>
    <s v=""/>
    <s v=""/>
    <x v="0"/>
    <x v="1"/>
  </r>
  <r>
    <s v="OBPM4"/>
    <s v="Zahlungsträgerselektionsvarianten"/>
    <x v="29"/>
    <n v="809"/>
    <s v="DIALOG"/>
    <x v="0"/>
    <x v="0"/>
  </r>
  <r>
    <s v="OBS2"/>
    <s v="C FI Ledger Ändern"/>
    <x v="30"/>
    <s v=""/>
    <s v=""/>
    <x v="0"/>
    <x v="1"/>
  </r>
  <r>
    <s v="OBU1"/>
    <s v="Voreinstellungen Belegart/Buch.Schl."/>
    <x v="0"/>
    <n v="32"/>
    <s v="DIALOG"/>
    <x v="0"/>
    <x v="0"/>
  </r>
  <r>
    <s v="OBV1"/>
    <s v="C FI Kontenfindung Deb.Überf.Verz."/>
    <x v="30"/>
    <n v="72"/>
    <s v="DIALOG"/>
    <x v="0"/>
    <x v="0"/>
  </r>
  <r>
    <s v="OBVCU"/>
    <s v="C FI Pflege Viewcluster"/>
    <x v="0"/>
    <n v="758"/>
    <s v="DIALOG"/>
    <x v="0"/>
    <x v="0"/>
  </r>
  <r>
    <s v="OBVS"/>
    <s v="C FI Anzeige View"/>
    <x v="0"/>
    <n v="36"/>
    <s v="DIALOG"/>
    <x v="0"/>
    <x v="0"/>
  </r>
  <r>
    <s v="OBVU"/>
    <s v="C FI Pflege View"/>
    <x v="0"/>
    <n v="753"/>
    <s v="DIALOG"/>
    <x v="0"/>
    <x v="0"/>
  </r>
  <r>
    <s v="OBWZ"/>
    <s v="Nummernkreispflege: WITH_CTNO"/>
    <x v="0"/>
    <n v="50"/>
    <s v=""/>
    <x v="0"/>
    <x v="0"/>
  </r>
  <r>
    <s v="OBX1"/>
    <s v="C FI Tabelle T030B Sachkontenbuchung"/>
    <x v="0"/>
    <n v="24"/>
    <s v=""/>
    <x v="0"/>
    <x v="0"/>
  </r>
  <r>
    <s v="OBXA"/>
    <s v="C FI Tabelle T030 skn+skv"/>
    <x v="30"/>
    <n v="72"/>
    <s v=""/>
    <x v="0"/>
    <x v="0"/>
  </r>
  <r>
    <s v="OBXB"/>
    <s v="C FI Tabelle T030 anz+mva"/>
    <x v="30"/>
    <s v=""/>
    <s v=""/>
    <x v="0"/>
    <x v="1"/>
  </r>
  <r>
    <s v="OBXC"/>
    <s v="C FI Tabelle T030 zah"/>
    <x v="30"/>
    <n v="12"/>
    <s v=""/>
    <x v="0"/>
    <x v="0"/>
  </r>
  <r>
    <s v="OBXH"/>
    <s v="C FI Tabelle T041A/T041T"/>
    <x v="30"/>
    <n v="120"/>
    <s v="DIALOG"/>
    <x v="0"/>
    <x v="0"/>
  </r>
  <r>
    <s v="OBXI"/>
    <s v="C FI Tabelle T030 skn+skt"/>
    <x v="30"/>
    <n v="204"/>
    <s v="DIALOG"/>
    <x v="0"/>
    <x v="0"/>
  </r>
  <r>
    <s v="OBXK"/>
    <s v="C FI Tabelle T030 ban+bsp"/>
    <x v="30"/>
    <n v="36"/>
    <s v=""/>
    <x v="0"/>
    <x v="0"/>
  </r>
  <r>
    <s v="OBXL"/>
    <s v="C FI Tabelle T030 skn+ubs"/>
    <x v="30"/>
    <n v="60"/>
    <s v=""/>
    <x v="0"/>
    <x v="0"/>
  </r>
  <r>
    <s v="OBXN"/>
    <s v="C FI Tabelle T030 GAU/GA0"/>
    <x v="16"/>
    <n v="12"/>
    <s v="DIALOG"/>
    <x v="0"/>
    <x v="0"/>
  </r>
  <r>
    <s v="OBXQ"/>
    <s v="C FI Tabelle T030 KDZ"/>
    <x v="0"/>
    <n v="18"/>
    <s v=""/>
    <x v="0"/>
    <x v="0"/>
  </r>
  <r>
    <s v="OBXR"/>
    <s v="C FI Tabelle T074 Anzahlung"/>
    <x v="30"/>
    <n v="42"/>
    <s v=""/>
    <x v="0"/>
    <x v="0"/>
  </r>
  <r>
    <s v="OBXT"/>
    <s v="C FI Tabelle T074 Bürgschaft"/>
    <x v="30"/>
    <s v=""/>
    <s v=""/>
    <x v="0"/>
    <x v="1"/>
  </r>
  <r>
    <s v="OBXU"/>
    <s v="C FI Tabelle T030 skn+ske"/>
    <x v="30"/>
    <n v="1224"/>
    <s v=""/>
    <x v="0"/>
    <x v="0"/>
  </r>
  <r>
    <s v="OBXV"/>
    <s v="C FI Tabelle T030 skn+vsk"/>
    <x v="0"/>
    <n v="66"/>
    <s v=""/>
    <x v="0"/>
    <x v="0"/>
  </r>
  <r>
    <s v="OBXY"/>
    <s v="C FI Tabelle T074 Bürgschaft"/>
    <x v="30"/>
    <n v="182"/>
    <s v=""/>
    <x v="0"/>
    <x v="0"/>
  </r>
  <r>
    <s v="OBXZ"/>
    <s v="C FI Tabelle T030 Sachkontenausgl."/>
    <x v="30"/>
    <n v="24"/>
    <s v=""/>
    <x v="0"/>
    <x v="0"/>
  </r>
  <r>
    <s v="OBY6"/>
    <s v="C FI Pflege Tabelle T001"/>
    <x v="0"/>
    <n v="144"/>
    <s v="DIALOG"/>
    <x v="0"/>
    <x v="0"/>
  </r>
  <r>
    <s v="OBYA"/>
    <s v="C FI Tabelle T030 vrb+buv"/>
    <x v="30"/>
    <n v="246"/>
    <s v="DIALOG"/>
    <x v="0"/>
    <x v="0"/>
  </r>
  <r>
    <s v="OBYC"/>
    <s v="C FI Tabelle T030 rmk + space"/>
    <x v="30"/>
    <n v="102"/>
    <s v=""/>
    <x v="0"/>
    <x v="0"/>
  </r>
  <r>
    <s v="OBYE"/>
    <s v="C FI Tabelle T030 HRI + HRC"/>
    <x v="30"/>
    <s v=""/>
    <s v=""/>
    <x v="0"/>
    <x v="1"/>
  </r>
  <r>
    <s v="OBYF"/>
    <s v="Erlöskontenfindung: Kontemfindungspf"/>
    <x v="8"/>
    <s v=""/>
    <s v=""/>
    <x v="0"/>
    <x v="1"/>
  </r>
  <r>
    <s v="OBYS"/>
    <s v="C FI Tabelle T074 Sachanlagen"/>
    <x v="30"/>
    <s v=""/>
    <s v=""/>
    <x v="0"/>
    <x v="1"/>
  </r>
  <r>
    <s v="OBZA"/>
    <s v="Reporting-Auswahl: Globaler Einstieg"/>
    <x v="30"/>
    <s v=""/>
    <s v=""/>
    <x v="0"/>
    <x v="1"/>
  </r>
  <r>
    <s v="OC08"/>
    <s v="C RF-KONS : Tabelle T856"/>
    <x v="0"/>
    <n v="225"/>
    <s v="DIALOG"/>
    <x v="0"/>
    <x v="0"/>
  </r>
  <r>
    <s v="OCA3"/>
    <s v="C RF-KONS : Tabelle T874"/>
    <x v="0"/>
    <n v="4"/>
    <s v="DIALOG"/>
    <x v="0"/>
    <x v="0"/>
  </r>
  <r>
    <s v="OCBV"/>
    <s v="Abgleich erweiterte Sachkonten"/>
    <x v="36"/>
    <s v=""/>
    <s v=""/>
    <x v="0"/>
    <x v="1"/>
  </r>
  <r>
    <s v="OCCI"/>
    <s v="Einstellung Intergration Kons."/>
    <x v="36"/>
    <s v=""/>
    <s v=""/>
    <x v="0"/>
    <x v="1"/>
  </r>
  <r>
    <s v="OCN1"/>
    <s v="FI-LC: Daten aus FI nachbuchen"/>
    <x v="36"/>
    <s v=""/>
    <s v=""/>
    <x v="0"/>
    <x v="1"/>
  </r>
  <r>
    <s v="ODP1"/>
    <s v="DPP-Profil"/>
    <x v="21"/>
    <n v="1007"/>
    <s v="DIALOG"/>
    <x v="0"/>
    <x v="0"/>
  </r>
  <r>
    <s v="ODP2"/>
    <s v="DPP-Profil: Konsistenzprüfung"/>
    <x v="21"/>
    <n v="4"/>
    <s v="DIALOG"/>
    <x v="0"/>
    <x v="0"/>
  </r>
  <r>
    <s v="ODP4"/>
    <s v="Kostenkondition festlegen"/>
    <x v="21"/>
    <n v="18"/>
    <s v="DIALOG"/>
    <x v="0"/>
    <x v="0"/>
  </r>
  <r>
    <s v="OIBS"/>
    <s v="Statusschemata pflegen"/>
    <x v="2"/>
    <n v="177"/>
    <s v="DIALOG"/>
    <x v="0"/>
    <x v="64"/>
  </r>
  <r>
    <s v="OIDA"/>
    <s v="IH Arbeitspapiere für Meldungen"/>
    <x v="2"/>
    <s v=""/>
    <s v=""/>
    <x v="0"/>
    <x v="64"/>
  </r>
  <r>
    <s v="OIDB"/>
    <s v="IH Arbeitspapiere pro Meldungsart"/>
    <x v="2"/>
    <s v=""/>
    <s v=""/>
    <x v="0"/>
    <x v="64"/>
  </r>
  <r>
    <s v="OIDC"/>
    <s v="IH Meld. Benutzerspez. Druckpflege"/>
    <x v="2"/>
    <n v="42"/>
    <s v="DIALOG"/>
    <x v="0"/>
    <x v="64"/>
  </r>
  <r>
    <s v="OIDW"/>
    <s v="Download von Berichtsschemata"/>
    <x v="2"/>
    <n v="2"/>
    <s v=""/>
    <x v="0"/>
    <x v="64"/>
  </r>
  <r>
    <s v="OIEN"/>
    <s v="Nummernkreise Equipments"/>
    <x v="2"/>
    <n v="49"/>
    <s v="DIALOG"/>
    <x v="0"/>
    <x v="64"/>
  </r>
  <r>
    <s v="OIK2"/>
    <s v="Pflege Wertkategorien Zuordnungen PM"/>
    <x v="2"/>
    <n v="135"/>
    <s v="DIALOG"/>
    <x v="0"/>
    <x v="64"/>
  </r>
  <r>
    <s v="OIL3"/>
    <s v="Planergruppe"/>
    <x v="2"/>
    <n v="56"/>
    <s v="DIALOG"/>
    <x v="0"/>
    <x v="64"/>
  </r>
  <r>
    <s v="OIL6"/>
    <s v="Profile Vorgangsvorschlagswert"/>
    <x v="2"/>
    <s v=""/>
    <s v=""/>
    <x v="0"/>
    <x v="64"/>
  </r>
  <r>
    <s v="OILJ"/>
    <s v="Benutzerfelder"/>
    <x v="2"/>
    <n v="24"/>
    <s v="DIALOG"/>
    <x v="0"/>
    <x v="64"/>
  </r>
  <r>
    <s v="OIMD"/>
    <s v="Parameter Objektinfo"/>
    <x v="2"/>
    <n v="96"/>
    <s v="DIALOG"/>
    <x v="0"/>
    <x v="64"/>
  </r>
  <r>
    <s v="OIMRC"/>
    <s v="Feldauswahl Meßpunkte und Meßbelege"/>
    <x v="2"/>
    <n v="4"/>
    <s v="DIALOG"/>
    <x v="0"/>
    <x v="0"/>
  </r>
  <r>
    <s v="OIO2"/>
    <s v="Prioritäten pro Prioritätsarten"/>
    <x v="2"/>
    <n v="6"/>
    <s v="DIALOG"/>
    <x v="0"/>
    <x v="64"/>
  </r>
  <r>
    <s v="OIO4"/>
    <s v="Vorschlags-ILA pro Auftragsart"/>
    <x v="2"/>
    <n v="6"/>
    <s v="DIALOG"/>
    <x v="0"/>
    <x v="64"/>
  </r>
  <r>
    <s v="OIO5"/>
    <s v="Zulässige ILAs pro Auftragsart"/>
    <x v="2"/>
    <n v="114"/>
    <s v="DIALOG"/>
    <x v="0"/>
    <x v="64"/>
  </r>
  <r>
    <s v="OIO6"/>
    <s v="Vorschlag Steuerschlüssel"/>
    <x v="2"/>
    <n v="26"/>
    <s v="DIALOG"/>
    <x v="0"/>
    <x v="64"/>
  </r>
  <r>
    <s v="OIOA"/>
    <s v="Auftragsarten Instandhaltung"/>
    <x v="2"/>
    <n v="50"/>
    <s v="DIALOG"/>
    <x v="0"/>
    <x v="64"/>
  </r>
  <r>
    <s v="OIOD"/>
    <s v="Zulässige Auftragsart pro IH-Werk"/>
    <x v="2"/>
    <n v="14"/>
    <s v="DIALOG"/>
    <x v="0"/>
    <x v="64"/>
  </r>
  <r>
    <s v="OIOF"/>
    <s v="Kalkulationsparameter"/>
    <x v="2"/>
    <n v="2"/>
    <s v="DIALOG"/>
    <x v="0"/>
    <x v="64"/>
  </r>
  <r>
    <s v="OIOJ"/>
    <s v="Parameter Objektinfo zu Auftragsart"/>
    <x v="2"/>
    <n v="54"/>
    <s v="DIALOG"/>
    <x v="0"/>
    <x v="64"/>
  </r>
  <r>
    <s v="OIOK"/>
    <s v="Kontierungsregeln"/>
    <x v="2"/>
    <n v="14"/>
    <s v="DIALOG"/>
    <x v="0"/>
    <x v="64"/>
  </r>
  <r>
    <s v="OIOM"/>
    <s v="Zuord. Partnerschema zur Auftragsart"/>
    <x v="2"/>
    <n v="114"/>
    <s v="DIALOG"/>
    <x v="0"/>
    <x v="64"/>
  </r>
  <r>
    <s v="OION"/>
    <s v="Nummernkreise Aufträge"/>
    <x v="2"/>
    <n v="54"/>
    <s v="DIALOG"/>
    <x v="0"/>
    <x v="64"/>
  </r>
  <r>
    <s v="OIOR"/>
    <s v="Rückmeldung Auftrag"/>
    <x v="2"/>
    <n v="2"/>
    <s v="DIALOG"/>
    <x v="0"/>
    <x v="64"/>
  </r>
  <r>
    <s v="OIOS"/>
    <s v="Vorschlag Planungskennzeichen"/>
    <x v="2"/>
    <n v="10"/>
    <s v="DIALOG"/>
    <x v="0"/>
    <x v="64"/>
  </r>
  <r>
    <s v="OIOT"/>
    <s v="Terminierungsart"/>
    <x v="2"/>
    <n v="4"/>
    <s v="DIALOG"/>
    <x v="0"/>
    <x v="64"/>
  </r>
  <r>
    <s v="OIP1"/>
    <s v="Pflege Planprofil InvProgramm"/>
    <x v="22"/>
    <n v="4"/>
    <s v=""/>
    <x v="0"/>
    <x v="0"/>
  </r>
  <r>
    <s v="OIPK"/>
    <s v="Strukturkennzeichen Tech.Platz"/>
    <x v="2"/>
    <n v="38"/>
    <s v="DIALOG"/>
    <x v="0"/>
    <x v="0"/>
  </r>
  <r>
    <s v="OIR6"/>
    <s v="Feldauswahl Partnerart Planstelle"/>
    <x v="2"/>
    <n v="2"/>
    <s v=""/>
    <x v="0"/>
    <x v="64"/>
  </r>
  <r>
    <s v="OIS2"/>
    <s v="Serialnummernprofil pflegen"/>
    <x v="2"/>
    <n v="22"/>
    <s v="DIALOG"/>
    <x v="0"/>
    <x v="0"/>
  </r>
  <r>
    <s v="OISD"/>
    <s v="Generierung PM-Auftraege aus dem SD"/>
    <x v="37"/>
    <n v="579"/>
    <s v="DIALOG"/>
    <x v="0"/>
    <x v="0"/>
  </r>
  <r>
    <s v="OITA"/>
    <s v="Investitionsprofil"/>
    <x v="22"/>
    <n v="34"/>
    <s v=""/>
    <x v="0"/>
    <x v="0"/>
  </r>
  <r>
    <s v="OITB"/>
    <s v="Inv.Profil - AiB je Urspr.Zuordn."/>
    <x v="22"/>
    <s v=""/>
    <s v=""/>
    <x v="0"/>
    <x v="1"/>
  </r>
  <r>
    <s v="OITM1"/>
    <s v="Kundenbezeichnung Userfeld 1"/>
    <x v="22"/>
    <n v="20"/>
    <s v="DIALOG"/>
    <x v="0"/>
    <x v="0"/>
  </r>
  <r>
    <s v="OIVC"/>
    <s v="Prüfreport für Wertkategorien"/>
    <x v="2"/>
    <n v="1059"/>
    <s v="DIALOG"/>
    <x v="0"/>
    <x v="64"/>
  </r>
  <r>
    <s v="OIW0"/>
    <s v="Detailinformation (Wartungsplan)"/>
    <x v="2"/>
    <n v="2"/>
    <s v=""/>
    <x v="0"/>
    <x v="64"/>
  </r>
  <r>
    <s v="OIWM"/>
    <s v="Komponente Strukturdarstellung"/>
    <x v="2"/>
    <n v="6"/>
    <s v=""/>
    <x v="0"/>
    <x v="64"/>
  </r>
  <r>
    <s v="OIXW"/>
    <s v="Auftragsliste (mehrst.) - Auftrag"/>
    <x v="2"/>
    <n v="2"/>
    <s v=""/>
    <x v="0"/>
    <x v="64"/>
  </r>
  <r>
    <s v="OIYL"/>
    <s v="Detailinformation (Auftragsvorgang)"/>
    <x v="2"/>
    <n v="2"/>
    <s v="DIALOG"/>
    <x v="0"/>
    <x v="64"/>
  </r>
  <r>
    <s v="OK02"/>
    <s v="Statusschemata pflegen"/>
    <x v="15"/>
    <n v="3154"/>
    <s v="DIALOG"/>
    <x v="0"/>
    <x v="38"/>
  </r>
  <r>
    <s v="OK11"/>
    <s v="Nummernkreise K.planung,Budgetierung"/>
    <x v="15"/>
    <n v="40"/>
    <s v="DIALOG"/>
    <x v="0"/>
    <x v="0"/>
  </r>
  <r>
    <s v="OK17"/>
    <s v="Abstimmledger: Kontenfindung"/>
    <x v="15"/>
    <n v="76"/>
    <s v="DIALOG"/>
    <x v="0"/>
    <x v="38"/>
  </r>
  <r>
    <s v="OK60"/>
    <s v="Nummernkreise Int.Rew.Beleg pflegen"/>
    <x v="15"/>
    <n v="30"/>
    <s v="DIALOG"/>
    <x v="0"/>
    <x v="0"/>
  </r>
  <r>
    <s v="OKB2"/>
    <s v="Übernahme Sachk.: Voreinst. pflegen"/>
    <x v="15"/>
    <n v="27"/>
    <s v="DIALOG"/>
    <x v="0"/>
    <x v="0"/>
  </r>
  <r>
    <s v="OKB3"/>
    <s v="Batch Input für Kostenarten erzeugen"/>
    <x v="15"/>
    <s v=""/>
    <s v=""/>
    <x v="0"/>
    <x v="38"/>
  </r>
  <r>
    <s v="OKB9"/>
    <s v="Autom. Kontierungsfindung ändern"/>
    <x v="15"/>
    <n v="550"/>
    <s v="DIALOG"/>
    <x v="0"/>
    <x v="38"/>
  </r>
  <r>
    <s v="OKBA"/>
    <s v="Belege Finanzwesen ins CO übernehmen"/>
    <x v="15"/>
    <s v=""/>
    <s v=""/>
    <x v="0"/>
    <x v="38"/>
  </r>
  <r>
    <s v="OKC1"/>
    <s v="CO-Vorgänge anzeigen"/>
    <x v="15"/>
    <n v="36"/>
    <s v="DIALOG"/>
    <x v="0"/>
    <x v="38"/>
  </r>
  <r>
    <s v="OKC7"/>
    <s v="Validierung definieren"/>
    <x v="15"/>
    <n v="1121"/>
    <s v="DIALOG"/>
    <x v="0"/>
    <x v="38"/>
  </r>
  <r>
    <s v="OKE5"/>
    <s v="Einst. Organisation transportieren"/>
    <x v="15"/>
    <s v=""/>
    <s v=""/>
    <x v="0"/>
    <x v="38"/>
  </r>
  <r>
    <s v="OKE6"/>
    <s v="Einst. zu Stammdaten transportieren"/>
    <x v="15"/>
    <s v=""/>
    <s v=""/>
    <x v="0"/>
    <x v="38"/>
  </r>
  <r>
    <s v="OKEN"/>
    <s v="Standardhierarchie anzeigen"/>
    <x v="15"/>
    <s v=""/>
    <s v=""/>
    <x v="0"/>
    <x v="38"/>
  </r>
  <r>
    <s v="OKENN"/>
    <s v="Standardhierarchie anzeigen"/>
    <x v="15"/>
    <n v="346"/>
    <s v="DIALOG"/>
    <x v="0"/>
    <x v="38"/>
  </r>
  <r>
    <s v="OKEON"/>
    <s v="Standardhierarchie ändern"/>
    <x v="15"/>
    <n v="520"/>
    <s v="DIALOG"/>
    <x v="0"/>
    <x v="38"/>
  </r>
  <r>
    <s v="OKEQ"/>
    <s v="Versionen (allgemein) pflegen"/>
    <x v="15"/>
    <s v=""/>
    <s v=""/>
    <x v="0"/>
    <x v="38"/>
  </r>
  <r>
    <s v="OKET"/>
    <s v="Einstellung. Tarifermittlung pflegen"/>
    <x v="15"/>
    <s v=""/>
    <s v=""/>
    <x v="0"/>
    <x v="38"/>
  </r>
  <r>
    <s v="OKEU"/>
    <s v="Ursprungsschema ändern"/>
    <x v="15"/>
    <n v="515"/>
    <s v="DIALOG"/>
    <x v="0"/>
    <x v="38"/>
  </r>
  <r>
    <s v="OKG1"/>
    <s v="Abgrenzungsschlüssel"/>
    <x v="23"/>
    <n v="6"/>
    <s v="DIALOG"/>
    <x v="0"/>
    <x v="0"/>
  </r>
  <r>
    <s v="OKG4"/>
    <s v="Fortschreibung Ergebnisermittlung"/>
    <x v="23"/>
    <n v="18"/>
    <s v=""/>
    <x v="0"/>
    <x v="0"/>
  </r>
  <r>
    <s v="OKG8"/>
    <s v="Buchungsregeln Abgrenzungsdaten"/>
    <x v="23"/>
    <n v="18"/>
    <s v=""/>
    <x v="0"/>
    <x v="0"/>
  </r>
  <r>
    <s v="OKG9"/>
    <s v="Abgrenzungsversionen WIP"/>
    <x v="23"/>
    <n v="6"/>
    <s v=""/>
    <x v="0"/>
    <x v="0"/>
  </r>
  <r>
    <s v="OKGA"/>
    <s v="Fortschreibung WIP-Ermittlung"/>
    <x v="23"/>
    <s v=""/>
    <s v=""/>
    <x v="0"/>
    <x v="1"/>
  </r>
  <r>
    <s v="OKGB"/>
    <s v="Customizing Zuordnung"/>
    <x v="23"/>
    <n v="6"/>
    <s v="DIALOG"/>
    <x v="0"/>
    <x v="0"/>
  </r>
  <r>
    <s v="OKKK"/>
    <s v="Pflege Kalkulationstabellen"/>
    <x v="23"/>
    <s v=""/>
    <s v=""/>
    <x v="0"/>
    <x v="1"/>
  </r>
  <r>
    <s v="OKKP"/>
    <s v="Kostenrechnungskreis pflegen"/>
    <x v="23"/>
    <n v="396"/>
    <s v="DIALOG"/>
    <x v="0"/>
    <x v="0"/>
  </r>
  <r>
    <s v="OKKR"/>
    <s v="Kalkulationsvarianten Innenaufträge"/>
    <x v="23"/>
    <n v="2"/>
    <s v=""/>
    <x v="0"/>
    <x v="0"/>
  </r>
  <r>
    <s v="OKKS"/>
    <s v="Kostenrechnungskreis setzen"/>
    <x v="15"/>
    <s v=""/>
    <s v=""/>
    <x v="0"/>
    <x v="38"/>
  </r>
  <r>
    <s v="OKO2"/>
    <s v="Matchcode-IDs Aufträge anzeigen"/>
    <x v="15"/>
    <s v=""/>
    <s v=""/>
    <x v="0"/>
    <x v="38"/>
  </r>
  <r>
    <s v="OKO5"/>
    <s v="CO-Aufträge löschen"/>
    <x v="15"/>
    <s v=""/>
    <s v=""/>
    <x v="0"/>
    <x v="38"/>
  </r>
  <r>
    <s v="OKO6"/>
    <s v="Verrechnungsschema pflegen"/>
    <x v="15"/>
    <n v="2996"/>
    <s v="DIALOG"/>
    <x v="0"/>
    <x v="38"/>
  </r>
  <r>
    <s v="OKOB"/>
    <s v="Budgetierung Profile CO-Aufträge"/>
    <x v="15"/>
    <n v="26"/>
    <s v=""/>
    <x v="0"/>
    <x v="38"/>
  </r>
  <r>
    <s v="OKOL"/>
    <s v="Erf.variante Innenaufträge pflegen"/>
    <x v="15"/>
    <n v="50"/>
    <s v=""/>
    <x v="0"/>
    <x v="38"/>
  </r>
  <r>
    <s v="OKOR"/>
    <s v="Selektionsregel für Innenaufträge"/>
    <x v="15"/>
    <n v="5"/>
    <s v=""/>
    <x v="0"/>
    <x v="38"/>
  </r>
  <r>
    <s v="OKOS"/>
    <s v="Strukturplanung Profile CO-Aufträge"/>
    <x v="15"/>
    <n v="4"/>
    <s v=""/>
    <x v="0"/>
    <x v="38"/>
  </r>
  <r>
    <s v="OKOV"/>
    <s v="Selektionsvarianten Innenaufträge"/>
    <x v="15"/>
    <n v="6022"/>
    <s v="DIALOG"/>
    <x v="0"/>
    <x v="0"/>
  </r>
  <r>
    <s v="OKP1"/>
    <s v="Periodensperre pflegen"/>
    <x v="15"/>
    <n v="11330"/>
    <s v="DIALOG"/>
    <x v="0"/>
    <x v="44"/>
  </r>
  <r>
    <s v="OKP2"/>
    <s v="Periodensperre anzeigen"/>
    <x v="15"/>
    <n v="612"/>
    <s v="DIALOG"/>
    <x v="0"/>
    <x v="44"/>
  </r>
  <r>
    <s v="OKYO"/>
    <s v="Zuordnung Bezugsnebenkosten"/>
    <x v="15"/>
    <n v="4"/>
    <s v="DIALOG"/>
    <x v="0"/>
    <x v="0"/>
  </r>
  <r>
    <s v="OKZ1"/>
    <s v="Herkünfte Kalkulation"/>
    <x v="15"/>
    <n v="27"/>
    <s v="DIALOG"/>
    <x v="0"/>
    <x v="0"/>
  </r>
  <r>
    <s v="OKZ2"/>
    <s v="Pflege Zuschlagsgruppen"/>
    <x v="15"/>
    <n v="18"/>
    <s v="DIALOG"/>
    <x v="0"/>
    <x v="0"/>
  </r>
  <r>
    <s v="OLMRLIST"/>
    <s v="Listvariante pflegen"/>
    <x v="12"/>
    <n v="85"/>
    <s v="DIALOG"/>
    <x v="0"/>
    <x v="63"/>
  </r>
  <r>
    <s v="OMB0"/>
    <s v="Belegartenliste"/>
    <x v="12"/>
    <s v=""/>
    <s v=""/>
    <x v="0"/>
    <x v="63"/>
  </r>
  <r>
    <s v="OMB6"/>
    <s v="Manuelle Kontierung ändern"/>
    <x v="12"/>
    <n v="45"/>
    <s v=""/>
    <x v="0"/>
    <x v="63"/>
  </r>
  <r>
    <s v="OMBA"/>
    <s v="Nummernvergabe Buchhaltungsbelege"/>
    <x v="12"/>
    <s v=""/>
    <s v=""/>
    <x v="0"/>
    <x v="63"/>
  </r>
  <r>
    <s v="OMBN"/>
    <s v="Vorschlagswerte Reservierung"/>
    <x v="12"/>
    <s v=""/>
    <s v=""/>
    <x v="0"/>
    <x v="63"/>
  </r>
  <r>
    <s v="OMBR"/>
    <s v="Allgemeine Druckeinstellungen"/>
    <x v="12"/>
    <n v="414"/>
    <s v="DIALOG"/>
    <x v="0"/>
    <x v="63"/>
  </r>
  <r>
    <s v="OMBS"/>
    <s v="Gründe für Bewegungen"/>
    <x v="12"/>
    <n v="95"/>
    <s v=""/>
    <x v="0"/>
    <x v="63"/>
  </r>
  <r>
    <s v="OMBU"/>
    <s v="Formulare zu Reports zuordnen"/>
    <x v="12"/>
    <n v="36"/>
    <s v="DIALOG"/>
    <x v="0"/>
    <x v="63"/>
  </r>
  <r>
    <s v="OME4"/>
    <s v="C MM-PUR Einkaufsgruppen"/>
    <x v="12"/>
    <n v="4"/>
    <s v=""/>
    <x v="0"/>
    <x v="63"/>
  </r>
  <r>
    <s v="OMFT"/>
    <s v="Bedingungen Nachrichtenfindung"/>
    <x v="12"/>
    <n v="126"/>
    <s v="DIALOG"/>
    <x v="0"/>
    <x v="0"/>
  </r>
  <r>
    <s v="OMGQCK"/>
    <s v="Prüfungen Freigabeverfahren"/>
    <x v="12"/>
    <n v="2"/>
    <s v=""/>
    <x v="0"/>
    <x v="63"/>
  </r>
  <r>
    <s v="OMH6"/>
    <s v="Nummernkreise Einkaufsbelege"/>
    <x v="12"/>
    <n v="154"/>
    <s v="DIALOG"/>
    <x v="0"/>
    <x v="63"/>
  </r>
  <r>
    <s v="OMI8"/>
    <s v="Werksparameter"/>
    <x v="12"/>
    <n v="65"/>
    <s v="DIALOG"/>
    <x v="0"/>
    <x v="38"/>
  </r>
  <r>
    <s v="OMJJ"/>
    <s v="Customizing Neue Bewegungsarten"/>
    <x v="12"/>
    <n v="117"/>
    <s v="DIALOG"/>
    <x v="0"/>
    <x v="63"/>
  </r>
  <r>
    <s v="OMJX"/>
    <s v="Feldauswahl WE aus Fremdbeschaffung"/>
    <x v="12"/>
    <n v="114"/>
    <s v="DIALOG"/>
    <x v="0"/>
    <x v="0"/>
  </r>
  <r>
    <s v="OMR0H"/>
    <s v="C MM-IV Automatische Kontierungen"/>
    <x v="12"/>
    <s v=""/>
    <s v=""/>
    <x v="0"/>
    <x v="63"/>
  </r>
  <r>
    <s v="OMR4"/>
    <s v="MM-IV Bel.art/NK Eingangsrechnung"/>
    <x v="12"/>
    <n v="200"/>
    <s v=""/>
    <x v="0"/>
    <x v="63"/>
  </r>
  <r>
    <s v="OMR6"/>
    <s v="Toleranzgrenzen Rechnungsprüfung"/>
    <x v="12"/>
    <s v=""/>
    <s v=""/>
    <x v="0"/>
    <x v="63"/>
  </r>
  <r>
    <s v="OMRJ"/>
    <s v="C MM-IM NrKreis RE_Beleg"/>
    <x v="12"/>
    <n v="20"/>
    <s v="DIALOG"/>
    <x v="0"/>
    <x v="0"/>
  </r>
  <r>
    <s v="OMRM_BASE"/>
    <s v="MM-IV: kundenspezifische Meldungen"/>
    <x v="12"/>
    <s v=""/>
    <s v=""/>
    <x v="0"/>
    <x v="63"/>
  </r>
  <r>
    <s v="OMS4"/>
    <s v="C MM-BD Materialstatus"/>
    <x v="12"/>
    <n v="102"/>
    <s v="DIALOG"/>
    <x v="0"/>
    <x v="38"/>
  </r>
  <r>
    <s v="OMSF"/>
    <s v="C MM-BD Warengruppen"/>
    <x v="12"/>
    <n v="114"/>
    <s v="DIALOG"/>
    <x v="0"/>
    <x v="63"/>
  </r>
  <r>
    <s v="OMSH"/>
    <s v="C MM-BD Matchcode Material"/>
    <x v="1"/>
    <s v=""/>
    <s v=""/>
    <x v="0"/>
    <x v="38"/>
  </r>
  <r>
    <s v="OMSK"/>
    <s v="C MM-BD Bewertungsklassen T025"/>
    <x v="12"/>
    <s v=""/>
    <s v=""/>
    <x v="0"/>
    <x v="63"/>
  </r>
  <r>
    <s v="OMSY"/>
    <s v="C MM-BD BUKRS für Materialstamm"/>
    <x v="12"/>
    <n v="12"/>
    <s v="DIALOG"/>
    <x v="0"/>
    <x v="38"/>
  </r>
  <r>
    <s v="OMW0"/>
    <s v="C MM-IV Steuerung Bewertung"/>
    <x v="12"/>
    <s v=""/>
    <s v=""/>
    <x v="0"/>
    <x v="63"/>
  </r>
  <r>
    <s v="OMWB"/>
    <s v="C MM-IV Autom. Kontierung (Simu)"/>
    <x v="12"/>
    <n v="70"/>
    <s v=""/>
    <x v="0"/>
    <x v="63"/>
  </r>
  <r>
    <s v="OMWC"/>
    <s v="C MM-IV Getrennte Materialbew."/>
    <x v="12"/>
    <s v=""/>
    <s v=""/>
    <x v="0"/>
    <x v="63"/>
  </r>
  <r>
    <s v="OMWD"/>
    <s v="C MM-IV Gruppierung Bewertungskreis"/>
    <x v="12"/>
    <s v=""/>
    <s v=""/>
    <x v="0"/>
    <x v="63"/>
  </r>
  <r>
    <s v="OMWEB"/>
    <s v="C Bewertungsschienen pflegen"/>
    <x v="12"/>
    <n v="24"/>
    <s v="DIALOG"/>
    <x v="0"/>
    <x v="63"/>
  </r>
  <r>
    <s v="OMWM"/>
    <s v="C MM-IV Steuerung Kontenfindung"/>
    <x v="12"/>
    <s v=""/>
    <s v=""/>
    <x v="0"/>
    <x v="63"/>
  </r>
  <r>
    <s v="OMX_NLINK_DISP"/>
    <s v="Zuordn. Controlling-E. zu  Prozeßtyp"/>
    <x v="23"/>
    <n v="18"/>
    <s v="DIALOG"/>
    <x v="0"/>
    <x v="0"/>
  </r>
  <r>
    <s v="OMX_NRULE_DISP"/>
    <s v="Controlling-Ebenen anzeigen"/>
    <x v="23"/>
    <n v="6"/>
    <s v="DIALOG"/>
    <x v="0"/>
    <x v="0"/>
  </r>
  <r>
    <s v="OMX1"/>
    <s v="ML-Aktivierung auf n BWKRSe"/>
    <x v="12"/>
    <n v="24"/>
    <s v="DIALOG"/>
    <x v="0"/>
    <x v="63"/>
  </r>
  <r>
    <s v="OMX2"/>
    <s v="Material-Ledger-Typ definieren"/>
    <x v="12"/>
    <n v="24"/>
    <s v="DIALOG"/>
    <x v="0"/>
    <x v="63"/>
  </r>
  <r>
    <s v="OMX3"/>
    <s v="ML-Bewertungskreis-Zuordnung"/>
    <x v="12"/>
    <n v="24"/>
    <s v="DIALOG"/>
    <x v="0"/>
    <x v="63"/>
  </r>
  <r>
    <s v="OMX4"/>
    <s v="Nummernkreispflege ML-BELEG"/>
    <x v="12"/>
    <n v="24"/>
    <s v="DIALOG"/>
    <x v="0"/>
    <x v="63"/>
  </r>
  <r>
    <s v="OOBC"/>
    <s v="Drucktastensteuerung Batch-Input"/>
    <x v="5"/>
    <n v="4"/>
    <s v=""/>
    <x v="0"/>
    <x v="0"/>
  </r>
  <r>
    <s v="OOCB"/>
    <s v="Kundenerweiterung zu Stammdaten"/>
    <x v="38"/>
    <n v="16"/>
    <s v=""/>
    <x v="0"/>
    <x v="0"/>
  </r>
  <r>
    <s v="OOCR"/>
    <s v="PD-Transportanschluß einrichten"/>
    <x v="5"/>
    <n v="8"/>
    <s v="DIALOG"/>
    <x v="0"/>
    <x v="0"/>
  </r>
  <r>
    <s v="OOFK"/>
    <s v="Fabrikkalender"/>
    <x v="38"/>
    <n v="35"/>
    <s v="DIALOG"/>
    <x v="0"/>
    <x v="0"/>
  </r>
  <r>
    <s v="OOME"/>
    <s v="Mittagessenzeitraume definieren"/>
    <x v="38"/>
    <n v="4"/>
    <s v="DIALOG"/>
    <x v="0"/>
    <x v="0"/>
  </r>
  <r>
    <s v="OOSB"/>
    <s v="Benutzer (strukturelle Berechtigung)"/>
    <x v="5"/>
    <n v="36367"/>
    <s v="DIALOG"/>
    <x v="0"/>
    <x v="0"/>
  </r>
  <r>
    <s v="OOSC"/>
    <s v="Skalen definieren"/>
    <x v="5"/>
    <n v="4"/>
    <s v="DIALOG"/>
    <x v="0"/>
    <x v="0"/>
  </r>
  <r>
    <s v="OOSP"/>
    <s v="Berechtigungsprofile"/>
    <x v="5"/>
    <n v="342"/>
    <s v="DIALOG"/>
    <x v="0"/>
    <x v="0"/>
  </r>
  <r>
    <s v="OOW4"/>
    <s v="Vorsatznummern Workflow/Orgmgmt"/>
    <x v="5"/>
    <n v="85"/>
    <s v="DIALOG"/>
    <x v="0"/>
    <x v="0"/>
  </r>
  <r>
    <s v="OP48"/>
    <s v="Pflege Planergruppe"/>
    <x v="12"/>
    <n v="36"/>
    <s v="DIALOG"/>
    <x v="0"/>
    <x v="63"/>
  </r>
  <r>
    <s v="OP4A"/>
    <s v="Schichtprogramme pflegen"/>
    <x v="12"/>
    <n v="24"/>
    <s v=""/>
    <x v="0"/>
    <x v="63"/>
  </r>
  <r>
    <s v="OPI1"/>
    <s v="Pflege Wertkategorien"/>
    <x v="21"/>
    <n v="2"/>
    <s v="DIALOG"/>
    <x v="0"/>
    <x v="0"/>
  </r>
  <r>
    <s v="OPI2"/>
    <s v="Wertkategorien zu Kostenarten"/>
    <x v="21"/>
    <n v="2"/>
    <s v="DIALOG"/>
    <x v="0"/>
    <x v="0"/>
  </r>
  <r>
    <s v="OPKC"/>
    <s v="Prozeßkette der Rückmeldung steuern"/>
    <x v="12"/>
    <n v="6"/>
    <s v="DIALOG"/>
    <x v="0"/>
    <x v="63"/>
  </r>
  <r>
    <s v="OPPP"/>
    <s v="Customizing Direktbeschaffung"/>
    <x v="12"/>
    <n v="12"/>
    <s v=""/>
    <x v="0"/>
    <x v="63"/>
  </r>
  <r>
    <s v="OPPZ"/>
    <s v="Dispositionsgruppe"/>
    <x v="12"/>
    <n v="75"/>
    <s v="DIALOG"/>
    <x v="0"/>
    <x v="38"/>
  </r>
  <r>
    <s v="OPS9"/>
    <s v="Profil Budgetverwaltung"/>
    <x v="21"/>
    <n v="26"/>
    <s v=""/>
    <x v="0"/>
    <x v="0"/>
  </r>
  <r>
    <s v="OPSA"/>
    <s v="Projektprofil pflegen"/>
    <x v="21"/>
    <n v="230"/>
    <s v="DIALOG"/>
    <x v="0"/>
    <x v="0"/>
  </r>
  <r>
    <s v="OPTK"/>
    <s v="Verfügb.kontr. Kostenarten ausschl."/>
    <x v="15"/>
    <n v="40"/>
    <s v=""/>
    <x v="0"/>
    <x v="0"/>
  </r>
  <r>
    <s v="OPU7"/>
    <s v="Steuerungsparam. Instandhaltung"/>
    <x v="19"/>
    <s v=""/>
    <s v=""/>
    <x v="0"/>
    <x v="1"/>
  </r>
  <r>
    <s v="OPUM"/>
    <s v="Teilprojekte pflegen"/>
    <x v="12"/>
    <n v="4"/>
    <s v="DIALOG"/>
    <x v="0"/>
    <x v="63"/>
  </r>
  <r>
    <s v="OQN6"/>
    <s v="Berichtsschema Q-Meldungen pflegen"/>
    <x v="12"/>
    <n v="450"/>
    <s v="DIALOG"/>
    <x v="0"/>
    <x v="63"/>
  </r>
  <r>
    <s v="OS_APPLICATION"/>
    <s v="OO-Rahmenanwendung"/>
    <x v="5"/>
    <s v=""/>
    <s v=""/>
    <x v="0"/>
    <x v="1"/>
  </r>
  <r>
    <s v="OS01"/>
    <s v="LAN-Prüfung mit PING"/>
    <x v="5"/>
    <n v="12"/>
    <s v=""/>
    <x v="0"/>
    <x v="0"/>
  </r>
  <r>
    <s v="OSPX"/>
    <s v="Customizing Bestandsfindung"/>
    <x v="5"/>
    <n v="60"/>
    <s v="DIALOG"/>
    <x v="0"/>
    <x v="0"/>
  </r>
  <r>
    <s v="OV51"/>
    <s v="Änderungsanzeige Debitor"/>
    <x v="8"/>
    <s v=""/>
    <s v=""/>
    <x v="0"/>
    <x v="1"/>
  </r>
  <r>
    <s v="OV64"/>
    <s v="Kontenfindung Abstimmkonten"/>
    <x v="8"/>
    <n v="12"/>
    <s v="DIALOG"/>
    <x v="0"/>
    <x v="0"/>
  </r>
  <r>
    <s v="OVAM"/>
    <s v="C RV View TVKOV_AU &quot;Vtweg-Belegarten"/>
    <x v="8"/>
    <n v="42"/>
    <s v="DIALOG"/>
    <x v="0"/>
    <x v="0"/>
  </r>
  <r>
    <s v="OVAN"/>
    <s v="C RV View TVKOS_AU &quot;Sparten-Belegart"/>
    <x v="8"/>
    <n v="46"/>
    <s v=""/>
    <x v="0"/>
    <x v="0"/>
  </r>
  <r>
    <s v="OVAO"/>
    <s v="C RV View TVKO_AU  &quot;Vkorg-Belegarten"/>
    <x v="8"/>
    <n v="22"/>
    <s v="DIALOG"/>
    <x v="0"/>
    <x v="0"/>
  </r>
  <r>
    <s v="OX06"/>
    <s v="Kostenrechnungskreis: Grunddaten"/>
    <x v="8"/>
    <n v="10"/>
    <s v="DIALOG"/>
    <x v="0"/>
    <x v="0"/>
  </r>
  <r>
    <s v="OX09"/>
    <s v="Lagerorte einrichten"/>
    <x v="12"/>
    <n v="288"/>
    <s v="DIALOG"/>
    <x v="0"/>
    <x v="63"/>
  </r>
  <r>
    <s v="OX14"/>
    <s v="C MM-IV Bw.kreis-Bewertungsebene"/>
    <x v="12"/>
    <n v="6"/>
    <s v="DIALOG"/>
    <x v="0"/>
    <x v="63"/>
  </r>
  <r>
    <s v="OX19"/>
    <s v="Kostenrechnungskr: Zuordnung BuKrs"/>
    <x v="0"/>
    <n v="30"/>
    <s v="DIALOG"/>
    <x v="0"/>
    <x v="0"/>
  </r>
  <r>
    <s v="OY18"/>
    <s v="Tabellenhistorie"/>
    <x v="13"/>
    <s v=""/>
    <s v=""/>
    <x v="0"/>
    <x v="1"/>
  </r>
  <r>
    <s v="PA20"/>
    <s v="Personalstammdaten anzeigen"/>
    <x v="39"/>
    <n v="1167"/>
    <s v="DIALOG"/>
    <x v="0"/>
    <x v="0"/>
  </r>
  <r>
    <s v="PFAC"/>
    <s v="Regel pflegen"/>
    <x v="5"/>
    <n v="168"/>
    <s v="DIALOG"/>
    <x v="0"/>
    <x v="0"/>
  </r>
  <r>
    <s v="PFAC_STR"/>
    <s v="Regeln pflegen -&gt; Dummybild"/>
    <x v="5"/>
    <s v=""/>
    <s v=""/>
    <x v="0"/>
    <x v="1"/>
  </r>
  <r>
    <s v="PFCG"/>
    <s v="Pflege von Rollen"/>
    <x v="15"/>
    <n v="114144"/>
    <s v="DIALOG"/>
    <x v="0"/>
    <x v="65"/>
  </r>
  <r>
    <s v="PFTC"/>
    <s v="Allgemeine Aufgabenpflege"/>
    <x v="5"/>
    <n v="19895"/>
    <s v="DIALOG"/>
    <x v="0"/>
    <x v="0"/>
  </r>
  <r>
    <s v="PFTC_DIS"/>
    <s v="Aufgaben anzeigen"/>
    <x v="5"/>
    <n v="250"/>
    <s v="DIALOG"/>
    <x v="0"/>
    <x v="0"/>
  </r>
  <r>
    <s v="PFTC_STR"/>
    <s v="Aufgaben pflegen -&gt; Dummybild"/>
    <x v="5"/>
    <s v=""/>
    <s v=""/>
    <x v="0"/>
    <x v="1"/>
  </r>
  <r>
    <s v="PFUD"/>
    <s v="Abgleich Benutzerstamm"/>
    <x v="5"/>
    <n v="672"/>
    <s v="DIALOG"/>
    <x v="0"/>
    <x v="0"/>
  </r>
  <r>
    <s v="PO01"/>
    <s v="Arbeitsplatz pflegen"/>
    <x v="5"/>
    <n v="38"/>
    <s v="DIALOG"/>
    <x v="0"/>
    <x v="0"/>
  </r>
  <r>
    <s v="PO10"/>
    <s v="Organisationseinheit pflegen"/>
    <x v="5"/>
    <n v="434"/>
    <s v="DIALOG"/>
    <x v="0"/>
    <x v="0"/>
  </r>
  <r>
    <s v="PO13"/>
    <s v="Planstelle pflegen"/>
    <x v="5"/>
    <n v="27139"/>
    <s v="DIALOG"/>
    <x v="1"/>
    <x v="0"/>
  </r>
  <r>
    <s v="PP01"/>
    <s v="Plandaten pflegen (menügeführt)"/>
    <x v="5"/>
    <n v="7830"/>
    <s v="DIALOG"/>
    <x v="0"/>
    <x v="0"/>
  </r>
  <r>
    <s v="PP01_DISP"/>
    <s v="Plandaten anzeigen (menügeführt)"/>
    <x v="5"/>
    <n v="3398"/>
    <s v="DIALOG"/>
    <x v="0"/>
    <x v="0"/>
  </r>
  <r>
    <s v="PP02"/>
    <s v="Plandaten pflegen (beliebig)"/>
    <x v="39"/>
    <s v=""/>
    <s v=""/>
    <x v="0"/>
    <x v="1"/>
  </r>
  <r>
    <s v="PPOMA_BBP"/>
    <s v="Attribute ändern"/>
    <x v="40"/>
    <n v="4"/>
    <s v="DIALOG"/>
    <x v="0"/>
    <x v="0"/>
  </r>
  <r>
    <s v="PPOME"/>
    <s v="Organisation und Besetzung ändern"/>
    <x v="5"/>
    <n v="86111"/>
    <s v="DIALOG"/>
    <x v="1"/>
    <x v="0"/>
  </r>
  <r>
    <s v="PPOMW"/>
    <s v="Org. und Besetzung (WF) ändern"/>
    <x v="5"/>
    <n v="808"/>
    <s v="DIALOG"/>
    <x v="0"/>
    <x v="0"/>
  </r>
  <r>
    <s v="PPOSE"/>
    <s v="Organisation und Besetzung anzeigen"/>
    <x v="5"/>
    <n v="78807"/>
    <s v="DIALOG"/>
    <x v="1"/>
    <x v="0"/>
  </r>
  <r>
    <s v="PPOSW"/>
    <s v="Org. und Besetzung (WF) anzeigen"/>
    <x v="5"/>
    <n v="320"/>
    <s v="DIALOG"/>
    <x v="0"/>
    <x v="0"/>
  </r>
  <r>
    <s v="QA02"/>
    <s v="Ändern Prüflos"/>
    <x v="25"/>
    <n v="22"/>
    <s v="DIALOG"/>
    <x v="0"/>
    <x v="0"/>
  </r>
  <r>
    <s v="QA03"/>
    <s v="Anzeigen Prüflos"/>
    <x v="25"/>
    <n v="3271"/>
    <s v="DIALOG"/>
    <x v="0"/>
    <x v="0"/>
  </r>
  <r>
    <s v="QA10"/>
    <s v="Autom. Verwendungsentscheid anstoßen"/>
    <x v="25"/>
    <n v="2"/>
    <s v=""/>
    <x v="0"/>
    <x v="40"/>
  </r>
  <r>
    <s v="QA11"/>
    <s v="Verwendungsentscheid erfassen"/>
    <x v="25"/>
    <n v="81112"/>
    <s v="DIALOG"/>
    <x v="0"/>
    <x v="0"/>
  </r>
  <r>
    <s v="QA12"/>
    <s v="Verwendungsent. ändern mit Historie"/>
    <x v="25"/>
    <n v="992"/>
    <s v="DIALOG"/>
    <x v="0"/>
    <x v="0"/>
  </r>
  <r>
    <s v="QA13"/>
    <s v="Verwendungsentscheid anzeigen"/>
    <x v="25"/>
    <n v="1396"/>
    <s v="DIALOG"/>
    <x v="0"/>
    <x v="0"/>
  </r>
  <r>
    <s v="QA14"/>
    <s v="Verwendungsent. ändern ohne Historie"/>
    <x v="25"/>
    <s v=""/>
    <s v=""/>
    <x v="0"/>
    <x v="40"/>
  </r>
  <r>
    <s v="QA16"/>
    <s v="Sammel VE für i.O. Lose"/>
    <x v="25"/>
    <n v="94"/>
    <s v="DIALOG"/>
    <x v="0"/>
    <x v="0"/>
  </r>
  <r>
    <s v="QA33"/>
    <s v="Daten zum Prüflos anzeigen"/>
    <x v="25"/>
    <n v="204"/>
    <s v=""/>
    <x v="0"/>
    <x v="0"/>
  </r>
  <r>
    <s v="QAC1"/>
    <s v="Ändern Istmenge Prüflos"/>
    <x v="25"/>
    <s v=""/>
    <s v=""/>
    <x v="0"/>
    <x v="40"/>
  </r>
  <r>
    <s v="QDH2"/>
    <s v="Auswertung Q-Lagen: Daten anzeigen"/>
    <x v="25"/>
    <s v=""/>
    <s v=""/>
    <x v="0"/>
    <x v="40"/>
  </r>
  <r>
    <s v="QE01"/>
    <s v="Pflegen Merkmalsergebnisse"/>
    <x v="25"/>
    <s v=""/>
    <s v=""/>
    <x v="0"/>
    <x v="0"/>
  </r>
  <r>
    <s v="QE02"/>
    <m/>
    <x v="12"/>
    <s v=""/>
    <s v=""/>
    <x v="0"/>
    <x v="0"/>
  </r>
  <r>
    <s v="QE03"/>
    <s v="Anzeigen Merkmalsergebnisse"/>
    <x v="25"/>
    <n v="150"/>
    <s v="DIALOG"/>
    <x v="0"/>
    <x v="0"/>
  </r>
  <r>
    <s v="QE09"/>
    <s v="Einzelanzeige Merkmalsergebnis"/>
    <x v="25"/>
    <n v="2"/>
    <s v="DIALOG"/>
    <x v="0"/>
    <x v="0"/>
  </r>
  <r>
    <s v="QE51N"/>
    <s v="Arbeitsvorrat Ergebniserfassung"/>
    <x v="25"/>
    <n v="90337"/>
    <s v="DIALOG"/>
    <x v="0"/>
    <x v="0"/>
  </r>
  <r>
    <s v="QGA2"/>
    <s v="Prüfergebnisse anzeigen"/>
    <x v="25"/>
    <s v=""/>
    <s v=""/>
    <x v="0"/>
    <x v="40"/>
  </r>
  <r>
    <s v="QM01"/>
    <s v="Anlegen Qualitätsmeldung"/>
    <x v="25"/>
    <n v="5539"/>
    <s v="DIALOG"/>
    <x v="0"/>
    <x v="0"/>
  </r>
  <r>
    <s v="QM02"/>
    <s v="Ändern Qualitätsmeldung"/>
    <x v="25"/>
    <n v="11138"/>
    <s v="DIALOG"/>
    <x v="0"/>
    <x v="0"/>
  </r>
  <r>
    <s v="QM03"/>
    <s v="Anzeigen Qualitätsmeldung"/>
    <x v="25"/>
    <n v="6883"/>
    <s v="DIALOG"/>
    <x v="0"/>
    <x v="0"/>
  </r>
  <r>
    <s v="QM11"/>
    <s v="Liste Qualitätsmeldungen anzeigen"/>
    <x v="25"/>
    <n v="2216"/>
    <s v="DIALOG"/>
    <x v="0"/>
    <x v="0"/>
  </r>
  <r>
    <s v="QM12"/>
    <s v="Liste Maßnahmen ändern"/>
    <x v="25"/>
    <s v=""/>
    <s v=""/>
    <x v="0"/>
    <x v="40"/>
  </r>
  <r>
    <s v="QM13"/>
    <s v="Liste Maßnahmen anzeigen"/>
    <x v="25"/>
    <n v="6"/>
    <s v="DIALOG"/>
    <x v="0"/>
    <x v="0"/>
  </r>
  <r>
    <s v="QM19"/>
    <s v="Liste Q-Meldungen, mehrstufig"/>
    <x v="25"/>
    <s v=""/>
    <s v=""/>
    <x v="0"/>
    <x v="40"/>
  </r>
  <r>
    <s v="QM50"/>
    <s v="Zeitreihendarstellung Q-Meldungen"/>
    <x v="25"/>
    <s v=""/>
    <s v=""/>
    <x v="0"/>
    <x v="0"/>
  </r>
  <r>
    <s v="QP01"/>
    <s v="Prüfplan Anlegen"/>
    <x v="25"/>
    <n v="1136"/>
    <s v="DIALOG"/>
    <x v="0"/>
    <x v="0"/>
  </r>
  <r>
    <s v="QP02"/>
    <s v="Prüfplan Ändern"/>
    <x v="25"/>
    <n v="282"/>
    <s v="DIALOG"/>
    <x v="0"/>
    <x v="0"/>
  </r>
  <r>
    <s v="QP03"/>
    <s v="Prüfplan Anzeigen"/>
    <x v="25"/>
    <n v="121"/>
    <s v="DIALOG"/>
    <x v="0"/>
    <x v="0"/>
  </r>
  <r>
    <s v="QP06"/>
    <s v="Liste: Defizite bei Prüfplänen"/>
    <x v="25"/>
    <s v=""/>
    <s v=""/>
    <x v="0"/>
    <x v="40"/>
  </r>
  <r>
    <s v="QP60"/>
    <s v="zeitliche Entwicklung von Prüfplänen"/>
    <x v="25"/>
    <s v=""/>
    <s v=""/>
    <x v="0"/>
    <x v="40"/>
  </r>
  <r>
    <s v="QS21"/>
    <s v="Hinzufügen Stammprüfmerkmal"/>
    <x v="25"/>
    <n v="4"/>
    <s v="DIALOG"/>
    <x v="0"/>
    <x v="0"/>
  </r>
  <r>
    <s v="QS23"/>
    <s v="Ändern Stammprüfmerkmals-Version"/>
    <x v="25"/>
    <n v="14"/>
    <s v="DIALOG"/>
    <x v="0"/>
    <x v="0"/>
  </r>
  <r>
    <s v="QS24"/>
    <s v="Anzeigen Stammprüfmerkmals-Version"/>
    <x v="25"/>
    <n v="12"/>
    <s v="DIALOG"/>
    <x v="0"/>
    <x v="0"/>
  </r>
  <r>
    <s v="QS34"/>
    <s v="Anzeigen Prüfmethoden-Version"/>
    <x v="25"/>
    <s v=""/>
    <s v=""/>
    <x v="0"/>
    <x v="40"/>
  </r>
  <r>
    <s v="QS41"/>
    <s v="Katalog pflegen"/>
    <x v="25"/>
    <n v="202"/>
    <s v=""/>
    <x v="0"/>
    <x v="0"/>
  </r>
  <r>
    <s v="QS42"/>
    <s v="Katalog anzeigen"/>
    <x v="25"/>
    <n v="911"/>
    <s v="DIALOG"/>
    <x v="0"/>
    <x v="0"/>
  </r>
  <r>
    <s v="QS49"/>
    <s v="Anzeige Codegruppen und Codes"/>
    <x v="25"/>
    <n v="373"/>
    <s v="DIALOG"/>
    <x v="0"/>
    <x v="0"/>
  </r>
  <r>
    <s v="QVM1"/>
    <s v="Lose ohne Prüfabschluß"/>
    <x v="25"/>
    <n v="46"/>
    <s v="DIALOG"/>
    <x v="0"/>
    <x v="0"/>
  </r>
  <r>
    <s v="QVM2"/>
    <s v="Offene Losbestände"/>
    <x v="25"/>
    <n v="14"/>
    <s v=""/>
    <x v="0"/>
    <x v="0"/>
  </r>
  <r>
    <s v="QVM3"/>
    <s v="Lose ohne Verwendungsentscheid"/>
    <x v="25"/>
    <n v="1321"/>
    <s v="DIALOG"/>
    <x v="0"/>
    <x v="0"/>
  </r>
  <r>
    <s v="RBDAPP01"/>
    <s v="Variante für RBDAPP01"/>
    <x v="5"/>
    <n v="24"/>
    <s v=""/>
    <x v="0"/>
    <x v="0"/>
  </r>
  <r>
    <s v="RE_RHAUTH00"/>
    <s v="Berechtigte Objekte"/>
    <x v="5"/>
    <n v="24"/>
    <s v=""/>
    <x v="0"/>
    <x v="0"/>
  </r>
  <r>
    <s v="RE80"/>
    <s v="RE80: RE-Navigator"/>
    <x v="4"/>
    <n v="51353"/>
    <s v="DIALOG"/>
    <x v="1"/>
    <x v="0"/>
  </r>
  <r>
    <s v="REBDAO"/>
    <s v="Architektonisches Objekt bearbeiten"/>
    <x v="4"/>
    <n v="4"/>
    <s v="DIALOG"/>
    <x v="1"/>
    <x v="0"/>
  </r>
  <r>
    <s v="REBDAO0004"/>
    <s v="AO: Abschnitte"/>
    <x v="4"/>
    <s v=""/>
    <s v=""/>
    <x v="0"/>
    <x v="1"/>
  </r>
  <r>
    <s v="REBDAO0005"/>
    <s v="AO: Bilder"/>
    <x v="4"/>
    <s v=""/>
    <s v=""/>
    <x v="0"/>
    <x v="1"/>
  </r>
  <r>
    <s v="REBDAO0006"/>
    <s v="AO: Bildfolgen"/>
    <x v="4"/>
    <s v=""/>
    <s v=""/>
    <x v="0"/>
    <x v="1"/>
  </r>
  <r>
    <s v="REBDAO0007"/>
    <s v="AO: Zeitpunkte"/>
    <x v="4"/>
    <s v=""/>
    <s v=""/>
    <x v="0"/>
    <x v="1"/>
  </r>
  <r>
    <s v="REBDAO0100"/>
    <s v="AO: Feldmodifikation je Aktivität"/>
    <x v="4"/>
    <s v=""/>
    <s v=""/>
    <x v="0"/>
    <x v="1"/>
  </r>
  <r>
    <s v="RECACUST"/>
    <s v="REFX-IMG anzeigen"/>
    <x v="4"/>
    <n v="1400"/>
    <s v="DIALOG"/>
    <x v="0"/>
    <x v="0"/>
  </r>
  <r>
    <s v="RECARG"/>
    <s v="Arbeitsvorrat: Objekte aktualisieren"/>
    <x v="4"/>
    <n v="30"/>
    <s v=""/>
    <x v="0"/>
    <x v="0"/>
  </r>
  <r>
    <s v="RECASHOWIMG"/>
    <s v="IMG anzeigen"/>
    <x v="4"/>
    <s v=""/>
    <s v=""/>
    <x v="0"/>
    <x v="1"/>
  </r>
  <r>
    <s v="RECN"/>
    <s v="Vertrag bearbeiten"/>
    <x v="4"/>
    <n v="1142"/>
    <s v="DIALOG"/>
    <x v="1"/>
    <x v="0"/>
  </r>
  <r>
    <s v="REISAO"/>
    <s v="Infosystem: Architektonische Objekte"/>
    <x v="4"/>
    <n v="18309"/>
    <s v="DIALOG"/>
    <x v="1"/>
    <x v="0"/>
  </r>
  <r>
    <s v="REISAOCT"/>
    <s v="IS: Ausstattung zu Arch. Objekten"/>
    <x v="4"/>
    <n v="684"/>
    <s v="DIALOG"/>
    <x v="1"/>
    <x v="0"/>
  </r>
  <r>
    <s v="REISAODT"/>
    <s v="Infosystem: Arch. Objekte mit Detail"/>
    <x v="4"/>
    <n v="14"/>
    <s v="DIALOG"/>
    <x v="1"/>
    <x v="0"/>
  </r>
  <r>
    <s v="REISAOOA"/>
    <s v="Infosystem: Objekte zu AO"/>
    <x v="4"/>
    <n v="306"/>
    <s v="DIALOG"/>
    <x v="1"/>
    <x v="0"/>
  </r>
  <r>
    <s v="REISAOPO"/>
    <s v="Infosystem: Arch. Obj. - Perm. Bel."/>
    <x v="4"/>
    <n v="7221"/>
    <s v="DIALOG"/>
    <x v="1"/>
    <x v="0"/>
  </r>
  <r>
    <s v="REISBDOA"/>
    <s v="Infosystem: Objektzuordnung"/>
    <x v="4"/>
    <n v="10"/>
    <s v="DIALOG"/>
    <x v="0"/>
    <x v="0"/>
  </r>
  <r>
    <s v="REISBU"/>
    <s v="Infosystem: Gebäude"/>
    <x v="4"/>
    <n v="6"/>
    <s v=""/>
    <x v="0"/>
    <x v="0"/>
  </r>
  <r>
    <s v="REISCEACCDET"/>
    <s v="Customizing Kontenfindung"/>
    <x v="4"/>
    <s v=""/>
    <s v=""/>
    <x v="0"/>
    <x v="1"/>
  </r>
  <r>
    <s v="REISCN"/>
    <s v="Infosystem: Verträge"/>
    <x v="4"/>
    <n v="6574"/>
    <s v="DIALOG"/>
    <x v="1"/>
    <x v="0"/>
  </r>
  <r>
    <s v="REISLR"/>
    <s v="Infosystem: Grundbücher"/>
    <x v="4"/>
    <n v="20"/>
    <s v="DIALOG"/>
    <x v="1"/>
    <x v="0"/>
  </r>
  <r>
    <s v="REISLRRG"/>
    <s v="Infosystem: Grundbücher m. Bestandsv"/>
    <x v="4"/>
    <n v="710"/>
    <s v="DIALOG"/>
    <x v="1"/>
    <x v="0"/>
  </r>
  <r>
    <s v="REISMSAO"/>
    <s v="Infosystem: Bemessungen zu Arch. Obj"/>
    <x v="4"/>
    <n v="8491"/>
    <s v="DIALOG"/>
    <x v="1"/>
    <x v="0"/>
  </r>
  <r>
    <s v="REISOO"/>
    <s v="Infosystem: Angebotsobjekt"/>
    <x v="4"/>
    <s v=""/>
    <s v=""/>
    <x v="0"/>
    <x v="1"/>
  </r>
  <r>
    <s v="REISOOCTRS"/>
    <s v="IS: Ausstattung zu Reservierung Obj."/>
    <x v="4"/>
    <s v=""/>
    <s v=""/>
    <x v="0"/>
    <x v="1"/>
  </r>
  <r>
    <s v="REISPE"/>
    <s v="Infosystem: Grundstücksverzeichnisse"/>
    <x v="4"/>
    <n v="1476"/>
    <s v="DIALOG"/>
    <x v="1"/>
    <x v="0"/>
  </r>
  <r>
    <s v="REISPL"/>
    <s v="Infosystem: Flurstücke"/>
    <x v="4"/>
    <n v="1963"/>
    <s v="DIALOG"/>
    <x v="1"/>
    <x v="0"/>
  </r>
  <r>
    <s v="REISPLCS"/>
    <s v="Infosystem: Flurstücke m.  Altlasten"/>
    <x v="4"/>
    <s v=""/>
    <s v=""/>
    <x v="0"/>
    <x v="1"/>
  </r>
  <r>
    <s v="REISPLER"/>
    <s v="Infosystem: Flurstücke - Baulasten"/>
    <x v="4"/>
    <n v="13"/>
    <s v="DIALOG"/>
    <x v="1"/>
    <x v="0"/>
  </r>
  <r>
    <s v="REISPLMS"/>
    <s v="Infosystem: Flurstücke - Bemessungen"/>
    <x v="4"/>
    <n v="30"/>
    <s v=""/>
    <x v="0"/>
    <x v="0"/>
  </r>
  <r>
    <s v="REISPLP"/>
    <s v="Infosystem: Vorgängerflurstücke"/>
    <x v="4"/>
    <s v=""/>
    <s v=""/>
    <x v="0"/>
    <x v="1"/>
  </r>
  <r>
    <s v="REISPO"/>
    <s v="Infosystem: Permanente Belegungen"/>
    <x v="4"/>
    <n v="8980"/>
    <s v="DIALOG"/>
    <x v="1"/>
    <x v="0"/>
  </r>
  <r>
    <s v="REISPOCAP"/>
    <s v="Infosystem: Perm. Belegung Liste"/>
    <x v="4"/>
    <n v="6827"/>
    <s v="DIALOG"/>
    <x v="1"/>
    <x v="0"/>
  </r>
  <r>
    <s v="REISPR"/>
    <s v="Infosystem: Grundstücke"/>
    <x v="4"/>
    <n v="10"/>
    <s v="DIALOG"/>
    <x v="0"/>
    <x v="0"/>
  </r>
  <r>
    <s v="REISRC"/>
    <s v="Infosystem: Fortführungen"/>
    <x v="4"/>
    <n v="517"/>
    <s v="DIALOG"/>
    <x v="1"/>
    <x v="0"/>
  </r>
  <r>
    <s v="RELMJL"/>
    <s v="Mithaftung bearbeiten"/>
    <x v="4"/>
    <n v="80"/>
    <s v=""/>
    <x v="0"/>
    <x v="0"/>
  </r>
  <r>
    <s v="RELML10016"/>
    <s v="L1: Tabellen"/>
    <x v="4"/>
    <n v="30"/>
    <s v="DIALOG"/>
    <x v="0"/>
    <x v="0"/>
  </r>
  <r>
    <s v="RELML40006"/>
    <s v="L4: Bildfolgen"/>
    <x v="4"/>
    <n v="20"/>
    <s v=""/>
    <x v="0"/>
    <x v="0"/>
  </r>
  <r>
    <s v="RELML50016"/>
    <s v="L5: Tabellen"/>
    <x v="4"/>
    <s v=""/>
    <s v=""/>
    <x v="0"/>
    <x v="1"/>
  </r>
  <r>
    <s v="RELMLR"/>
    <s v="Grundbuch bearbeiten"/>
    <x v="4"/>
    <n v="14397"/>
    <s v="DIALOG"/>
    <x v="1"/>
    <x v="0"/>
  </r>
  <r>
    <s v="RELMNA"/>
    <s v="Einheitswertbescheid bearbeiten"/>
    <x v="4"/>
    <n v="340"/>
    <s v="DIALOG"/>
    <x v="0"/>
    <x v="0"/>
  </r>
  <r>
    <s v="RELMPE"/>
    <s v="Grundstücksverzeichnis bearbeiten"/>
    <x v="4"/>
    <n v="11699"/>
    <s v="DIALOG"/>
    <x v="1"/>
    <x v="0"/>
  </r>
  <r>
    <s v="RELMPL"/>
    <s v="Flurstück bearbeiten"/>
    <x v="4"/>
    <n v="22635"/>
    <s v="DIALOG"/>
    <x v="1"/>
    <x v="0"/>
  </r>
  <r>
    <s v="RELMRC"/>
    <s v="Fortführung bearbeiten"/>
    <x v="4"/>
    <n v="5136"/>
    <s v="DIALOG"/>
    <x v="1"/>
    <x v="0"/>
  </r>
  <r>
    <s v="RELMRCTODO"/>
    <s v="Fortführungen: Todo-Liste"/>
    <x v="4"/>
    <n v="862"/>
    <s v="DIALOG"/>
    <x v="1"/>
    <x v="0"/>
  </r>
  <r>
    <s v="REORCOST"/>
    <s v="Kosten Reservierung/Permanente Beleg"/>
    <x v="4"/>
    <s v=""/>
    <s v=""/>
    <x v="0"/>
    <x v="1"/>
  </r>
  <r>
    <s v="REOROO"/>
    <s v="Angebotsobjekt bearbeiten"/>
    <x v="4"/>
    <s v=""/>
    <s v=""/>
    <x v="0"/>
    <x v="1"/>
  </r>
  <r>
    <s v="REORRSOBJCOST"/>
    <s v="Ändern der Daten zur Kostenfindung"/>
    <x v="4"/>
    <s v=""/>
    <s v=""/>
    <x v="0"/>
    <x v="1"/>
  </r>
  <r>
    <s v="REORRSOBJCREATEUPD"/>
    <s v="Reservierungsobjekte erzeugen/akt."/>
    <x v="4"/>
    <s v=""/>
    <s v=""/>
    <x v="0"/>
    <x v="1"/>
  </r>
  <r>
    <s v="RKABSHOW"/>
    <s v="CO-Beleg anzeigen"/>
    <x v="15"/>
    <s v=""/>
    <s v=""/>
    <x v="0"/>
    <x v="66"/>
  </r>
  <r>
    <s v="RKARSHOW"/>
    <s v="CO-Folgebelege anzeigen"/>
    <x v="15"/>
    <s v=""/>
    <s v=""/>
    <x v="0"/>
    <x v="66"/>
  </r>
  <r>
    <s v="RL23"/>
    <s v="Beleganzeige für Ledger 3A"/>
    <x v="35"/>
    <n v="189"/>
    <s v=""/>
    <x v="0"/>
    <x v="0"/>
  </r>
  <r>
    <s v="ROLE_CMP"/>
    <s v="Rollenabgleich"/>
    <x v="5"/>
    <n v="18"/>
    <s v="DIALOG"/>
    <x v="0"/>
    <x v="0"/>
  </r>
  <r>
    <s v="RPC0"/>
    <s v="Infosystem Kostl.: Voreinstellungen"/>
    <x v="24"/>
    <n v="2"/>
    <s v="DIALOG"/>
    <x v="0"/>
    <x v="0"/>
  </r>
  <r>
    <s v="RPO0"/>
    <s v="Infosystem Auftr.: Voreinstellungen"/>
    <x v="15"/>
    <n v="2"/>
    <s v=""/>
    <x v="0"/>
    <x v="0"/>
  </r>
  <r>
    <s v="RPON"/>
    <s v="Infosystem Auftr.: Voreinstellungen"/>
    <x v="15"/>
    <s v=""/>
    <s v=""/>
    <x v="0"/>
    <x v="1"/>
  </r>
  <r>
    <s v="RSA1"/>
    <s v="Modellierung - DW Workbench"/>
    <x v="41"/>
    <n v="28"/>
    <s v="DIALOG"/>
    <x v="0"/>
    <x v="0"/>
  </r>
  <r>
    <s v="RSA3"/>
    <s v="Extraktorchecker"/>
    <x v="5"/>
    <n v="488"/>
    <s v="DIALOG"/>
    <x v="0"/>
    <x v="0"/>
  </r>
  <r>
    <s v="RSA5"/>
    <s v="Business Content installieren"/>
    <x v="5"/>
    <n v="80"/>
    <s v="DIALOG"/>
    <x v="0"/>
    <x v="0"/>
  </r>
  <r>
    <s v="RSA6"/>
    <s v="DataSources pflegen"/>
    <x v="5"/>
    <n v="774"/>
    <s v="DIALOG"/>
    <x v="0"/>
    <x v="0"/>
  </r>
  <r>
    <s v="RSA7"/>
    <s v="Monitor der BW Deltaqueue"/>
    <x v="5"/>
    <n v="2275"/>
    <s v="DIALOG"/>
    <x v="0"/>
    <x v="0"/>
  </r>
  <r>
    <s v="RSAU_CONFIG_SHOW"/>
    <s v="Security Audit Log Konfiguration"/>
    <x v="5"/>
    <n v="1212"/>
    <s v="DIALOG"/>
    <x v="0"/>
    <x v="0"/>
  </r>
  <r>
    <s v="RSAU_READ_LOG"/>
    <s v="Security Audit Log auswerten"/>
    <x v="5"/>
    <n v="6836"/>
    <s v="DIALOG"/>
    <x v="0"/>
    <x v="0"/>
  </r>
  <r>
    <s v="RSAUDIT_SYSTEM_ENV"/>
    <s v="Mandanten- und Systemeinstellungen"/>
    <x v="5"/>
    <n v="900"/>
    <s v="DIALOG"/>
    <x v="0"/>
    <x v="0"/>
  </r>
  <r>
    <s v="RSEIDOC2"/>
    <s v="IDoc-Liste"/>
    <x v="5"/>
    <n v="12"/>
    <s v=""/>
    <x v="0"/>
    <x v="0"/>
  </r>
  <r>
    <s v="RSO2"/>
    <s v="Oltp Metadaten Repository"/>
    <x v="5"/>
    <n v="314"/>
    <s v="DIALOG"/>
    <x v="0"/>
    <x v="0"/>
  </r>
  <r>
    <s v="RSPFPAR"/>
    <s v="Profileparameter anzeigen"/>
    <x v="5"/>
    <n v="365"/>
    <s v=""/>
    <x v="0"/>
    <x v="0"/>
  </r>
  <r>
    <s v="RSRR_WEB"/>
    <s v="Berichts-Berichts-Schnittstelle im W"/>
    <x v="13"/>
    <n v="58"/>
    <s v="HTTP"/>
    <x v="0"/>
    <x v="0"/>
  </r>
  <r>
    <s v="RSSCD100_PFCG"/>
    <s v="Änderungsbelege für Rollenverwaltung"/>
    <x v="5"/>
    <n v="332"/>
    <s v=""/>
    <x v="0"/>
    <x v="0"/>
  </r>
  <r>
    <s v="RSSCD100_PFCG_USER"/>
    <s v="für Rollenzuordnung"/>
    <x v="5"/>
    <s v=""/>
    <s v=""/>
    <x v="0"/>
    <x v="1"/>
  </r>
  <r>
    <s v="RSUSR_ROLE_MENU"/>
    <s v="Suche nach Anwendungen im Rollenmenü"/>
    <x v="5"/>
    <n v="24"/>
    <s v=""/>
    <x v="0"/>
    <x v="0"/>
  </r>
  <r>
    <s v="RSUSR003"/>
    <s v="Kennworte Standardbenutzer prüfen"/>
    <x v="5"/>
    <n v="340"/>
    <s v=""/>
    <x v="0"/>
    <x v="0"/>
  </r>
  <r>
    <s v="RSUSR200"/>
    <s v="Liste der Benutzer nach Anmeldedatum"/>
    <x v="5"/>
    <n v="5"/>
    <s v="DIALOG"/>
    <x v="0"/>
    <x v="0"/>
  </r>
  <r>
    <s v="RSUSRAUTH"/>
    <s v="Einzelrollen mit Berechtigungsdaten"/>
    <x v="5"/>
    <n v="24"/>
    <s v=""/>
    <x v="0"/>
    <x v="0"/>
  </r>
  <r>
    <s v="RSWBO004"/>
    <s v="Systemänderbarkeit setzen"/>
    <x v="5"/>
    <s v=""/>
    <s v=""/>
    <x v="0"/>
    <x v="1"/>
  </r>
  <r>
    <s v="RZ03"/>
    <s v="Darstellung, Steuerung SAP-Instanzen"/>
    <x v="5"/>
    <n v="28"/>
    <s v="DIALOG"/>
    <x v="0"/>
    <x v="0"/>
  </r>
  <r>
    <s v="RZ04"/>
    <s v="Pflege der SAP-Instanzen"/>
    <x v="5"/>
    <n v="233"/>
    <s v="DIALOG"/>
    <x v="0"/>
    <x v="0"/>
  </r>
  <r>
    <s v="RZ10"/>
    <s v="Pflege von Profilparametern"/>
    <x v="5"/>
    <n v="2772"/>
    <s v="DIALOG"/>
    <x v="0"/>
    <x v="0"/>
  </r>
  <r>
    <s v="RZ11"/>
    <s v="Profilparameter-Pflege"/>
    <x v="5"/>
    <n v="1754"/>
    <s v="DIALOG"/>
    <x v="0"/>
    <x v="0"/>
  </r>
  <r>
    <s v="RZ12"/>
    <s v="Pflege RFC-Servergruppen-Zuordnung"/>
    <x v="5"/>
    <s v=""/>
    <s v=""/>
    <x v="0"/>
    <x v="1"/>
  </r>
  <r>
    <s v="RZ20"/>
    <s v="CCMS Monitoring"/>
    <x v="5"/>
    <s v=""/>
    <s v=""/>
    <x v="0"/>
    <x v="1"/>
  </r>
  <r>
    <s v="RZ21"/>
    <s v="CCMS Customzing Monitorarchitektur"/>
    <x v="5"/>
    <s v=""/>
    <s v=""/>
    <x v="0"/>
    <x v="1"/>
  </r>
  <r>
    <s v="RZ70"/>
    <s v="SLD Administration"/>
    <x v="5"/>
    <s v=""/>
    <s v=""/>
    <x v="0"/>
    <x v="1"/>
  </r>
  <r>
    <s v="S_AL0_96000497"/>
    <s v="Buchhaltungsbeleg"/>
    <x v="0"/>
    <n v="18"/>
    <s v="DIALOG"/>
    <x v="0"/>
    <x v="0"/>
  </r>
  <r>
    <s v="S_ALR_87003642"/>
    <s v="IMG-Aktivität: SIMG_CFMENUORFBOB52"/>
    <x v="30"/>
    <s v=""/>
    <s v=""/>
    <x v="0"/>
    <x v="1"/>
  </r>
  <r>
    <s v="S_ALR_87003677"/>
    <s v="IMG-Aktivität: SIMG_CFMENUORK17KEA"/>
    <x v="9"/>
    <n v="18"/>
    <s v=""/>
    <x v="0"/>
    <x v="0"/>
  </r>
  <r>
    <s v="S_ALR_87004478"/>
    <s v="IMG-Aktivität: SIMG_CFMENUORK1KS02"/>
    <x v="9"/>
    <s v=""/>
    <s v=""/>
    <x v="0"/>
    <x v="1"/>
  </r>
  <r>
    <s v="S_ALR_87005129"/>
    <s v="IMG-Aktivität: SIMG_ORKA_SELEK_RPON"/>
    <x v="0"/>
    <n v="2"/>
    <s v="DIALOG"/>
    <x v="0"/>
    <x v="0"/>
  </r>
  <r>
    <s v="S_ALR_87005263"/>
    <s v="IMG-Aktivität: SIMG_CFMENUORKAOK02"/>
    <x v="0"/>
    <n v="1"/>
    <s v="DIALOG"/>
    <x v="0"/>
    <x v="0"/>
  </r>
  <r>
    <s v="S_ALR_87005266"/>
    <s v="IMG-Aktivität: SIMG_CFMENUORKAKOT2"/>
    <x v="0"/>
    <s v=""/>
    <s v=""/>
    <x v="0"/>
    <x v="1"/>
  </r>
  <r>
    <s v="S_ALR_87005742"/>
    <s v="IMG-Aktivität: SIMG_CFMENUORKSKSU1"/>
    <x v="0"/>
    <n v="122"/>
    <s v="DIALOG"/>
    <x v="0"/>
    <x v="0"/>
  </r>
  <r>
    <s v="S_ALR_87008998"/>
    <s v="IMG-Aktivität: SIMG_ORFA_OACS"/>
    <x v="11"/>
    <n v="40"/>
    <s v="DIALOG"/>
    <x v="0"/>
    <x v="0"/>
  </r>
  <r>
    <s v="S_ALR_87009081"/>
    <s v="IMG-Aktivität: ORFA_JAHR_RUECK"/>
    <x v="11"/>
    <n v="100"/>
    <s v="DIALOG"/>
    <x v="0"/>
    <x v="0"/>
  </r>
  <r>
    <s v="S_ALR_87009086"/>
    <s v="IMG-Aktivität: ORFA_OAWF"/>
    <x v="11"/>
    <s v=""/>
    <s v=""/>
    <x v="0"/>
    <x v="1"/>
  </r>
  <r>
    <s v="S_ALR_87009140"/>
    <s v="IMG-Aktivität: ORFA_PER_ZEIT"/>
    <x v="11"/>
    <s v=""/>
    <s v=""/>
    <x v="0"/>
    <x v="1"/>
  </r>
  <r>
    <s v="S_ALR_87009145"/>
    <s v="IMG-Aktivität: ORFA_BEZUG_IND"/>
    <x v="11"/>
    <s v=""/>
    <s v=""/>
    <x v="0"/>
    <x v="1"/>
  </r>
  <r>
    <s v="S_ALR_87009182"/>
    <s v="IMG-Aktivität: SIMG_CFMENUORFAOAV5"/>
    <x v="11"/>
    <s v=""/>
    <s v=""/>
    <x v="0"/>
    <x v="1"/>
  </r>
  <r>
    <s v="S_ALR_87009207"/>
    <s v="IMG-Aktivität: SIMG_CFMENUORFAAM01"/>
    <x v="11"/>
    <s v=""/>
    <s v=""/>
    <x v="0"/>
    <x v="1"/>
  </r>
  <r>
    <s v="S_ALR_87009689"/>
    <s v="Plan/Ist/Abweichung Profit Center"/>
    <x v="0"/>
    <n v="1053"/>
    <s v="DIALOG"/>
    <x v="0"/>
    <x v="0"/>
  </r>
  <r>
    <s v="S_ALR_87009712"/>
    <s v="Profit Center Bereichsliste P/I"/>
    <x v="0"/>
    <n v="1273"/>
    <s v="DIALOG"/>
    <x v="0"/>
    <x v="0"/>
  </r>
  <r>
    <s v="S_ALR_87009717"/>
    <s v="PrCtr-Gruppe Quartalsvergleich Ist"/>
    <x v="0"/>
    <n v="1138"/>
    <s v="DIALOG"/>
    <x v="0"/>
    <x v="0"/>
  </r>
  <r>
    <s v="S_ALR_87009726"/>
    <s v="PrCtr-Gruppe P/I-Vergl. (Herkunft)"/>
    <x v="0"/>
    <n v="2503"/>
    <s v="DIALOG"/>
    <x v="0"/>
    <x v="0"/>
  </r>
  <r>
    <s v="S_ALR_87009734"/>
    <s v="PrCtr-Bericht 2 Planversionen"/>
    <x v="0"/>
    <s v=""/>
    <s v=""/>
    <x v="0"/>
    <x v="1"/>
  </r>
  <r>
    <s v="S_ALR_87009787"/>
    <s v="Ist/Ist-Vergleich Jahr"/>
    <x v="0"/>
    <s v=""/>
    <s v=""/>
    <x v="0"/>
    <x v="1"/>
  </r>
  <r>
    <s v="S_ALR_87010116"/>
    <s v="Anlagenbestand"/>
    <x v="0"/>
    <n v="30"/>
    <s v="DIALOG"/>
    <x v="0"/>
    <x v="0"/>
  </r>
  <r>
    <s v="S_ALR_87010125"/>
    <s v="Muster für Adressdaten einer Anlage"/>
    <x v="0"/>
    <n v="3"/>
    <s v="DIALOG"/>
    <x v="0"/>
    <x v="0"/>
  </r>
  <r>
    <s v="S_ALR_87010127"/>
    <s v="Grundstücke und ähnliche Rechte"/>
    <x v="0"/>
    <n v="1794"/>
    <s v="DIALOG"/>
    <x v="0"/>
    <x v="0"/>
  </r>
  <r>
    <s v="S_ALR_87010129"/>
    <s v="Fuhrpark"/>
    <x v="0"/>
    <n v="28"/>
    <s v="DIALOG"/>
    <x v="0"/>
    <x v="0"/>
  </r>
  <r>
    <s v="S_ALR_87010149"/>
    <s v="Anlagengitter"/>
    <x v="0"/>
    <n v="2"/>
    <s v="DIALOG"/>
    <x v="0"/>
    <x v="0"/>
  </r>
  <r>
    <s v="S_ALR_87010173"/>
    <s v="Aufwertungen"/>
    <x v="0"/>
    <n v="14"/>
    <s v="DIALOG"/>
    <x v="0"/>
    <x v="0"/>
  </r>
  <r>
    <s v="S_ALR_87010175"/>
    <s v="Gebuchte Abschreibungen, kostenstell"/>
    <x v="0"/>
    <n v="456"/>
    <s v="DIALOG"/>
    <x v="0"/>
    <x v="0"/>
  </r>
  <r>
    <s v="S_ALR_87011775"/>
    <s v="Kostenstellen: Ist/Plan/Abweichung"/>
    <x v="0"/>
    <n v="18"/>
    <s v="DIALOG"/>
    <x v="0"/>
    <x v="0"/>
  </r>
  <r>
    <s v="S_ALR_87011963"/>
    <s v="Anlagenbestand"/>
    <x v="0"/>
    <n v="42286"/>
    <s v="DIALOG"/>
    <x v="0"/>
    <x v="0"/>
  </r>
  <r>
    <s v="S_ALR_87011964"/>
    <s v="Anlagenbestand"/>
    <x v="0"/>
    <n v="20391"/>
    <s v="DIALOG"/>
    <x v="0"/>
    <x v="0"/>
  </r>
  <r>
    <s v="S_ALR_87011965"/>
    <s v="Anlagenbestand"/>
    <x v="0"/>
    <n v="26"/>
    <s v="DIALOG"/>
    <x v="0"/>
    <x v="0"/>
  </r>
  <r>
    <s v="S_ALR_87011966"/>
    <s v="Anlagenbestand"/>
    <x v="13"/>
    <n v="12296"/>
    <s v="DIALOG"/>
    <x v="0"/>
    <x v="0"/>
  </r>
  <r>
    <s v="S_ALR_87011967"/>
    <s v="Anlagenbestand"/>
    <x v="0"/>
    <n v="84"/>
    <s v="DIALOG"/>
    <x v="0"/>
    <x v="0"/>
  </r>
  <r>
    <s v="S_ALR_87011968"/>
    <s v="Anlagenbestand"/>
    <x v="0"/>
    <n v="62"/>
    <s v="DIALOG"/>
    <x v="0"/>
    <x v="0"/>
  </r>
  <r>
    <s v="S_ALR_87011969"/>
    <s v="Anlagenbestand"/>
    <x v="0"/>
    <n v="58"/>
    <s v="DIALOG"/>
    <x v="0"/>
    <x v="0"/>
  </r>
  <r>
    <s v="S_ALR_87011978"/>
    <s v="Anlagenbestand bei Anlagenkomplexen"/>
    <x v="0"/>
    <s v=""/>
    <s v=""/>
    <x v="0"/>
    <x v="1"/>
  </r>
  <r>
    <s v="S_ALR_87011979"/>
    <s v="Inventurliste"/>
    <x v="0"/>
    <n v="2390"/>
    <s v="DIALOG"/>
    <x v="0"/>
    <x v="0"/>
  </r>
  <r>
    <s v="S_ALR_87011980"/>
    <s v="Inventurliste"/>
    <x v="0"/>
    <n v="90"/>
    <s v="DIALOG"/>
    <x v="0"/>
    <x v="0"/>
  </r>
  <r>
    <s v="S_ALR_87011981"/>
    <s v="Inventurliste"/>
    <x v="0"/>
    <n v="291"/>
    <s v="DIALOG"/>
    <x v="0"/>
    <x v="0"/>
  </r>
  <r>
    <s v="S_ALR_87011982"/>
    <s v="Inventurliste"/>
    <x v="0"/>
    <n v="56"/>
    <s v="DIALOG"/>
    <x v="0"/>
    <x v="0"/>
  </r>
  <r>
    <s v="S_ALR_87011990"/>
    <s v="Anlagengitter"/>
    <x v="13"/>
    <n v="481427"/>
    <s v="DIALOG"/>
    <x v="0"/>
    <x v="0"/>
  </r>
  <r>
    <s v="S_ALR_87011991"/>
    <s v="Anlagengitter"/>
    <x v="0"/>
    <s v=""/>
    <s v=""/>
    <x v="0"/>
    <x v="1"/>
  </r>
  <r>
    <s v="S_ALR_87011994"/>
    <s v="Anlagenbestand"/>
    <x v="0"/>
    <n v="379"/>
    <s v="DIALOG"/>
    <x v="0"/>
    <x v="0"/>
  </r>
  <r>
    <s v="S_ALR_87011996"/>
    <s v="Anlagengitter"/>
    <x v="0"/>
    <s v=""/>
    <s v=""/>
    <x v="0"/>
    <x v="1"/>
  </r>
  <r>
    <s v="S_ALR_87012004"/>
    <s v="Abschreibungen"/>
    <x v="0"/>
    <n v="141038"/>
    <s v="DIALOG"/>
    <x v="0"/>
    <x v="0"/>
  </r>
  <r>
    <s v="S_ALR_87012006"/>
    <s v="Abschreibungen"/>
    <x v="0"/>
    <s v=""/>
    <s v=""/>
    <x v="0"/>
    <x v="1"/>
  </r>
  <r>
    <s v="S_ALR_87012007"/>
    <s v="Abschreibungen"/>
    <x v="0"/>
    <n v="12"/>
    <s v="DIALOG"/>
    <x v="0"/>
    <x v="0"/>
  </r>
  <r>
    <s v="S_ALR_87012008"/>
    <s v="Abschreibungen"/>
    <x v="0"/>
    <s v=""/>
    <s v=""/>
    <x v="0"/>
    <x v="1"/>
  </r>
  <r>
    <s v="S_ALR_87012013"/>
    <s v="Abschreibungsvergleich"/>
    <x v="0"/>
    <n v="8642"/>
    <s v="DIALOG"/>
    <x v="0"/>
    <x v="0"/>
  </r>
  <r>
    <s v="S_ALR_87012018"/>
    <s v="Abschreibungen und Zinsen"/>
    <x v="0"/>
    <n v="17558"/>
    <s v="DIALOG"/>
    <x v="0"/>
    <x v="0"/>
  </r>
  <r>
    <s v="S_ALR_87012026"/>
    <s v="Abschreibungen"/>
    <x v="0"/>
    <n v="1200"/>
    <s v="DIALOG"/>
    <x v="0"/>
    <x v="0"/>
  </r>
  <r>
    <s v="S_ALR_87012028"/>
    <s v="Vermögensbewertung"/>
    <x v="0"/>
    <n v="16"/>
    <s v=""/>
    <x v="0"/>
    <x v="0"/>
  </r>
  <r>
    <s v="S_ALR_87012030"/>
    <s v="Versicherungswerte"/>
    <x v="0"/>
    <n v="3699"/>
    <s v="DIALOG"/>
    <x v="0"/>
    <x v="0"/>
  </r>
  <r>
    <s v="S_ALR_87012035"/>
    <s v="Abschreibungen"/>
    <x v="0"/>
    <n v="4"/>
    <s v="DIALOG"/>
    <x v="0"/>
    <x v="0"/>
  </r>
  <r>
    <s v="S_ALR_87012037"/>
    <s v="Änderungen der Anlagenstammsätze"/>
    <x v="0"/>
    <n v="787"/>
    <s v="DIALOG"/>
    <x v="0"/>
    <x v="0"/>
  </r>
  <r>
    <s v="S_ALR_87012039"/>
    <s v="Anlagenbewegungen"/>
    <x v="0"/>
    <n v="13612"/>
    <s v="DIALOG"/>
    <x v="0"/>
    <x v="0"/>
  </r>
  <r>
    <s v="S_ALR_87012041"/>
    <s v="Anlagenbestand"/>
    <x v="0"/>
    <n v="41"/>
    <s v="DIALOG"/>
    <x v="0"/>
    <x v="0"/>
  </r>
  <r>
    <s v="S_ALR_87012048"/>
    <s v="Anlagenbewegungen"/>
    <x v="0"/>
    <n v="27240"/>
    <s v="DIALOG"/>
    <x v="0"/>
    <x v="0"/>
  </r>
  <r>
    <s v="S_ALR_87012050"/>
    <s v="Anlagenzugänge"/>
    <x v="0"/>
    <n v="50460"/>
    <s v="DIALOG"/>
    <x v="0"/>
    <x v="0"/>
  </r>
  <r>
    <s v="S_ALR_87012052"/>
    <s v="Anlagenabgänge"/>
    <x v="0"/>
    <n v="48357"/>
    <s v="DIALOG"/>
    <x v="0"/>
    <x v="0"/>
  </r>
  <r>
    <s v="S_ALR_87012054"/>
    <s v="Anlagenumbuchungen"/>
    <x v="0"/>
    <n v="4073"/>
    <s v="DIALOG"/>
    <x v="0"/>
    <x v="0"/>
  </r>
  <r>
    <s v="S_ALR_87012056"/>
    <s v="Verzeichnis unbebuchter Anlagen"/>
    <x v="0"/>
    <n v="501"/>
    <s v="DIALOG"/>
    <x v="0"/>
    <x v="0"/>
  </r>
  <r>
    <s v="S_ALR_87012058"/>
    <s v="Herkunftsnachweis von Anlagenbelastu"/>
    <x v="0"/>
    <n v="10696"/>
    <s v="DIALOG"/>
    <x v="0"/>
    <x v="0"/>
  </r>
  <r>
    <s v="S_ALR_87012075"/>
    <s v="Anlagenhistorie"/>
    <x v="0"/>
    <n v="73"/>
    <s v="DIALOG"/>
    <x v="0"/>
    <x v="0"/>
  </r>
  <r>
    <s v="S_ALR_87012077"/>
    <s v="Kreditoren-Informationssystem"/>
    <x v="0"/>
    <n v="9"/>
    <s v=""/>
    <x v="0"/>
    <x v="0"/>
  </r>
  <r>
    <s v="S_ALR_87012078"/>
    <s v="OP Fälligkeitsanalyse"/>
    <x v="0"/>
    <n v="325"/>
    <s v="DIALOG"/>
    <x v="0"/>
    <x v="0"/>
  </r>
  <r>
    <s v="S_ALR_87012082"/>
    <s v="Kreditoren-Salden in Hauswährung"/>
    <x v="0"/>
    <n v="30641"/>
    <s v="DIALOG"/>
    <x v="0"/>
    <x v="0"/>
  </r>
  <r>
    <s v="S_ALR_87012083"/>
    <s v="Kreditoren Offene Posten Liste"/>
    <x v="0"/>
    <n v="1260"/>
    <s v="DIALOG"/>
    <x v="0"/>
    <x v="0"/>
  </r>
  <r>
    <s v="S_ALR_87012084"/>
    <s v="OP - Fälligkeits-Vorschau Kreditoren"/>
    <x v="0"/>
    <n v="1185"/>
    <s v="DIALOG"/>
    <x v="0"/>
    <x v="0"/>
  </r>
  <r>
    <s v="S_ALR_87012085"/>
    <s v="Zahlungsverhalten gegenüber Kreditor"/>
    <x v="0"/>
    <s v=""/>
    <s v=""/>
    <x v="0"/>
    <x v="1"/>
  </r>
  <r>
    <s v="S_ALR_87012086"/>
    <s v="Kreditorenverzeichnis"/>
    <x v="0"/>
    <n v="16"/>
    <s v=""/>
    <x v="0"/>
    <x v="0"/>
  </r>
  <r>
    <s v="S_ALR_87012090"/>
    <s v="Kritische Kreditorenänderungen anzei"/>
    <x v="0"/>
    <n v="15"/>
    <s v="DIALOG"/>
    <x v="0"/>
    <x v="0"/>
  </r>
  <r>
    <s v="S_ALR_87012093"/>
    <s v="Kreditoren-Umsätze"/>
    <x v="0"/>
    <n v="28"/>
    <s v=""/>
    <x v="0"/>
    <x v="0"/>
  </r>
  <r>
    <s v="S_ALR_87012103"/>
    <s v="Kreditoren Einzelposten Liste"/>
    <x v="0"/>
    <n v="14713"/>
    <s v="DIALOG"/>
    <x v="0"/>
    <x v="0"/>
  </r>
  <r>
    <s v="S_ALR_87012168"/>
    <s v="OP Fälligkeitsanalyse"/>
    <x v="0"/>
    <s v=""/>
    <s v=""/>
    <x v="0"/>
    <x v="1"/>
  </r>
  <r>
    <s v="S_ALR_87012172"/>
    <s v="Debitoren-Salden in Hauswährung"/>
    <x v="0"/>
    <n v="3593"/>
    <s v="DIALOG"/>
    <x v="0"/>
    <x v="0"/>
  </r>
  <r>
    <s v="S_ALR_87012173"/>
    <s v="Debitoren Offene Posten Liste"/>
    <x v="0"/>
    <n v="1414"/>
    <s v="DIALOG"/>
    <x v="0"/>
    <x v="0"/>
  </r>
  <r>
    <s v="S_ALR_87012174"/>
    <s v="Debitoren Offene Posten Liste"/>
    <x v="0"/>
    <n v="222"/>
    <s v="DIALOG"/>
    <x v="0"/>
    <x v="0"/>
  </r>
  <r>
    <s v="S_ALR_87012175"/>
    <s v="OP - Fälligkeits-Vorschau Debitoren"/>
    <x v="0"/>
    <s v=""/>
    <s v=""/>
    <x v="0"/>
    <x v="1"/>
  </r>
  <r>
    <s v="S_ALR_87012178"/>
    <s v="OP-Analyse Debitoren nach Saldo der"/>
    <x v="0"/>
    <n v="312"/>
    <s v="DIALOG"/>
    <x v="0"/>
    <x v="0"/>
  </r>
  <r>
    <s v="S_ALR_87012186"/>
    <s v="Debitoren-Umsätze"/>
    <x v="0"/>
    <n v="3"/>
    <s v="DIALOG"/>
    <x v="0"/>
    <x v="0"/>
  </r>
  <r>
    <s v="S_ALR_87012197"/>
    <s v="Debitoren Einzelposten Liste"/>
    <x v="0"/>
    <n v="2350"/>
    <s v="DIALOG"/>
    <x v="0"/>
    <x v="0"/>
  </r>
  <r>
    <s v="S_ALR_87012249"/>
    <s v="Ist/Ist-Vergleich Jahr"/>
    <x v="0"/>
    <n v="34"/>
    <s v="DIALOG"/>
    <x v="0"/>
    <x v="0"/>
  </r>
  <r>
    <s v="S_ALR_87012252"/>
    <s v="Ist/Ist-Vergleich Periode"/>
    <x v="0"/>
    <s v=""/>
    <s v=""/>
    <x v="0"/>
    <x v="1"/>
  </r>
  <r>
    <s v="S_ALR_87012269"/>
    <s v="Bilanz UKV (HGB)"/>
    <x v="0"/>
    <s v=""/>
    <s v=""/>
    <x v="0"/>
    <x v="1"/>
  </r>
  <r>
    <s v="S_ALR_87012270"/>
    <s v="Gewinn- und Verlustrechnung UKV (HGB"/>
    <x v="0"/>
    <s v=""/>
    <s v=""/>
    <x v="0"/>
    <x v="1"/>
  </r>
  <r>
    <s v="S_ALR_87012277"/>
    <s v="Sachkontensalden"/>
    <x v="0"/>
    <n v="22283"/>
    <s v="DIALOG"/>
    <x v="0"/>
    <x v="0"/>
  </r>
  <r>
    <s v="S_ALR_87012278"/>
    <s v="Strukturierte Saldenliste"/>
    <x v="0"/>
    <n v="40"/>
    <s v="DIALOG"/>
    <x v="0"/>
    <x v="0"/>
  </r>
  <r>
    <s v="S_ALR_87012279"/>
    <s v="Strukturierte Saldenliste"/>
    <x v="0"/>
    <n v="10964"/>
    <s v="DIALOG"/>
    <x v="0"/>
    <x v="0"/>
  </r>
  <r>
    <s v="S_ALR_87012282"/>
    <s v="Hauptbuch Einzelposten"/>
    <x v="0"/>
    <n v="41"/>
    <s v="DIALOG"/>
    <x v="0"/>
    <x v="0"/>
  </r>
  <r>
    <s v="S_ALR_87012284"/>
    <s v="Bilanz/GuV"/>
    <x v="0"/>
    <n v="762672"/>
    <s v="DIALOG"/>
    <x v="0"/>
    <x v="0"/>
  </r>
  <r>
    <s v="S_ALR_87012287"/>
    <s v="Document Journal"/>
    <x v="0"/>
    <n v="1246"/>
    <s v="DIALOG"/>
    <x v="0"/>
    <x v="0"/>
  </r>
  <r>
    <s v="S_ALR_87012289"/>
    <s v="Beleg-Kompaktjournal"/>
    <x v="0"/>
    <n v="6"/>
    <s v=""/>
    <x v="0"/>
    <x v="0"/>
  </r>
  <r>
    <s v="S_ALR_87012291"/>
    <s v="Einzelpostenjournal"/>
    <x v="0"/>
    <n v="4074"/>
    <s v="DIALOG"/>
    <x v="0"/>
    <x v="0"/>
  </r>
  <r>
    <s v="S_ALR_87012300"/>
    <s v="Sachkontensalden"/>
    <x v="0"/>
    <n v="12"/>
    <s v="DIALOG"/>
    <x v="0"/>
    <x v="0"/>
  </r>
  <r>
    <s v="S_ALR_87012301"/>
    <s v="Sachkontensalden"/>
    <x v="0"/>
    <n v="342"/>
    <s v="DIALOG"/>
    <x v="0"/>
    <x v="0"/>
  </r>
  <r>
    <s v="S_ALR_87012326"/>
    <s v="Kontenplan"/>
    <x v="0"/>
    <n v="173"/>
    <s v="DIALOG"/>
    <x v="0"/>
    <x v="0"/>
  </r>
  <r>
    <s v="S_ALR_87012328"/>
    <s v="Sachkontenverzeichnis"/>
    <x v="0"/>
    <n v="126"/>
    <s v="DIALOG"/>
    <x v="0"/>
    <x v="0"/>
  </r>
  <r>
    <s v="S_ALR_87012330"/>
    <s v="Kontierungshandbuch"/>
    <x v="0"/>
    <n v="6"/>
    <s v="DIALOG"/>
    <x v="0"/>
    <x v="0"/>
  </r>
  <r>
    <s v="S_ALR_87012332"/>
    <s v="Debitoren- / Kreditoren- / Sachkonte"/>
    <x v="0"/>
    <n v="2"/>
    <s v=""/>
    <x v="0"/>
    <x v="0"/>
  </r>
  <r>
    <s v="S_ALR_87012346"/>
    <s v="Dauerbuchungs-Urbelege"/>
    <x v="0"/>
    <n v="4127"/>
    <s v="DIALOG"/>
    <x v="0"/>
    <x v="0"/>
  </r>
  <r>
    <s v="S_ALR_87012357"/>
    <s v="Umsatzsteuer-Voranmeldung"/>
    <x v="0"/>
    <n v="13396"/>
    <s v="DIALOG"/>
    <x v="0"/>
    <x v="0"/>
  </r>
  <r>
    <s v="S_ALR_87012359"/>
    <s v="Zusatzliste zur Umsatzsteuervoranmel"/>
    <x v="0"/>
    <n v="161"/>
    <s v="DIALOG"/>
    <x v="0"/>
    <x v="0"/>
  </r>
  <r>
    <s v="S_ALR_87012805"/>
    <s v="Allgemeine Struktur- und Werteliste"/>
    <x v="0"/>
    <n v="286"/>
    <s v="DIALOG"/>
    <x v="0"/>
    <x v="0"/>
  </r>
  <r>
    <s v="S_ALR_87012806"/>
    <s v="Allgemeine Struktur- und Werteliste"/>
    <x v="0"/>
    <n v="5"/>
    <s v="DIALOG"/>
    <x v="0"/>
    <x v="0"/>
  </r>
  <r>
    <s v="S_ALR_87012808"/>
    <s v="Gesamt-/Jahresplan im Programm"/>
    <x v="0"/>
    <n v="5"/>
    <s v="DIALOG"/>
    <x v="0"/>
    <x v="0"/>
  </r>
  <r>
    <s v="S_ALR_87012811"/>
    <s v="Investitions- / Aufwandsplan Anforde"/>
    <x v="0"/>
    <n v="10"/>
    <s v="DIALOG"/>
    <x v="0"/>
    <x v="0"/>
  </r>
  <r>
    <s v="S_ALR_87012832"/>
    <s v="Abschreibungssimulation"/>
    <x v="0"/>
    <s v=""/>
    <s v=""/>
    <x v="0"/>
    <x v="1"/>
  </r>
  <r>
    <s v="S_ALR_87012930"/>
    <s v="Herkunftsnachweis von Anlagenbelastu"/>
    <x v="0"/>
    <s v=""/>
    <s v=""/>
    <x v="0"/>
    <x v="1"/>
  </r>
  <r>
    <s v="S_ALR_87012936"/>
    <s v="Abschreibungssimulation"/>
    <x v="0"/>
    <n v="7436"/>
    <s v="DIALOG"/>
    <x v="0"/>
    <x v="0"/>
  </r>
  <r>
    <s v="S_ALR_87012993"/>
    <s v="Auftrag: Ist/Plan/Abweichung"/>
    <x v="13"/>
    <n v="366933"/>
    <s v="DIALOG"/>
    <x v="0"/>
    <x v="0"/>
  </r>
  <r>
    <s v="S_ALR_87012994"/>
    <s v="Auftrag: lfd. Periode/kumuliert"/>
    <x v="13"/>
    <n v="573354"/>
    <s v="DIALOG"/>
    <x v="0"/>
    <x v="0"/>
  </r>
  <r>
    <s v="S_ALR_87012995"/>
    <s v="Liste: Aufträge"/>
    <x v="0"/>
    <n v="860"/>
    <s v="DIALOG"/>
    <x v="0"/>
    <x v="0"/>
  </r>
  <r>
    <s v="S_ALR_87012996"/>
    <s v="Liste: Aufträge nach Kostenarten"/>
    <x v="0"/>
    <n v="599"/>
    <s v="DIALOG"/>
    <x v="0"/>
    <x v="0"/>
  </r>
  <r>
    <s v="S_ALR_87012997"/>
    <s v="Liste: Kostenarten nach Aufträgen"/>
    <x v="0"/>
    <n v="305"/>
    <s v="DIALOG"/>
    <x v="0"/>
    <x v="0"/>
  </r>
  <r>
    <s v="S_ALR_87012998"/>
    <s v="Auftrag: Aufriß nach Partner"/>
    <x v="0"/>
    <n v="18"/>
    <s v="DIALOG"/>
    <x v="0"/>
    <x v="0"/>
  </r>
  <r>
    <s v="S_ALR_87012999"/>
    <s v="Auftrag: Ist/Plan/Obligo"/>
    <x v="13"/>
    <n v="82347"/>
    <s v="DIALOG"/>
    <x v="0"/>
    <x v="0"/>
  </r>
  <r>
    <s v="S_ALR_87013000"/>
    <s v="Liste: Ist/Plan/Obligo"/>
    <x v="0"/>
    <n v="410"/>
    <s v="DIALOG"/>
    <x v="0"/>
    <x v="0"/>
  </r>
  <r>
    <s v="S_ALR_87013001"/>
    <s v="Auftrag: Jahresvergleich Ist"/>
    <x v="0"/>
    <n v="2829"/>
    <s v="DIALOG"/>
    <x v="0"/>
    <x v="0"/>
  </r>
  <r>
    <s v="S_ALR_87013002"/>
    <s v="Auftrag: Quartalsvergleich Ist"/>
    <x v="0"/>
    <n v="4854"/>
    <s v="DIALOG"/>
    <x v="0"/>
    <x v="0"/>
  </r>
  <r>
    <s v="S_ALR_87013003"/>
    <s v="Auftrag: Periodenvergleich Ist"/>
    <x v="0"/>
    <n v="2486"/>
    <s v="DIALOG"/>
    <x v="0"/>
    <x v="0"/>
  </r>
  <r>
    <s v="S_ALR_87013004"/>
    <s v="Auftrag: Jahresvergleich Plan"/>
    <x v="0"/>
    <n v="90"/>
    <s v=""/>
    <x v="0"/>
    <x v="0"/>
  </r>
  <r>
    <s v="S_ALR_87013007"/>
    <s v="Verdichtungsobjekt: Ist/Plan/Abw."/>
    <x v="0"/>
    <n v="2"/>
    <s v=""/>
    <x v="0"/>
    <x v="0"/>
  </r>
  <r>
    <s v="S_ALR_87013008"/>
    <s v="Verdichtungsobjekt: Ist/Plan/Obligo"/>
    <x v="0"/>
    <n v="3"/>
    <s v="DIALOG"/>
    <x v="0"/>
    <x v="0"/>
  </r>
  <r>
    <s v="S_ALR_87013009"/>
    <s v="Verdichtungsobjekt: Lfd./kum./ges."/>
    <x v="0"/>
    <n v="3"/>
    <s v="DIALOG"/>
    <x v="0"/>
    <x v="0"/>
  </r>
  <r>
    <s v="S_ALR_87013010"/>
    <s v="Auftrag: Aufriß nach Periode"/>
    <x v="0"/>
    <n v="24"/>
    <s v="DIALOG"/>
    <x v="0"/>
    <x v="0"/>
  </r>
  <r>
    <s v="S_ALR_87013011"/>
    <s v="Auftrag: Ist/Plan/Preisabweichung"/>
    <x v="0"/>
    <n v="24"/>
    <s v="DIALOG"/>
    <x v="0"/>
    <x v="0"/>
  </r>
  <r>
    <s v="S_ALR_87013014"/>
    <s v="Liste: Kostenarten (echt gebucht)"/>
    <x v="0"/>
    <n v="16"/>
    <s v="DIALOG"/>
    <x v="0"/>
    <x v="0"/>
  </r>
  <r>
    <s v="S_ALR_87013015"/>
    <s v="Liste: Ist Belastung/Entlastung"/>
    <x v="0"/>
    <n v="3"/>
    <s v="DIALOG"/>
    <x v="0"/>
    <x v="0"/>
  </r>
  <r>
    <s v="S_ALR_87013016"/>
    <s v="Liste: Plan Belastung/Entlastung"/>
    <x v="0"/>
    <n v="15"/>
    <s v="DIALOG"/>
    <x v="0"/>
    <x v="0"/>
  </r>
  <r>
    <s v="S_ALR_87013017"/>
    <s v="Liste: Ist/Plan/Abw. kumuliert"/>
    <x v="0"/>
    <n v="9"/>
    <s v="DIALOG"/>
    <x v="0"/>
    <x v="0"/>
  </r>
  <r>
    <s v="S_ALR_87013018"/>
    <s v="Liste: Gesamtplan/Ist/Obligo"/>
    <x v="0"/>
    <n v="33484"/>
    <s v="DIALOG"/>
    <x v="0"/>
    <x v="0"/>
  </r>
  <r>
    <s v="S_ALR_87013019"/>
    <s v="Liste: Budget/Ist/Obligo"/>
    <x v="0"/>
    <n v="1967"/>
    <s v="DIALOG"/>
    <x v="0"/>
    <x v="0"/>
  </r>
  <r>
    <s v="S_ALR_87013109"/>
    <s v="Rückstellungen für fehlende Kosten"/>
    <x v="0"/>
    <n v="27"/>
    <s v="DIALOG"/>
    <x v="0"/>
    <x v="0"/>
  </r>
  <r>
    <s v="S_ALR_87013127"/>
    <s v="Auftragsselektion"/>
    <x v="0"/>
    <n v="5"/>
    <s v="DIALOG"/>
    <x v="0"/>
    <x v="0"/>
  </r>
  <r>
    <s v="S_ALR_87013130"/>
    <s v="Plan/Ist-Vergleich"/>
    <x v="0"/>
    <n v="27"/>
    <s v="DIALOG"/>
    <x v="0"/>
    <x v="0"/>
  </r>
  <r>
    <s v="S_ALR_87013131"/>
    <s v="Ware in Arbeit"/>
    <x v="0"/>
    <n v="36"/>
    <s v="DIALOG"/>
    <x v="0"/>
    <x v="0"/>
  </r>
  <r>
    <s v="S_ALR_87013132"/>
    <s v="Auftragsergebnis"/>
    <x v="0"/>
    <n v="54"/>
    <s v="DIALOG"/>
    <x v="0"/>
    <x v="0"/>
  </r>
  <r>
    <s v="S_ALR_87013133"/>
    <s v="Rückstellungen für fehlende Kosten"/>
    <x v="0"/>
    <n v="63"/>
    <s v="DIALOG"/>
    <x v="0"/>
    <x v="0"/>
  </r>
  <r>
    <s v="S_ALR_87013134"/>
    <s v="Rückstellungen f. drohenden Verlust"/>
    <x v="0"/>
    <n v="45"/>
    <s v="DIALOG"/>
    <x v="0"/>
    <x v="0"/>
  </r>
  <r>
    <s v="S_ALR_87013137"/>
    <s v="Plan/Ist-Vergleich"/>
    <x v="0"/>
    <n v="27"/>
    <s v="DIALOG"/>
    <x v="0"/>
    <x v="0"/>
  </r>
  <r>
    <s v="S_ALR_87013240"/>
    <s v="Plan/Ist-Vergleich"/>
    <x v="0"/>
    <n v="10"/>
    <s v="DIALOG"/>
    <x v="0"/>
    <x v="0"/>
  </r>
  <r>
    <s v="S_ALR_87013326"/>
    <s v="Plan/Ist/Abweichung Profit Center Gr"/>
    <x v="0"/>
    <n v="36"/>
    <s v="DIALOG"/>
    <x v="0"/>
    <x v="0"/>
  </r>
  <r>
    <s v="S_ALR_87013327"/>
    <s v="Plan/Ist/Abweichung PrCtr-Vergleich"/>
    <x v="0"/>
    <s v=""/>
    <s v=""/>
    <x v="0"/>
    <x v="1"/>
  </r>
  <r>
    <s v="S_ALR_87013330"/>
    <s v="Plan/Plan/Ist Versionsvgl PrCtr Grp"/>
    <x v="0"/>
    <n v="622"/>
    <s v="DIALOG"/>
    <x v="0"/>
    <x v="0"/>
  </r>
  <r>
    <s v="S_ALR_87013332"/>
    <s v="lfd Per, kum, Gstjahr Plan/Ist PrCtr"/>
    <x v="0"/>
    <n v="61"/>
    <s v="DIALOG"/>
    <x v="0"/>
    <x v="0"/>
  </r>
  <r>
    <s v="S_ALR_87013334"/>
    <s v="Ist Quartalsvgl über 2 Jahre Prctr G"/>
    <x v="0"/>
    <n v="15"/>
    <s v="DIALOG"/>
    <x v="0"/>
    <x v="0"/>
  </r>
  <r>
    <s v="S_ALR_87013336"/>
    <s v="Plan/Ist Bilanzkonten Profit Center"/>
    <x v="0"/>
    <n v="2"/>
    <s v="DIALOG"/>
    <x v="0"/>
    <x v="0"/>
  </r>
  <r>
    <s v="S_ALR_87013337"/>
    <s v="PrCtr-Gruppe: Kennzahlen"/>
    <x v="0"/>
    <n v="4"/>
    <s v="DIALOG"/>
    <x v="0"/>
    <x v="0"/>
  </r>
  <r>
    <s v="S_ALR_87013339"/>
    <s v="PrCtr-Vergleich:Return on Investment"/>
    <x v="0"/>
    <n v="7"/>
    <s v="DIALOG"/>
    <x v="0"/>
    <x v="0"/>
  </r>
  <r>
    <s v="S_ALR_87013340"/>
    <s v="PrCtr-Gruppe Plan/Ist-Vergleich"/>
    <x v="0"/>
    <n v="1539909"/>
    <s v="DIALOG"/>
    <x v="0"/>
    <x v="0"/>
  </r>
  <r>
    <s v="S_ALR_87013342"/>
    <s v="Statistische Kennzahlen"/>
    <x v="0"/>
    <n v="2128"/>
    <s v="DIALOG"/>
    <x v="0"/>
    <x v="0"/>
  </r>
  <r>
    <s v="S_ALR_87013343"/>
    <s v="Profit Center: Forderungen"/>
    <x v="0"/>
    <n v="6"/>
    <s v="DIALOG"/>
    <x v="0"/>
    <x v="0"/>
  </r>
  <r>
    <s v="S_ALR_87013344"/>
    <s v="Profit Center: Verbindlichkeiten"/>
    <x v="0"/>
    <n v="3"/>
    <s v="DIALOG"/>
    <x v="0"/>
    <x v="0"/>
  </r>
  <r>
    <s v="S_ALR_87013425"/>
    <s v="Terminplanung: Wartungsterminübersic"/>
    <x v="0"/>
    <n v="34"/>
    <s v="DIALOG"/>
    <x v="0"/>
    <x v="0"/>
  </r>
  <r>
    <s v="S_ALR_87013426"/>
    <s v="Wartungsplankalkulation"/>
    <x v="0"/>
    <n v="2"/>
    <s v="DIALOG"/>
    <x v="0"/>
    <x v="0"/>
  </r>
  <r>
    <s v="S_ALR_87013429"/>
    <s v="Belegfluss anzeigen"/>
    <x v="0"/>
    <n v="30"/>
    <s v="DIALOG"/>
    <x v="0"/>
    <x v="0"/>
  </r>
  <r>
    <s v="S_ALR_87013431"/>
    <s v="Rückmelden über Vorgangsliste"/>
    <x v="0"/>
    <n v="81"/>
    <s v="DIALOG"/>
    <x v="0"/>
    <x v="0"/>
  </r>
  <r>
    <s v="S_ALR_87013432"/>
    <s v="Rückmeldungen anzeigen"/>
    <x v="0"/>
    <n v="1446"/>
    <s v="DIALOG"/>
    <x v="0"/>
    <x v="0"/>
  </r>
  <r>
    <s v="S_ALR_87013433"/>
    <s v="Belegfluss anzeigen"/>
    <x v="0"/>
    <n v="22"/>
    <s v=""/>
    <x v="0"/>
    <x v="0"/>
  </r>
  <r>
    <s v="S_ALR_87013434"/>
    <s v="Materialverwendungsnachweis"/>
    <x v="0"/>
    <n v="5"/>
    <s v=""/>
    <x v="0"/>
    <x v="0"/>
  </r>
  <r>
    <s v="S_ALR_87013531"/>
    <s v="Kosten/Erlöse/Ausgaben/Einnahmen"/>
    <x v="0"/>
    <n v="961"/>
    <s v="DIALOG"/>
    <x v="0"/>
    <x v="0"/>
  </r>
  <r>
    <s v="S_ALR_87013532"/>
    <s v="Plan/Ist/Abweichung"/>
    <x v="0"/>
    <n v="1330"/>
    <s v="DIALOG"/>
    <x v="0"/>
    <x v="0"/>
  </r>
  <r>
    <s v="S_ALR_87013533"/>
    <s v="Plan/Ist/Obligo/Restplan/Verfügt"/>
    <x v="0"/>
    <n v="394"/>
    <s v="DIALOG"/>
    <x v="0"/>
    <x v="0"/>
  </r>
  <r>
    <s v="S_ALR_87013534"/>
    <s v="Plan1/Plan2/Ist/Obligo"/>
    <x v="0"/>
    <n v="1"/>
    <s v="DIALOG"/>
    <x v="0"/>
    <x v="0"/>
  </r>
  <r>
    <s v="S_ALR_87013536"/>
    <s v="Plan/Ist/Anzahlung als Aufwand"/>
    <x v="0"/>
    <n v="25"/>
    <s v="DIALOG"/>
    <x v="0"/>
    <x v="0"/>
  </r>
  <r>
    <s v="S_ALR_87013537"/>
    <s v="Obligo-Detail"/>
    <x v="0"/>
    <n v="66"/>
    <s v="DIALOG"/>
    <x v="0"/>
    <x v="0"/>
  </r>
  <r>
    <s v="S_ALR_87013538"/>
    <s v="Projektversionsvergleich Ist/Plan"/>
    <x v="0"/>
    <n v="48"/>
    <s v="DIALOG"/>
    <x v="0"/>
    <x v="0"/>
  </r>
  <r>
    <s v="S_ALR_87013542"/>
    <s v="Ist/Obligo/Summe/Plan in KWähr"/>
    <x v="0"/>
    <n v="175"/>
    <s v="DIALOG"/>
    <x v="0"/>
    <x v="0"/>
  </r>
  <r>
    <s v="S_ALR_87013543"/>
    <s v="Ist/Plan/Abweichung abs./Abw. %"/>
    <x v="0"/>
    <n v="928"/>
    <s v="DIALOG"/>
    <x v="0"/>
    <x v="0"/>
  </r>
  <r>
    <s v="S_ALR_87013544"/>
    <s v="Ist-Plan-Vergleich/Periode"/>
    <x v="0"/>
    <n v="46"/>
    <s v="DIALOG"/>
    <x v="0"/>
    <x v="0"/>
  </r>
  <r>
    <s v="S_ALR_87013545"/>
    <s v="Periodenvergleich Ist"/>
    <x v="0"/>
    <n v="20"/>
    <s v=""/>
    <x v="0"/>
    <x v="0"/>
  </r>
  <r>
    <s v="S_ALR_87013546"/>
    <s v="Periodenvergleich Obligo"/>
    <x v="0"/>
    <s v=""/>
    <s v=""/>
    <x v="0"/>
    <x v="1"/>
  </r>
  <r>
    <s v="S_ALR_87013552"/>
    <s v="Be-/Entlastung Ist"/>
    <x v="21"/>
    <n v="164635"/>
    <s v="DIALOG"/>
    <x v="0"/>
    <x v="0"/>
  </r>
  <r>
    <s v="S_ALR_87013553"/>
    <s v="Be-/Entlastung Plan"/>
    <x v="0"/>
    <n v="48"/>
    <s v="DIALOG"/>
    <x v="0"/>
    <x v="0"/>
  </r>
  <r>
    <s v="S_ALR_87013555"/>
    <s v="Projektergebnis"/>
    <x v="0"/>
    <n v="10"/>
    <s v=""/>
    <x v="0"/>
    <x v="0"/>
  </r>
  <r>
    <s v="S_ALR_87013556"/>
    <s v="Mittelübersicht"/>
    <x v="0"/>
    <n v="32"/>
    <s v="DIALOG"/>
    <x v="0"/>
    <x v="0"/>
  </r>
  <r>
    <s v="S_ALR_87013558"/>
    <s v="Budget/Ist/Obligo/Restplan/Verf."/>
    <x v="0"/>
    <n v="20"/>
    <s v="DIALOG"/>
    <x v="0"/>
    <x v="0"/>
  </r>
  <r>
    <s v="S_ALR_87013562"/>
    <s v="Jahresübersicht"/>
    <x v="0"/>
    <n v="4"/>
    <s v="DIALOG"/>
    <x v="0"/>
    <x v="0"/>
  </r>
  <r>
    <s v="S_ALR_87013567"/>
    <s v="Angebot/Auftrag/Plan/Ist"/>
    <x v="0"/>
    <n v="3"/>
    <s v="DIALOG"/>
    <x v="0"/>
    <x v="0"/>
  </r>
  <r>
    <s v="S_ALR_87013568"/>
    <s v="Projektergebnis"/>
    <x v="0"/>
    <n v="36"/>
    <s v="DIALOG"/>
    <x v="0"/>
    <x v="0"/>
  </r>
  <r>
    <s v="S_ALR_87013569"/>
    <s v="Auftragseingang/-bestand"/>
    <x v="0"/>
    <n v="2"/>
    <s v="DIALOG"/>
    <x v="0"/>
    <x v="0"/>
  </r>
  <r>
    <s v="S_ALR_87013570"/>
    <s v="Ist/Plan/Abweichung abs./Abw. %"/>
    <x v="0"/>
    <n v="51602"/>
    <s v="DIALOG"/>
    <x v="0"/>
    <x v="0"/>
  </r>
  <r>
    <s v="S_ALR_87013578"/>
    <s v="Plan/Ist/Abweichung"/>
    <x v="0"/>
    <n v="1"/>
    <s v="DIALOG"/>
    <x v="0"/>
    <x v="0"/>
  </r>
  <r>
    <s v="S_ALR_87013579"/>
    <s v="Plan/Ist/Obligo"/>
    <x v="0"/>
    <n v="12"/>
    <s v="DIALOG"/>
    <x v="0"/>
    <x v="0"/>
  </r>
  <r>
    <s v="S_ALR_87013581"/>
    <s v="Verdichtungsobjekt: Ist/Plan/Obligo"/>
    <x v="0"/>
    <n v="27"/>
    <s v=""/>
    <x v="0"/>
    <x v="0"/>
  </r>
  <r>
    <s v="S_ALR_87013582"/>
    <s v="Verdichtungsobjekt: Lfd./kum./ges."/>
    <x v="0"/>
    <s v=""/>
    <s v=""/>
    <x v="0"/>
    <x v="1"/>
  </r>
  <r>
    <s v="S_ALR_87013598"/>
    <s v="Kostenarten: Aufriß Geschäftsber."/>
    <x v="0"/>
    <n v="607"/>
    <s v="DIALOG"/>
    <x v="0"/>
    <x v="0"/>
  </r>
  <r>
    <s v="S_ALR_87013599"/>
    <s v="Kostenarten: Aufriß Funktionsber."/>
    <x v="0"/>
    <n v="30"/>
    <s v="DIALOG"/>
    <x v="0"/>
    <x v="0"/>
  </r>
  <r>
    <s v="S_ALR_87013600"/>
    <s v="Kostenarten: Objektklasse in Spalt."/>
    <x v="0"/>
    <n v="8546"/>
    <s v="DIALOG"/>
    <x v="0"/>
    <x v="0"/>
  </r>
  <r>
    <s v="S_ALR_87013601"/>
    <s v="Kostenarten: Aufriß Objektart"/>
    <x v="0"/>
    <n v="14"/>
    <s v="DIALOG"/>
    <x v="0"/>
    <x v="0"/>
  </r>
  <r>
    <s v="S_ALR_87013603"/>
    <s v="Abstimmung CO/FI in Bukrswährung"/>
    <x v="0"/>
    <n v="271"/>
    <s v="DIALOG"/>
    <x v="0"/>
    <x v="0"/>
  </r>
  <r>
    <s v="S_ALR_87013607"/>
    <s v="Kostenarten: Verrechn. Buchungskr."/>
    <x v="0"/>
    <n v="8372"/>
    <s v="DIALOG"/>
    <x v="0"/>
    <x v="0"/>
  </r>
  <r>
    <s v="S_ALR_87013608"/>
    <s v="Kostenarten: Verrechn. zw. Gsber."/>
    <x v="0"/>
    <n v="37"/>
    <s v="DIALOG"/>
    <x v="0"/>
    <x v="0"/>
  </r>
  <r>
    <s v="S_ALR_87013610"/>
    <s v="Kostenarten: Abgegrenzte Kosten"/>
    <x v="0"/>
    <n v="72"/>
    <s v="DIALOG"/>
    <x v="0"/>
    <x v="0"/>
  </r>
  <r>
    <s v="S_ALR_87013611"/>
    <s v="Kostenstellen: Ist/Plan/Abweichung"/>
    <x v="0"/>
    <n v="1887916"/>
    <s v="DIALOG"/>
    <x v="0"/>
    <x v="0"/>
  </r>
  <r>
    <s v="S_ALR_87013612"/>
    <s v="Bereich:  Kostenstellen"/>
    <x v="0"/>
    <n v="1388"/>
    <s v="DIALOG"/>
    <x v="0"/>
    <x v="0"/>
  </r>
  <r>
    <s v="S_ALR_87013613"/>
    <s v="Bereich: Kostenarten"/>
    <x v="0"/>
    <n v="4975"/>
    <s v="DIALOG"/>
    <x v="0"/>
    <x v="0"/>
  </r>
  <r>
    <s v="S_ALR_87013614"/>
    <s v="Kostenstellen: lfd. Per./ kumuliert"/>
    <x v="0"/>
    <n v="3760"/>
    <s v="DIALOG"/>
    <x v="0"/>
    <x v="0"/>
  </r>
  <r>
    <s v="S_ALR_87013615"/>
    <s v="Kostenstellen: Aufriß nach Partner"/>
    <x v="0"/>
    <n v="69868"/>
    <s v="DIALOG"/>
    <x v="0"/>
    <x v="0"/>
  </r>
  <r>
    <s v="S_ALR_87013617"/>
    <s v="Bereich: Leistungsarten"/>
    <x v="0"/>
    <n v="1370"/>
    <s v="DIALOG"/>
    <x v="0"/>
    <x v="0"/>
  </r>
  <r>
    <s v="S_ALR_87013618"/>
    <s v="Bereich: Statistische Kennzahlen"/>
    <x v="0"/>
    <n v="1124"/>
    <s v="DIALOG"/>
    <x v="0"/>
    <x v="0"/>
  </r>
  <r>
    <s v="S_ALR_87013619"/>
    <s v="Bereich: zugeord. Aufträge/PSP-El."/>
    <x v="0"/>
    <n v="120"/>
    <s v="DIALOG"/>
    <x v="0"/>
    <x v="0"/>
  </r>
  <r>
    <s v="S_ALR_87013620"/>
    <s v="Kostenstellen: Ist/Plan/Obligo"/>
    <x v="0"/>
    <n v="106345"/>
    <s v="DIALOG"/>
    <x v="0"/>
    <x v="0"/>
  </r>
  <r>
    <s v="S_ALR_87013621"/>
    <s v="Bereich: Ist/Plan/Obligo"/>
    <x v="0"/>
    <s v=""/>
    <s v=""/>
    <x v="0"/>
    <x v="1"/>
  </r>
  <r>
    <s v="S_ALR_87013623"/>
    <s v="Kostenstellen: Quartalsvergleich"/>
    <x v="0"/>
    <n v="15294"/>
    <s v="DIALOG"/>
    <x v="0"/>
    <x v="0"/>
  </r>
  <r>
    <s v="S_ALR_87013624"/>
    <s v="Kostenstellen: Geschäftsjahresvgl."/>
    <x v="0"/>
    <n v="11854"/>
    <s v="DIALOG"/>
    <x v="0"/>
    <x v="0"/>
  </r>
  <r>
    <s v="S_ALR_87013625"/>
    <s v="Kostenstellen: Ist/Soll/Abweichung"/>
    <x v="0"/>
    <n v="1631"/>
    <s v="DIALOG"/>
    <x v="0"/>
    <x v="0"/>
  </r>
  <r>
    <s v="S_ALR_87013626"/>
    <s v="Bereich: Kostenarten"/>
    <x v="0"/>
    <n v="62"/>
    <s v="DIALOG"/>
    <x v="0"/>
    <x v="0"/>
  </r>
  <r>
    <s v="S_ALR_87013627"/>
    <s v="Kostenstellen: Abweichungen"/>
    <x v="0"/>
    <n v="41"/>
    <s v=""/>
    <x v="0"/>
    <x v="0"/>
  </r>
  <r>
    <s v="S_ALR_87013629"/>
    <s v="Leistungsarten: Abstimmung"/>
    <x v="0"/>
    <n v="9"/>
    <s v="DIALOG"/>
    <x v="0"/>
    <x v="0"/>
  </r>
  <r>
    <s v="S_ALR_87013631"/>
    <s v="Kostenstellen: rollierendes Jahr"/>
    <x v="0"/>
    <n v="6590"/>
    <s v="DIALOG"/>
    <x v="0"/>
    <x v="0"/>
  </r>
  <r>
    <s v="S_ALR_87013633"/>
    <s v="Kostenstellen: Ist/Plan/Abw./Vorj."/>
    <x v="0"/>
    <n v="238"/>
    <s v="DIALOG"/>
    <x v="0"/>
    <x v="0"/>
  </r>
  <r>
    <s v="S_ALR_87013636"/>
    <s v="Kostenstellen: Objektvergleich"/>
    <x v="0"/>
    <n v="144"/>
    <s v="DIALOG"/>
    <x v="0"/>
    <x v="0"/>
  </r>
  <r>
    <s v="S_ALR_87013638"/>
    <s v="Kostenstellen: lfd./kum./Gjahr"/>
    <x v="0"/>
    <n v="6362"/>
    <s v="DIALOG"/>
    <x v="0"/>
    <x v="0"/>
  </r>
  <r>
    <s v="S_ALR_87013640"/>
    <s v="Kostenstellen:Periodenaufr.Ist/Plan"/>
    <x v="0"/>
    <n v="30"/>
    <s v=""/>
    <x v="0"/>
    <x v="0"/>
  </r>
  <r>
    <s v="S_ALR_87013643"/>
    <s v="Bereich: Aufträge"/>
    <x v="0"/>
    <n v="94"/>
    <s v="DIALOG"/>
    <x v="0"/>
    <x v="0"/>
  </r>
  <r>
    <s v="S_ALR_87013644"/>
    <s v="Kostenstellen: Kostenschichtung"/>
    <x v="0"/>
    <s v=""/>
    <s v=""/>
    <x v="0"/>
    <x v="1"/>
  </r>
  <r>
    <s v="S_ALR_87013645"/>
    <s v="Stat.Kennzahlen: Periodenaufriß"/>
    <x v="0"/>
    <n v="3075"/>
    <s v="DIALOG"/>
    <x v="0"/>
    <x v="0"/>
  </r>
  <r>
    <s v="S_ALR_87013646"/>
    <s v="Leistungsarten: Periodenaufriß"/>
    <x v="0"/>
    <n v="128"/>
    <s v=""/>
    <x v="0"/>
    <x v="0"/>
  </r>
  <r>
    <s v="S_ALR_87013647"/>
    <s v="Leistungsarten: Disponiert/Plan"/>
    <x v="0"/>
    <n v="3"/>
    <s v="DIALOG"/>
    <x v="0"/>
    <x v="0"/>
  </r>
  <r>
    <s v="S_ALR_87013648"/>
    <s v="Bereich: Ist/Etat/Obligo"/>
    <x v="0"/>
    <n v="24"/>
    <s v="DIALOG"/>
    <x v="0"/>
    <x v="0"/>
  </r>
  <r>
    <s v="S_ALR_87013903"/>
    <s v=""/>
    <x v="0"/>
    <n v="10"/>
    <s v="DIALOG"/>
    <x v="0"/>
    <x v="0"/>
  </r>
  <r>
    <s v="S_ALR_87015066"/>
    <s v="Projektinfosystem: Rahmenreport PSP-"/>
    <x v="0"/>
    <n v="5778"/>
    <s v="DIALOG"/>
    <x v="0"/>
    <x v="0"/>
  </r>
  <r>
    <s v="S_ALR_87015068"/>
    <s v="Projektinfosystem: Rahmenreport Auft"/>
    <x v="0"/>
    <n v="22"/>
    <s v="DIALOG"/>
    <x v="0"/>
    <x v="0"/>
  </r>
  <r>
    <s v="S_ALR_87099918"/>
    <s v="Primärkostenplanung AfA/Zinsen"/>
    <x v="0"/>
    <n v="1950"/>
    <s v="DIALOG"/>
    <x v="0"/>
    <x v="0"/>
  </r>
  <r>
    <s v="S_ALR_87100185"/>
    <s v="Istkosten pro Monat akt. Geschäftsja"/>
    <x v="0"/>
    <n v="222"/>
    <s v="DIALOG"/>
    <x v="0"/>
    <x v="0"/>
  </r>
  <r>
    <s v="S_ALR_87100187"/>
    <s v="Obligo pro Monat akt. Geschäftsjahr"/>
    <x v="0"/>
    <s v=""/>
    <s v=""/>
    <x v="0"/>
    <x v="1"/>
  </r>
  <r>
    <s v="S_ALR_87100188"/>
    <s v="Istkosten kumuliert"/>
    <x v="0"/>
    <n v="22"/>
    <s v="DIALOG"/>
    <x v="0"/>
    <x v="0"/>
  </r>
  <r>
    <s v="S_ALR_87100190"/>
    <s v="Plan/Ist/Abw. Projekt und Verantw."/>
    <x v="0"/>
    <n v="16"/>
    <s v="DIALOG"/>
    <x v="0"/>
    <x v="0"/>
  </r>
  <r>
    <s v="S_ALR_87100985"/>
    <s v="Bilanz und G.u.V.  (ABAP)"/>
    <x v="0"/>
    <s v=""/>
    <s v=""/>
    <x v="0"/>
    <x v="1"/>
  </r>
  <r>
    <s v="S_ALR_87100989"/>
    <s v="Audit"/>
    <x v="0"/>
    <s v=""/>
    <s v=""/>
    <x v="0"/>
    <x v="1"/>
  </r>
  <r>
    <s v="S_BCE_68000174"/>
    <s v="IMG-Aktivität: SIMG_CFMENUORFBOB08"/>
    <x v="5"/>
    <n v="2"/>
    <s v="DIALOG"/>
    <x v="0"/>
    <x v="0"/>
  </r>
  <r>
    <s v="S_BCE_68001393"/>
    <s v="Benutzer nach Adressdaten"/>
    <x v="5"/>
    <n v="778"/>
    <s v="DIALOG"/>
    <x v="0"/>
    <x v="0"/>
  </r>
  <r>
    <s v="S_BCE_68001394"/>
    <s v="Benutzer nach komplexen Selektionskr"/>
    <x v="5"/>
    <n v="482"/>
    <s v="DIALOG"/>
    <x v="0"/>
    <x v="0"/>
  </r>
  <r>
    <s v="S_BCE_68001395"/>
    <s v="Benutzer nach komplexen Selektionskr"/>
    <x v="5"/>
    <n v="2"/>
    <s v=""/>
    <x v="0"/>
    <x v="0"/>
  </r>
  <r>
    <s v="S_BCE_68001396"/>
    <s v="Benutzer nach komplexen Selektionskr"/>
    <x v="5"/>
    <n v="105"/>
    <s v="DIALOG"/>
    <x v="0"/>
    <x v="0"/>
  </r>
  <r>
    <s v="S_BCE_68001397"/>
    <s v="Benutzer nach komplexen Selektionskr"/>
    <x v="5"/>
    <n v="1088"/>
    <s v="DIALOG"/>
    <x v="0"/>
    <x v="0"/>
  </r>
  <r>
    <s v="S_BCE_68001398"/>
    <s v="Benutzer nach komplexen Selektionskr"/>
    <x v="5"/>
    <n v="1652"/>
    <s v="DIALOG"/>
    <x v="0"/>
    <x v="0"/>
  </r>
  <r>
    <s v="S_BCE_68001399"/>
    <s v="Benutzer nach komplexen Selektionskr"/>
    <x v="5"/>
    <n v="971"/>
    <s v="DIALOG"/>
    <x v="0"/>
    <x v="0"/>
  </r>
  <r>
    <s v="S_BCE_68001400"/>
    <s v="Benutzer nach komplexen Selektionskr"/>
    <x v="5"/>
    <n v="11145"/>
    <s v="DIALOG"/>
    <x v="0"/>
    <x v="0"/>
  </r>
  <r>
    <s v="S_BCE_68001402"/>
    <s v="mit Falschanmeldungen"/>
    <x v="5"/>
    <n v="34"/>
    <s v="DIALOG"/>
    <x v="0"/>
    <x v="0"/>
  </r>
  <r>
    <s v="S_BCE_68001409"/>
    <s v="Profile nach komplexen Selektionskri"/>
    <x v="5"/>
    <n v="189"/>
    <s v="DIALOG"/>
    <x v="0"/>
    <x v="0"/>
  </r>
  <r>
    <s v="S_BCE_68001410"/>
    <s v="Berechtigungsobjekte nach komplexen"/>
    <x v="5"/>
    <n v="40"/>
    <s v=""/>
    <x v="0"/>
    <x v="0"/>
  </r>
  <r>
    <s v="S_BCE_68001412"/>
    <s v="Berechtigungsobjekte nach komplexen"/>
    <x v="5"/>
    <n v="8"/>
    <s v="DIALOG"/>
    <x v="0"/>
    <x v="0"/>
  </r>
  <r>
    <s v="S_BCE_68001413"/>
    <s v="Berechtigungsobjekte nach komplexen"/>
    <x v="5"/>
    <n v="178"/>
    <s v="DIALOG"/>
    <x v="0"/>
    <x v="0"/>
  </r>
  <r>
    <s v="S_BCE_68001414"/>
    <s v="Berechtigungen nach komplexen Selekt"/>
    <x v="5"/>
    <n v="86"/>
    <s v="DIALOG"/>
    <x v="0"/>
    <x v="0"/>
  </r>
  <r>
    <s v="S_BCE_68001415"/>
    <s v="Berechtigungen nach Werten"/>
    <x v="5"/>
    <n v="78"/>
    <s v=""/>
    <x v="0"/>
    <x v="0"/>
  </r>
  <r>
    <s v="S_BCE_68001417"/>
    <s v="Berechtigungen nach komplexen Selekt"/>
    <x v="5"/>
    <n v="482"/>
    <s v="DIALOG"/>
    <x v="0"/>
    <x v="0"/>
  </r>
  <r>
    <s v="S_BCE_68001418"/>
    <s v="Rollen nach Rollenname"/>
    <x v="5"/>
    <n v="223"/>
    <s v="DIALOG"/>
    <x v="0"/>
    <x v="0"/>
  </r>
  <r>
    <s v="S_BCE_68001419"/>
    <s v="Rollen nach Benutzerzuordnung"/>
    <x v="5"/>
    <n v="283"/>
    <s v="DIALOG"/>
    <x v="0"/>
    <x v="0"/>
  </r>
  <r>
    <s v="S_BCE_68001420"/>
    <s v="Rollen nach Transaktionszuordnung"/>
    <x v="5"/>
    <n v="1444"/>
    <s v="DIALOG"/>
    <x v="0"/>
    <x v="0"/>
  </r>
  <r>
    <s v="S_BCE_68001422"/>
    <s v="Rollen nach Berechtigungsobjekt"/>
    <x v="5"/>
    <n v="13"/>
    <s v="DIALOG"/>
    <x v="0"/>
    <x v="0"/>
  </r>
  <r>
    <s v="S_BCE_68001423"/>
    <s v="Rollen nach Berechtigungswerten"/>
    <x v="5"/>
    <n v="3642"/>
    <s v="DIALOG"/>
    <x v="0"/>
    <x v="0"/>
  </r>
  <r>
    <s v="S_BCE_68001424"/>
    <s v="Rollen nach Änderungsdaten"/>
    <x v="5"/>
    <n v="96"/>
    <s v=""/>
    <x v="0"/>
    <x v="0"/>
  </r>
  <r>
    <s v="S_BCE_68001425"/>
    <s v="Rollen nach komplexen Kriterien"/>
    <x v="5"/>
    <n v="175136"/>
    <s v="DIALOG"/>
    <x v="0"/>
    <x v="0"/>
  </r>
  <r>
    <s v="S_BCE_68001426"/>
    <s v="Transaktionen für Benutzer, mit Prof"/>
    <x v="5"/>
    <n v="1131"/>
    <s v="DIALOG"/>
    <x v="0"/>
    <x v="0"/>
  </r>
  <r>
    <s v="S_BCE_68001428"/>
    <s v="Transaktionen für Benutzer, mit Prof"/>
    <x v="5"/>
    <n v="18"/>
    <s v=""/>
    <x v="0"/>
    <x v="0"/>
  </r>
  <r>
    <s v="S_BCE_68001429"/>
    <s v="Transaktionen für Benutzer, mit Prof"/>
    <x v="5"/>
    <n v="465"/>
    <s v="DIALOG"/>
    <x v="0"/>
    <x v="0"/>
  </r>
  <r>
    <s v="S_BCE_68001430"/>
    <s v="Vergleich von Benutzern"/>
    <x v="5"/>
    <n v="870"/>
    <s v="DIALOG"/>
    <x v="0"/>
    <x v="0"/>
  </r>
  <r>
    <s v="S_BCE_68001432"/>
    <s v="Vergleich von Berechtigungen"/>
    <x v="5"/>
    <n v="11"/>
    <s v="DIALOG"/>
    <x v="0"/>
    <x v="0"/>
  </r>
  <r>
    <s v="S_BCE_68001439"/>
    <s v="für Benutzer"/>
    <x v="5"/>
    <n v="6"/>
    <s v="DIALOG"/>
    <x v="0"/>
    <x v="0"/>
  </r>
  <r>
    <s v="S_BCE_68001440"/>
    <s v="für Profile"/>
    <x v="5"/>
    <n v="7"/>
    <s v=""/>
    <x v="0"/>
    <x v="0"/>
  </r>
  <r>
    <s v="S_BCE_68001777"/>
    <s v="Vergleich von Rollen"/>
    <x v="5"/>
    <n v="90"/>
    <s v="DIALOG"/>
    <x v="0"/>
    <x v="0"/>
  </r>
  <r>
    <s v="S_BCE_68002041"/>
    <s v="ausführbar für Rolle"/>
    <x v="5"/>
    <n v="75"/>
    <s v="DIALOG"/>
    <x v="0"/>
    <x v="0"/>
  </r>
  <r>
    <s v="S_BCE_68002111"/>
    <s v="Benutzer mit krit. Berechtigungen"/>
    <x v="5"/>
    <n v="14"/>
    <s v=""/>
    <x v="0"/>
    <x v="0"/>
  </r>
  <r>
    <s v="S_BCE_68002311"/>
    <s v="Änderungsbelege für Benutzer"/>
    <x v="5"/>
    <n v="84"/>
    <s v="DIALOG"/>
    <x v="0"/>
    <x v="0"/>
  </r>
  <r>
    <s v="S_BIE_59000197"/>
    <s v="Report systemübergreifende Informati"/>
    <x v="5"/>
    <n v="25"/>
    <s v=""/>
    <x v="0"/>
    <x v="0"/>
  </r>
  <r>
    <s v="S_BIE_59000198"/>
    <s v="Report systemübergreifende Informati"/>
    <x v="5"/>
    <n v="36"/>
    <s v="DIALOG"/>
    <x v="0"/>
    <x v="0"/>
  </r>
  <r>
    <s v="S_BIE_59000199"/>
    <s v="Report systemübergreifende Informati"/>
    <x v="5"/>
    <n v="145"/>
    <s v="DIALOG"/>
    <x v="0"/>
    <x v="0"/>
  </r>
  <r>
    <s v="S_KK4_74000824"/>
    <s v="IMG-Aktivität: _ISUBIBDRS_000040"/>
    <x v="6"/>
    <s v=""/>
    <s v=""/>
    <x v="0"/>
    <x v="0"/>
  </r>
  <r>
    <s v="S_KK4_74000887"/>
    <s v="IMG-Aktivität: _ISUBIBDRS_000030"/>
    <x v="6"/>
    <s v=""/>
    <s v=""/>
    <x v="0"/>
    <x v="0"/>
  </r>
  <r>
    <s v="S_KK4_74000889"/>
    <s v="IMG-Aktivität: _ISUBIBDRS_000035"/>
    <x v="6"/>
    <n v="51"/>
    <s v="DIALOG"/>
    <x v="0"/>
    <x v="0"/>
  </r>
  <r>
    <s v="S_KK4_74000893"/>
    <s v="IMG-Aktivität: _ISUBIBDRS_000023"/>
    <x v="6"/>
    <n v="24"/>
    <s v="DIALOG"/>
    <x v="0"/>
    <x v="0"/>
  </r>
  <r>
    <s v="S_KK4_74002323"/>
    <s v="IMG-Aktivität: _FICABFDP_TFK001U"/>
    <x v="14"/>
    <n v="1902"/>
    <s v="DIALOG"/>
    <x v="0"/>
    <x v="0"/>
  </r>
  <r>
    <s v="S_KK4_82000019"/>
    <s v="Auswertung Anlagen, Geräte und Zählw"/>
    <x v="6"/>
    <n v="11"/>
    <s v="DIALOG"/>
    <x v="0"/>
    <x v="0"/>
  </r>
  <r>
    <s v="S_P00_07000079"/>
    <s v="Auftrag: Abrechnungsnachweis"/>
    <x v="5"/>
    <n v="10"/>
    <s v="DIALOG"/>
    <x v="0"/>
    <x v="0"/>
  </r>
  <r>
    <s v="S_P99_41000192"/>
    <s v="SAP: Standardvariante"/>
    <x v="5"/>
    <n v="5"/>
    <s v="DIALOG"/>
    <x v="0"/>
    <x v="0"/>
  </r>
  <r>
    <s v="S_PL0_86000028"/>
    <s v="Bilanz/GuV Ist/Ist-Vergleich"/>
    <x v="0"/>
    <s v=""/>
    <s v=""/>
    <x v="0"/>
    <x v="1"/>
  </r>
  <r>
    <s v="S_PL0_86000030"/>
    <s v="Sachkonten - Salden"/>
    <x v="0"/>
    <s v=""/>
    <s v=""/>
    <x v="0"/>
    <x v="1"/>
  </r>
  <r>
    <s v="S_PL0_86000032"/>
    <s v="SAP Strukturierte Saldenliste"/>
    <x v="0"/>
    <s v=""/>
    <s v=""/>
    <x v="0"/>
    <x v="1"/>
  </r>
  <r>
    <s v="S_SL0_21000007"/>
    <s v=""/>
    <x v="5"/>
    <n v="1824"/>
    <s v="DIALOG"/>
    <x v="0"/>
    <x v="0"/>
  </r>
  <r>
    <s v="SA38"/>
    <s v="ABAP/4 Reporting"/>
    <x v="5"/>
    <n v="24"/>
    <s v="DIALOG"/>
    <x v="0"/>
    <x v="0"/>
  </r>
  <r>
    <s v="SA39"/>
    <s v="SA38 für Parametertransaktion"/>
    <x v="5"/>
    <s v=""/>
    <s v=""/>
    <x v="0"/>
    <x v="1"/>
  </r>
  <r>
    <s v="SAAB"/>
    <s v="Aktivierbare Checkpoints"/>
    <x v="5"/>
    <n v="286"/>
    <s v="DIALOG"/>
    <x v="0"/>
    <x v="0"/>
  </r>
  <r>
    <s v="SADR"/>
    <s v="Einstieg Adreßpflege - Gruppe nötig!"/>
    <x v="5"/>
    <n v="5"/>
    <s v=""/>
    <x v="0"/>
    <x v="0"/>
  </r>
  <r>
    <s v="SAINT"/>
    <s v="Add-On Installation Tool"/>
    <x v="5"/>
    <s v=""/>
    <s v=""/>
    <x v="0"/>
    <x v="1"/>
  </r>
  <r>
    <s v="SALE"/>
    <s v="ALE-Customizing anzeigen"/>
    <x v="5"/>
    <n v="98"/>
    <s v=""/>
    <x v="0"/>
    <x v="0"/>
  </r>
  <r>
    <s v="SAR_OBJ_IND_CUS"/>
    <s v="Arch.-obj.-übergr. Customizing"/>
    <x v="5"/>
    <n v="11"/>
    <s v="DIALOG"/>
    <x v="0"/>
    <x v="0"/>
  </r>
  <r>
    <s v="SARA"/>
    <s v="Archivadministration"/>
    <x v="5"/>
    <n v="12046"/>
    <s v="DIALOG"/>
    <x v="0"/>
    <x v="0"/>
  </r>
  <r>
    <s v="SARFC"/>
    <s v="Server-Ressourcen für async. RFC"/>
    <x v="5"/>
    <s v=""/>
    <s v=""/>
    <x v="0"/>
    <x v="1"/>
  </r>
  <r>
    <s v="SARI"/>
    <s v="Archivinformationssystem"/>
    <x v="5"/>
    <n v="95"/>
    <s v="DIALOG"/>
    <x v="0"/>
    <x v="0"/>
  </r>
  <r>
    <s v="SARJ"/>
    <s v="Archive Retrieval Configurator"/>
    <x v="4"/>
    <n v="15"/>
    <s v="DIALOG"/>
    <x v="0"/>
    <x v="0"/>
  </r>
  <r>
    <s v="SART"/>
    <s v="Anzeige Reportingbaum"/>
    <x v="34"/>
    <s v=""/>
    <s v=""/>
    <x v="0"/>
    <x v="1"/>
  </r>
  <r>
    <s v="SBGRFCCONF"/>
    <s v="bgRFC Konfiguration"/>
    <x v="5"/>
    <n v="36"/>
    <s v="DIALOG"/>
    <x v="0"/>
    <x v="0"/>
  </r>
  <r>
    <s v="SBIW"/>
    <s v="BIW im IMG des OLTP"/>
    <x v="5"/>
    <n v="280"/>
    <s v="DIALOG"/>
    <x v="0"/>
    <x v="0"/>
  </r>
  <r>
    <s v="SBWP"/>
    <s v="SAP Business Workplace"/>
    <x v="5"/>
    <n v="13384454"/>
    <s v="DIALOG"/>
    <x v="1"/>
    <x v="0"/>
  </r>
  <r>
    <s v="SCA4_D"/>
    <s v="Nicht direkt ausführbar"/>
    <x v="5"/>
    <n v="61"/>
    <s v="DIALOG"/>
    <x v="0"/>
    <x v="0"/>
  </r>
  <r>
    <s v="SCA5_D"/>
    <s v="Nicht direkt ausführbar"/>
    <x v="5"/>
    <n v="42"/>
    <s v="DIALOG"/>
    <x v="0"/>
    <x v="0"/>
  </r>
  <r>
    <s v="SCA6_D"/>
    <s v="Nicht direkt ausführbar"/>
    <x v="5"/>
    <n v="3"/>
    <s v="DIALOG"/>
    <x v="0"/>
    <x v="0"/>
  </r>
  <r>
    <s v="SCAL"/>
    <s v="Fabrikkalender mit CUA-Oberfläche"/>
    <x v="5"/>
    <n v="42"/>
    <s v="DIALOG"/>
    <x v="0"/>
    <x v="0"/>
  </r>
  <r>
    <s v="SCAT"/>
    <s v="Computer Aided Testtool"/>
    <x v="5"/>
    <n v="2634"/>
    <s v="DIALOG"/>
    <x v="1"/>
    <x v="0"/>
  </r>
  <r>
    <s v="SCC3"/>
    <s v="Mandantenkopie Protokoll"/>
    <x v="5"/>
    <n v="96"/>
    <s v="DIALOG"/>
    <x v="0"/>
    <x v="0"/>
  </r>
  <r>
    <s v="SCC4"/>
    <s v="Mandantenverwaltung"/>
    <x v="5"/>
    <n v="404"/>
    <s v="DIALOG"/>
    <x v="0"/>
    <x v="0"/>
  </r>
  <r>
    <s v="SCCL"/>
    <s v="Lokale Mandantenkopie"/>
    <x v="5"/>
    <s v=""/>
    <s v=""/>
    <x v="0"/>
    <x v="1"/>
  </r>
  <r>
    <s v="SCMA"/>
    <s v="Schedule Manager: Scheduler"/>
    <x v="13"/>
    <s v=""/>
    <s v=""/>
    <x v="0"/>
    <x v="1"/>
  </r>
  <r>
    <s v="SCMON"/>
    <s v=""/>
    <x v="5"/>
    <n v="720"/>
    <s v="DIALOG"/>
    <x v="0"/>
    <x v="0"/>
  </r>
  <r>
    <s v="SCOT"/>
    <s v="SAPconnect - Administration"/>
    <x v="5"/>
    <n v="1132"/>
    <s v="DIALOG"/>
    <x v="0"/>
    <x v="0"/>
  </r>
  <r>
    <s v="SCPR3"/>
    <s v="Anzeige und Pflege von BC-Sets"/>
    <x v="5"/>
    <s v=""/>
    <s v=""/>
    <x v="0"/>
    <x v="1"/>
  </r>
  <r>
    <s v="SCRM"/>
    <s v="CRM-relevantes IMG im PlugIn des R/3"/>
    <x v="5"/>
    <n v="80"/>
    <s v=""/>
    <x v="0"/>
    <x v="0"/>
  </r>
  <r>
    <s v="SCTS_RSWBO004"/>
    <s v="Systemänderbarkeit"/>
    <x v="5"/>
    <s v=""/>
    <s v=""/>
    <x v="0"/>
    <x v="1"/>
  </r>
  <r>
    <s v="SCU3"/>
    <s v="Tabellenhistorie"/>
    <x v="5"/>
    <n v="168"/>
    <s v="DIALOG"/>
    <x v="0"/>
    <x v="0"/>
  </r>
  <r>
    <s v="SCUA"/>
    <s v="Zentrale Benutzerverwaltung"/>
    <x v="5"/>
    <s v=""/>
    <s v=""/>
    <x v="0"/>
    <x v="1"/>
  </r>
  <r>
    <s v="SCUG"/>
    <s v="Benutzerübernahme"/>
    <x v="5"/>
    <s v=""/>
    <s v=""/>
    <x v="0"/>
    <x v="1"/>
  </r>
  <r>
    <s v="SCUL"/>
    <s v="Protokolle Zentrales Benutzermang."/>
    <x v="5"/>
    <s v=""/>
    <s v=""/>
    <x v="0"/>
    <x v="1"/>
  </r>
  <r>
    <s v="SCUM"/>
    <s v="Zentrale Benutzerverwaltung"/>
    <x v="5"/>
    <s v=""/>
    <s v=""/>
    <x v="0"/>
    <x v="1"/>
  </r>
  <r>
    <s v="SDCCN"/>
    <s v="Service Data Control Center"/>
    <x v="7"/>
    <s v=""/>
    <s v=""/>
    <x v="0"/>
    <x v="1"/>
  </r>
  <r>
    <s v="SDQ1"/>
    <s v="Ablaufende Angebote"/>
    <x v="8"/>
    <n v="2"/>
    <s v=""/>
    <x v="0"/>
    <x v="0"/>
  </r>
  <r>
    <s v="SDV"/>
    <s v="Dokumentbetrachter"/>
    <x v="5"/>
    <n v="2512008"/>
    <s v="DIALOG"/>
    <x v="0"/>
    <x v="0"/>
  </r>
  <r>
    <s v="SE01"/>
    <s v="Transport Organizer (Erw. Sicht)"/>
    <x v="5"/>
    <n v="7150"/>
    <s v="DIALOG"/>
    <x v="0"/>
    <x v="0"/>
  </r>
  <r>
    <s v="SE03"/>
    <s v="Transport Organizer Tools"/>
    <x v="5"/>
    <n v="58"/>
    <s v="DIALOG"/>
    <x v="0"/>
    <x v="0"/>
  </r>
  <r>
    <s v="SE06"/>
    <s v="Einrichten Transport Organizer"/>
    <x v="5"/>
    <s v=""/>
    <s v=""/>
    <x v="0"/>
    <x v="1"/>
  </r>
  <r>
    <s v="SE09"/>
    <s v="Transport Organizer"/>
    <x v="5"/>
    <n v="6"/>
    <s v=""/>
    <x v="0"/>
    <x v="0"/>
  </r>
  <r>
    <s v="SE10"/>
    <s v="Transport Organizer"/>
    <x v="5"/>
    <n v="14516"/>
    <s v="DIALOG"/>
    <x v="0"/>
    <x v="0"/>
  </r>
  <r>
    <s v="SE11"/>
    <s v="ABAP Dictionary Pflege"/>
    <x v="0"/>
    <n v="67431"/>
    <s v="DIALOG"/>
    <x v="0"/>
    <x v="0"/>
  </r>
  <r>
    <s v="SE13"/>
    <s v="Speicher-Param. für Tabellen pflegen"/>
    <x v="5"/>
    <n v="57"/>
    <s v="DIALOG"/>
    <x v="0"/>
    <x v="0"/>
  </r>
  <r>
    <s v="SE14"/>
    <s v="Utilities für Dictionary-Tabellen"/>
    <x v="5"/>
    <s v=""/>
    <s v=""/>
    <x v="0"/>
    <x v="1"/>
  </r>
  <r>
    <s v="SE16"/>
    <s v="Data Browser"/>
    <x v="5"/>
    <n v="380960"/>
    <s v="DIALOG"/>
    <x v="0"/>
    <x v="0"/>
  </r>
  <r>
    <s v="SE16_ANEK"/>
    <s v="Data Browser ANEK"/>
    <x v="5"/>
    <n v="1"/>
    <s v="DIALOG"/>
    <x v="0"/>
    <x v="0"/>
  </r>
  <r>
    <s v="SE16H"/>
    <s v="Allgemeine Tabellenanzeige"/>
    <x v="24"/>
    <n v="144"/>
    <s v="DIALOG"/>
    <x v="0"/>
    <x v="0"/>
  </r>
  <r>
    <s v="SE16N"/>
    <s v="Allgemeine Tabellenanzeige"/>
    <x v="24"/>
    <n v="32234"/>
    <s v="DIALOG"/>
    <x v="0"/>
    <x v="0"/>
  </r>
  <r>
    <s v="SE17"/>
    <s v="Allgemeine Tabellenanzeige"/>
    <x v="5"/>
    <n v="3455"/>
    <s v="DIALOG"/>
    <x v="0"/>
    <x v="0"/>
  </r>
  <r>
    <s v="SE18"/>
    <s v="BAdI-Builder - Definitionen"/>
    <x v="5"/>
    <n v="786"/>
    <s v="DIALOG"/>
    <x v="0"/>
    <x v="0"/>
  </r>
  <r>
    <s v="SE19"/>
    <s v="BAdI-Builder - Implementierungen"/>
    <x v="5"/>
    <n v="126"/>
    <s v="DIALOG"/>
    <x v="0"/>
    <x v="0"/>
  </r>
  <r>
    <s v="SE20"/>
    <s v="Enhancements"/>
    <x v="5"/>
    <s v=""/>
    <s v=""/>
    <x v="0"/>
    <x v="1"/>
  </r>
  <r>
    <s v="SE24"/>
    <s v="ABAP Class Builder"/>
    <x v="5"/>
    <n v="50"/>
    <s v="DIALOG"/>
    <x v="0"/>
    <x v="0"/>
  </r>
  <r>
    <s v="SE30"/>
    <s v="ABAP Objects Laufzeitanalyse"/>
    <x v="5"/>
    <s v=""/>
    <s v=""/>
    <x v="0"/>
    <x v="1"/>
  </r>
  <r>
    <s v="SE30_OLD"/>
    <s v="ABAP Objects Laufzeitanalyse"/>
    <x v="5"/>
    <s v=""/>
    <s v=""/>
    <x v="0"/>
    <x v="1"/>
  </r>
  <r>
    <s v="SE36"/>
    <s v="Logical Database Builder"/>
    <x v="5"/>
    <n v="20"/>
    <s v=""/>
    <x v="0"/>
    <x v="0"/>
  </r>
  <r>
    <s v="SE37"/>
    <s v="ABAP Funktionsbausteine"/>
    <x v="5"/>
    <n v="14527"/>
    <s v="DIALOG"/>
    <x v="0"/>
    <x v="0"/>
  </r>
  <r>
    <s v="SE38"/>
    <s v="ABAP Editor"/>
    <x v="5"/>
    <n v="74672"/>
    <s v="DIALOG"/>
    <x v="0"/>
    <x v="0"/>
  </r>
  <r>
    <s v="SE43"/>
    <s v="Bereichsmenüpflege"/>
    <x v="5"/>
    <s v=""/>
    <s v=""/>
    <x v="0"/>
    <x v="1"/>
  </r>
  <r>
    <s v="SE43N"/>
    <s v="Pflege der Bereichsmenüs"/>
    <x v="5"/>
    <s v=""/>
    <s v=""/>
    <x v="0"/>
    <x v="1"/>
  </r>
  <r>
    <s v="SE54"/>
    <s v="Generierung Tabellensicht"/>
    <x v="5"/>
    <s v=""/>
    <s v=""/>
    <x v="0"/>
    <x v="1"/>
  </r>
  <r>
    <s v="SE61"/>
    <s v="SAP Dokumentation"/>
    <x v="5"/>
    <n v="56"/>
    <s v="DIALOG"/>
    <x v="0"/>
    <x v="0"/>
  </r>
  <r>
    <s v="SE63"/>
    <s v="Übersetzungseditor"/>
    <x v="5"/>
    <s v=""/>
    <s v=""/>
    <x v="0"/>
    <x v="1"/>
  </r>
  <r>
    <s v="SE71"/>
    <s v="SAPscript Formular"/>
    <x v="5"/>
    <n v="876"/>
    <s v="DIALOG"/>
    <x v="0"/>
    <x v="0"/>
  </r>
  <r>
    <s v="SE73"/>
    <s v="SAPscript Fontpflege"/>
    <x v="5"/>
    <s v=""/>
    <s v=""/>
    <x v="0"/>
    <x v="1"/>
  </r>
  <r>
    <s v="SE78"/>
    <s v="Verwaltung  von Formulargrafiken"/>
    <x v="5"/>
    <s v=""/>
    <s v=""/>
    <x v="0"/>
    <x v="1"/>
  </r>
  <r>
    <s v="SE80"/>
    <s v="Object Navigator"/>
    <x v="5"/>
    <n v="10499"/>
    <s v="DIALOG"/>
    <x v="0"/>
    <x v="0"/>
  </r>
  <r>
    <s v="SE84"/>
    <s v="Repository-Infosystem"/>
    <x v="5"/>
    <n v="4279"/>
    <s v="DIALOG"/>
    <x v="0"/>
    <x v="0"/>
  </r>
  <r>
    <s v="SE91"/>
    <s v="Nachrichtenpflege"/>
    <x v="5"/>
    <n v="797"/>
    <s v="DIALOG"/>
    <x v="0"/>
    <x v="0"/>
  </r>
  <r>
    <s v="SE92"/>
    <s v="Pflege von SysLog-Meldungen"/>
    <x v="5"/>
    <s v=""/>
    <s v=""/>
    <x v="0"/>
    <x v="1"/>
  </r>
  <r>
    <s v="SE93"/>
    <s v="Pflege Transaktionscodes"/>
    <x v="5"/>
    <n v="15736"/>
    <s v="DIALOG"/>
    <x v="0"/>
    <x v="0"/>
  </r>
  <r>
    <s v="SEARCH_SAP_MENU"/>
    <s v="Suche im SAP Menü"/>
    <x v="5"/>
    <n v="9567"/>
    <s v="DIALOG"/>
    <x v="0"/>
    <x v="0"/>
  </r>
  <r>
    <s v="SECPOL"/>
    <s v="Pflege von Sicherheitsrichtlinien"/>
    <x v="5"/>
    <s v=""/>
    <s v=""/>
    <x v="0"/>
    <x v="1"/>
  </r>
  <r>
    <s v="SECPOL_CHANGES"/>
    <s v="Änderungsbelege d.SicherhRichtlinien"/>
    <x v="5"/>
    <s v=""/>
    <s v=""/>
    <x v="0"/>
    <x v="1"/>
  </r>
  <r>
    <s v="SEGW"/>
    <s v=""/>
    <x v="5"/>
    <n v="24"/>
    <s v="DIALOG"/>
    <x v="0"/>
    <x v="0"/>
  </r>
  <r>
    <s v="SESS_START_OBJECT"/>
    <s v="Start eines Objekts"/>
    <x v="5"/>
    <s v=""/>
    <s v=""/>
    <x v="0"/>
    <x v="1"/>
  </r>
  <r>
    <s v="SESSION_MANAGER"/>
    <s v="Session Manager Menübaumanzeige"/>
    <x v="5"/>
    <n v="3971106"/>
    <s v="DIALOG"/>
    <x v="0"/>
    <x v="0"/>
  </r>
  <r>
    <s v="SEU_INT"/>
    <s v="Object Browser"/>
    <x v="5"/>
    <s v=""/>
    <s v=""/>
    <x v="0"/>
    <x v="1"/>
  </r>
  <r>
    <s v="SF01"/>
    <s v="Dateinamen mandantenabhängig"/>
    <x v="5"/>
    <n v="6"/>
    <s v="DIALOG"/>
    <x v="0"/>
    <x v="0"/>
  </r>
  <r>
    <s v="SFAC"/>
    <s v="Pflegen Feldauswahl"/>
    <x v="13"/>
    <s v=""/>
    <s v=""/>
    <x v="0"/>
    <x v="1"/>
  </r>
  <r>
    <s v="SFP"/>
    <s v="Form Builder"/>
    <x v="5"/>
    <n v="1672"/>
    <s v="DIALOG"/>
    <x v="0"/>
    <x v="0"/>
  </r>
  <r>
    <s v="SFTRACE"/>
    <s v="SAP Smart Forms: Trace"/>
    <x v="5"/>
    <s v=""/>
    <s v=""/>
    <x v="0"/>
    <x v="1"/>
  </r>
  <r>
    <s v="SFW_BROWSER"/>
    <s v="Switch Framework Browser"/>
    <x v="5"/>
    <s v=""/>
    <s v=""/>
    <x v="0"/>
    <x v="1"/>
  </r>
  <r>
    <s v="SFW5"/>
    <s v="Switch Framework Customizing"/>
    <x v="5"/>
    <n v="218"/>
    <s v="DIALOG"/>
    <x v="0"/>
    <x v="0"/>
  </r>
  <r>
    <s v="SGEN"/>
    <s v="SAP-Load-Generierer"/>
    <x v="5"/>
    <s v=""/>
    <s v=""/>
    <x v="0"/>
    <x v="1"/>
  </r>
  <r>
    <s v="SHD0"/>
    <s v="Transaktions- und Screenvarianten"/>
    <x v="5"/>
    <s v=""/>
    <s v=""/>
    <x v="0"/>
    <x v="1"/>
  </r>
  <r>
    <s v="SHD1"/>
    <s v="INTERN: Aufruf Variantentransaktion"/>
    <x v="5"/>
    <s v=""/>
    <s v=""/>
    <x v="0"/>
    <x v="1"/>
  </r>
  <r>
    <s v="SICF"/>
    <s v="Pflege des HTTP-Service-Baums"/>
    <x v="5"/>
    <n v="2352"/>
    <s v="DIALOG"/>
    <x v="0"/>
    <x v="0"/>
  </r>
  <r>
    <s v="SICK"/>
    <s v="Installationscheck"/>
    <x v="5"/>
    <n v="65"/>
    <s v="DIALOG"/>
    <x v="0"/>
    <x v="0"/>
  </r>
  <r>
    <s v="SLAT_WDYID"/>
    <s v="Web Dynpro Aufruf Transaktion"/>
    <x v="5"/>
    <s v=""/>
    <s v=""/>
    <x v="0"/>
    <x v="1"/>
  </r>
  <r>
    <s v="SLDAPICUST"/>
    <s v="SLD API Customizing"/>
    <x v="5"/>
    <n v="324"/>
    <s v=""/>
    <x v="0"/>
    <x v="0"/>
  </r>
  <r>
    <s v="SLG1"/>
    <s v="Anwendungs-Log: Protokolle anzeigen"/>
    <x v="5"/>
    <n v="39167"/>
    <s v="DIALOG"/>
    <x v="0"/>
    <x v="0"/>
  </r>
  <r>
    <s v="SLG2"/>
    <s v="Anwendungs-Log: Protokolle löschen"/>
    <x v="5"/>
    <n v="145"/>
    <s v="DIALOG"/>
    <x v="0"/>
    <x v="0"/>
  </r>
  <r>
    <s v="SLICENSE"/>
    <s v="SAP Lizenzen verwalten"/>
    <x v="5"/>
    <s v=""/>
    <s v=""/>
    <x v="0"/>
    <x v="1"/>
  </r>
  <r>
    <s v="SM01_CUS"/>
    <s v="Lokale Anwendungsstartsperrenpflege"/>
    <x v="5"/>
    <n v="8425"/>
    <s v="DIALOG"/>
    <x v="0"/>
    <x v="0"/>
  </r>
  <r>
    <s v="SM02"/>
    <s v="System-Nachrichten"/>
    <x v="7"/>
    <n v="1042"/>
    <s v="DIALOG"/>
    <x v="0"/>
    <x v="0"/>
  </r>
  <r>
    <s v="SM04"/>
    <s v="Anmeldungen an einer AS-Instanz"/>
    <x v="7"/>
    <n v="18703"/>
    <s v="DIALOG"/>
    <x v="0"/>
    <x v="0"/>
  </r>
  <r>
    <s v="SM12"/>
    <s v="Sperren anzeigen und löschen"/>
    <x v="5"/>
    <n v="10523"/>
    <s v="DIALOG"/>
    <x v="0"/>
    <x v="0"/>
  </r>
  <r>
    <s v="SM13"/>
    <s v="Verbuchungssätze administrieren"/>
    <x v="5"/>
    <n v="51131"/>
    <s v="DIALOG"/>
    <x v="0"/>
    <x v="0"/>
  </r>
  <r>
    <s v="SM19"/>
    <s v="Konfiguration Security Audit"/>
    <x v="5"/>
    <n v="404"/>
    <s v=""/>
    <x v="0"/>
    <x v="0"/>
  </r>
  <r>
    <s v="SM20"/>
    <s v="Auswertung des Security Auditlog"/>
    <x v="5"/>
    <n v="2634"/>
    <s v="DIALOG"/>
    <x v="0"/>
    <x v="0"/>
  </r>
  <r>
    <s v="SM21"/>
    <s v="Systemprotokoll"/>
    <x v="5"/>
    <n v="13418"/>
    <s v="DIALOG"/>
    <x v="0"/>
    <x v="0"/>
  </r>
  <r>
    <s v="SM21_OLD"/>
    <s v="Online Ausw. des Sys-Log (veraltet)"/>
    <x v="5"/>
    <n v="264"/>
    <s v="DIALOG"/>
    <x v="0"/>
    <x v="0"/>
  </r>
  <r>
    <s v="SM30"/>
    <s v="Aufruf View-Pflege"/>
    <x v="5"/>
    <n v="144480"/>
    <s v="DIALOG"/>
    <x v="0"/>
    <x v="0"/>
  </r>
  <r>
    <s v="SM31"/>
    <s v="Aufruf Viewpflege analog SM30"/>
    <x v="5"/>
    <n v="152"/>
    <s v="DIALOG"/>
    <x v="0"/>
    <x v="0"/>
  </r>
  <r>
    <s v="SM34"/>
    <s v="Aufruf Viewcluster-Pflege"/>
    <x v="28"/>
    <n v="577"/>
    <s v="DIALOG"/>
    <x v="0"/>
    <x v="0"/>
  </r>
  <r>
    <s v="SM35"/>
    <s v="Batch-Input Monitoring"/>
    <x v="5"/>
    <n v="153282"/>
    <s v="DIALOG"/>
    <x v="0"/>
    <x v="0"/>
  </r>
  <r>
    <s v="SM35P"/>
    <s v="Batch-Input: Protokoll Monitoring"/>
    <x v="5"/>
    <n v="981"/>
    <s v="DIALOG"/>
    <x v="0"/>
    <x v="0"/>
  </r>
  <r>
    <s v="SM36"/>
    <s v="Batch-Anforderung"/>
    <x v="5"/>
    <n v="5925"/>
    <s v="DIALOG"/>
    <x v="1"/>
    <x v="0"/>
  </r>
  <r>
    <s v="SM36WIZ"/>
    <s v="Job Definition Wizard"/>
    <x v="5"/>
    <n v="164"/>
    <s v="DIALOG"/>
    <x v="0"/>
    <x v="0"/>
  </r>
  <r>
    <s v="SM37"/>
    <s v="Übersicht über Jobauswahl"/>
    <x v="5"/>
    <n v="1105218"/>
    <s v="DIALOG"/>
    <x v="0"/>
    <x v="0"/>
  </r>
  <r>
    <s v="SM37C"/>
    <s v="Flexible Version der Jobauswahl"/>
    <x v="5"/>
    <n v="13717"/>
    <s v="DIALOG"/>
    <x v="0"/>
    <x v="0"/>
  </r>
  <r>
    <s v="SM38"/>
    <s v="queue verwaltungstransaktion"/>
    <x v="5"/>
    <n v="4"/>
    <s v="DIALOG"/>
    <x v="0"/>
    <x v="0"/>
  </r>
  <r>
    <s v="SM49"/>
    <s v="Ausführen externer OS-Kommandos"/>
    <x v="5"/>
    <s v=""/>
    <s v=""/>
    <x v="0"/>
    <x v="1"/>
  </r>
  <r>
    <s v="SM50"/>
    <s v="Workprozesse einer AS-Instanz"/>
    <x v="5"/>
    <n v="19733"/>
    <s v="DIALOG"/>
    <x v="0"/>
    <x v="0"/>
  </r>
  <r>
    <s v="SM51"/>
    <s v="Gestartete AS-Instanzen"/>
    <x v="5"/>
    <n v="90"/>
    <s v="DIALOG"/>
    <x v="0"/>
    <x v="0"/>
  </r>
  <r>
    <s v="SM53"/>
    <s v="VMC Monitoring und Administration"/>
    <x v="5"/>
    <s v=""/>
    <s v=""/>
    <x v="0"/>
    <x v="1"/>
  </r>
  <r>
    <s v="SM58"/>
    <s v="Asynchronous RFC Error Log"/>
    <x v="5"/>
    <n v="79738"/>
    <s v="DIALOG"/>
    <x v="0"/>
    <x v="0"/>
  </r>
  <r>
    <s v="SM59"/>
    <s v="RFC-Destinations (Anzeige u. Pflege)"/>
    <x v="13"/>
    <n v="9169"/>
    <s v="DIALOG"/>
    <x v="0"/>
    <x v="0"/>
  </r>
  <r>
    <s v="SM63"/>
    <s v="Anzeigen / Pflegen Betriebsartensets"/>
    <x v="5"/>
    <n v="21"/>
    <s v="DIALOG"/>
    <x v="0"/>
    <x v="0"/>
  </r>
  <r>
    <s v="SM65"/>
    <s v="Analysetool Hintergrundverarbeitung"/>
    <x v="5"/>
    <s v=""/>
    <s v=""/>
    <x v="0"/>
    <x v="1"/>
  </r>
  <r>
    <s v="SM66"/>
    <s v="Globale Workprozeß-Uebersicht"/>
    <x v="5"/>
    <n v="6660"/>
    <s v="DIALOG"/>
    <x v="0"/>
    <x v="0"/>
  </r>
  <r>
    <s v="SM69"/>
    <s v="Pflegen externer OS-Kommandos"/>
    <x v="5"/>
    <s v=""/>
    <s v=""/>
    <x v="0"/>
    <x v="1"/>
  </r>
  <r>
    <s v="SMARTFORMS"/>
    <s v="SAP Smart Forms"/>
    <x v="5"/>
    <n v="308"/>
    <s v="DIALOG"/>
    <x v="0"/>
    <x v="0"/>
  </r>
  <r>
    <s v="SMEN"/>
    <s v="Session Manager Menübaumanzeige"/>
    <x v="5"/>
    <n v="23175"/>
    <s v="DIALOG"/>
    <x v="0"/>
    <x v="0"/>
  </r>
  <r>
    <s v="SMGW"/>
    <s v="Gateway Monitor"/>
    <x v="5"/>
    <n v="2186"/>
    <s v="DIALOG"/>
    <x v="0"/>
    <x v="0"/>
  </r>
  <r>
    <s v="SMICM"/>
    <s v="ICM Monitor"/>
    <x v="5"/>
    <n v="6494"/>
    <s v="DIALOG"/>
    <x v="0"/>
    <x v="0"/>
  </r>
  <r>
    <s v="SMLG"/>
    <s v="Pflege Zuordnung Login-Grp.-Instanz"/>
    <x v="21"/>
    <s v=""/>
    <s v=""/>
    <x v="0"/>
    <x v="1"/>
  </r>
  <r>
    <s v="SMOD"/>
    <s v="SAP-Erweiterungsverwaltung"/>
    <x v="5"/>
    <n v="60"/>
    <s v=""/>
    <x v="0"/>
    <x v="0"/>
  </r>
  <r>
    <s v="SMQ1"/>
    <s v="qRFC-Monitor (Ausgangsqueue)"/>
    <x v="5"/>
    <n v="63561"/>
    <s v="DIALOG"/>
    <x v="0"/>
    <x v="0"/>
  </r>
  <r>
    <s v="SMQ2"/>
    <s v="qRFC-Monitor (Eingangsqueue)"/>
    <x v="5"/>
    <n v="9343"/>
    <s v="DIALOG"/>
    <x v="0"/>
    <x v="0"/>
  </r>
  <r>
    <s v="SMQA"/>
    <s v="tRFC/qRFC: Rückmeldestatus u. -daten"/>
    <x v="5"/>
    <s v=""/>
    <s v=""/>
    <x v="0"/>
    <x v="1"/>
  </r>
  <r>
    <s v="SMQE"/>
    <s v="qRFC-Administration"/>
    <x v="5"/>
    <s v=""/>
    <s v=""/>
    <x v="0"/>
    <x v="1"/>
  </r>
  <r>
    <s v="SMQR"/>
    <s v="Registrierung der Eingangsqueues"/>
    <x v="5"/>
    <n v="24"/>
    <s v="DIALOG"/>
    <x v="0"/>
    <x v="0"/>
  </r>
  <r>
    <s v="SMQS"/>
    <s v="Registrierung der Destinationen"/>
    <x v="5"/>
    <n v="12"/>
    <s v="DIALOG"/>
    <x v="0"/>
    <x v="0"/>
  </r>
  <r>
    <s v="SMT1"/>
    <s v="Trusted - Trusting Verbindungen"/>
    <x v="5"/>
    <n v="144"/>
    <s v="DIALOG"/>
    <x v="0"/>
    <x v="0"/>
  </r>
  <r>
    <s v="SMTR_START_HISTORY"/>
    <s v="Aufruf der Objekthistorie"/>
    <x v="5"/>
    <n v="2"/>
    <s v=""/>
    <x v="0"/>
    <x v="0"/>
  </r>
  <r>
    <s v="SMW0"/>
    <s v="SAP Web Repository"/>
    <x v="5"/>
    <n v="1184"/>
    <s v="DIALOG"/>
    <x v="0"/>
    <x v="0"/>
  </r>
  <r>
    <s v="SMX"/>
    <s v="Anzeigen eigene Jobs"/>
    <x v="5"/>
    <n v="25597"/>
    <s v="DIALOG"/>
    <x v="0"/>
    <x v="0"/>
  </r>
  <r>
    <s v="SNC0"/>
    <s v="SNC Zugangskontrolliste Systeme"/>
    <x v="5"/>
    <s v=""/>
    <s v=""/>
    <x v="0"/>
    <x v="1"/>
  </r>
  <r>
    <s v="SNOTE"/>
    <s v="Note Assistent"/>
    <x v="5"/>
    <n v="1248"/>
    <s v="DIALOG"/>
    <x v="0"/>
    <x v="0"/>
  </r>
  <r>
    <s v="SNRO"/>
    <s v="Nummernkreisobjekte"/>
    <x v="5"/>
    <n v="1620"/>
    <s v="DIALOG"/>
    <x v="0"/>
    <x v="0"/>
  </r>
  <r>
    <s v="SNUM"/>
    <s v="Nummernkreistreiber"/>
    <x v="5"/>
    <n v="9185"/>
    <s v="DIALOG"/>
    <x v="0"/>
    <x v="0"/>
  </r>
  <r>
    <s v="SO01"/>
    <s v="SAPoffice Eingang"/>
    <x v="5"/>
    <n v="3148459"/>
    <s v="DIALOG"/>
    <x v="0"/>
    <x v="0"/>
  </r>
  <r>
    <s v="SO10"/>
    <s v="SAPscript Standardtexte"/>
    <x v="5"/>
    <n v="7939"/>
    <s v="DIALOG"/>
    <x v="0"/>
    <x v="0"/>
  </r>
  <r>
    <s v="SO21"/>
    <s v="PC-Arbeitsverzeichnis pflegen"/>
    <x v="5"/>
    <s v=""/>
    <s v=""/>
    <x v="0"/>
    <x v="1"/>
  </r>
  <r>
    <s v="SO23"/>
    <s v="SAPoffice: Verteilerlisten"/>
    <x v="5"/>
    <n v="2678"/>
    <s v="DIALOG"/>
    <x v="0"/>
    <x v="0"/>
  </r>
  <r>
    <s v="SO99"/>
    <s v="Put-Informationssystem"/>
    <x v="5"/>
    <n v="194"/>
    <s v="DIALOG"/>
    <x v="0"/>
    <x v="0"/>
  </r>
  <r>
    <s v="SOA0"/>
    <s v="ArchiveLink Workflow-Dokumentarten"/>
    <x v="5"/>
    <n v="8"/>
    <s v="DIALOG"/>
    <x v="0"/>
    <x v="0"/>
  </r>
  <r>
    <s v="SOAD"/>
    <s v="SAPoffice: Externe Addressen"/>
    <x v="5"/>
    <n v="11"/>
    <s v="DIALOG"/>
    <x v="0"/>
    <x v="0"/>
  </r>
  <r>
    <s v="SOAMANAGER"/>
    <s v="SOA-Manager"/>
    <x v="5"/>
    <s v=""/>
    <s v=""/>
    <x v="0"/>
    <x v="1"/>
  </r>
  <r>
    <s v="SOBN01"/>
    <s v="Personendaten"/>
    <x v="5"/>
    <n v="415"/>
    <s v="DIALOG"/>
    <x v="0"/>
    <x v="0"/>
  </r>
  <r>
    <s v="SOBT"/>
    <s v="einzelne Pflegeobjekte attributieren"/>
    <x v="5"/>
    <n v="189"/>
    <s v=""/>
    <x v="0"/>
    <x v="0"/>
  </r>
  <r>
    <s v="SOCP"/>
    <s v="SAPoffice: Externe Adressen"/>
    <x v="5"/>
    <n v="4"/>
    <s v="DIALOG"/>
    <x v="0"/>
    <x v="0"/>
  </r>
  <r>
    <s v="SOIN"/>
    <s v="BCS: Eingehende Sendeaufträge (SMTP)"/>
    <x v="5"/>
    <n v="2614"/>
    <s v="DIALOG"/>
    <x v="0"/>
    <x v="0"/>
  </r>
  <r>
    <s v="SOST"/>
    <s v="SAPconnect Sendeaufträge"/>
    <x v="5"/>
    <n v="51936"/>
    <s v="DIALOG"/>
    <x v="0"/>
    <x v="0"/>
  </r>
  <r>
    <s v="SP01"/>
    <s v="Ausgabesteuerung"/>
    <x v="19"/>
    <n v="116975"/>
    <s v="DIALOG"/>
    <x v="0"/>
    <x v="0"/>
  </r>
  <r>
    <s v="SP02"/>
    <s v="Anzeigen von Spool-Aufträgen"/>
    <x v="19"/>
    <n v="806929"/>
    <s v="DIALOG"/>
    <x v="0"/>
    <x v="0"/>
  </r>
  <r>
    <s v="SP11"/>
    <s v="TemSe-Inhaltsverzeichnis"/>
    <x v="5"/>
    <s v=""/>
    <s v=""/>
    <x v="0"/>
    <x v="1"/>
  </r>
  <r>
    <s v="SP12"/>
    <s v="TemSe-Administration"/>
    <x v="5"/>
    <n v="337"/>
    <s v=""/>
    <x v="0"/>
    <x v="0"/>
  </r>
  <r>
    <s v="SPAD"/>
    <s v="Spool-Administration"/>
    <x v="5"/>
    <n v="6957"/>
    <s v="DIALOG"/>
    <x v="0"/>
    <x v="0"/>
  </r>
  <r>
    <s v="SPAM"/>
    <s v="Support Package Manager"/>
    <x v="5"/>
    <n v="48"/>
    <s v="DIALOG"/>
    <x v="0"/>
    <x v="0"/>
  </r>
  <r>
    <s v="SPAU"/>
    <s v="Modifizierte EU-Objekte anzeigen"/>
    <x v="40"/>
    <s v=""/>
    <s v=""/>
    <x v="0"/>
    <x v="1"/>
  </r>
  <r>
    <s v="SPDD"/>
    <s v="Modifizierte EU-Objekte anzeigen"/>
    <x v="5"/>
    <s v=""/>
    <s v=""/>
    <x v="0"/>
    <x v="1"/>
  </r>
  <r>
    <s v="SPFPAR"/>
    <s v="Display Profile Parameter"/>
    <x v="5"/>
    <s v=""/>
    <s v=""/>
    <x v="0"/>
    <x v="1"/>
  </r>
  <r>
    <s v="SPRO"/>
    <s v="Customizing - Edit Project"/>
    <x v="5"/>
    <n v="113320"/>
    <s v="DIALOG"/>
    <x v="0"/>
    <x v="0"/>
  </r>
  <r>
    <s v="SPROXY"/>
    <s v="Enterprise Repository Browser"/>
    <x v="5"/>
    <n v="22"/>
    <s v="DIALOG"/>
    <x v="0"/>
    <x v="0"/>
  </r>
  <r>
    <s v="SQ00"/>
    <s v="SAP Query: Queries starten"/>
    <x v="5"/>
    <n v="23008"/>
    <s v="DIALOG"/>
    <x v="0"/>
    <x v="0"/>
  </r>
  <r>
    <s v="SQ01"/>
    <s v="SAP Query: Queries pflegen"/>
    <x v="5"/>
    <n v="16331"/>
    <s v="DIALOG"/>
    <x v="0"/>
    <x v="0"/>
  </r>
  <r>
    <s v="SQ02"/>
    <s v="SAP Query: InfoSet pflegen"/>
    <x v="5"/>
    <n v="4425"/>
    <s v="DIALOG"/>
    <x v="0"/>
    <x v="0"/>
  </r>
  <r>
    <s v="SQ03"/>
    <s v="SAP Query: Benutzergruppenpflege"/>
    <x v="5"/>
    <n v="454"/>
    <s v="DIALOG"/>
    <x v="0"/>
    <x v="0"/>
  </r>
  <r>
    <s v="SQVI"/>
    <s v="QuickViewer"/>
    <x v="5"/>
    <n v="8606"/>
    <s v="DIALOG"/>
    <x v="0"/>
    <x v="0"/>
  </r>
  <r>
    <s v="SR12"/>
    <s v="Ort anzeigen"/>
    <x v="42"/>
    <n v="370"/>
    <s v="DIALOG"/>
    <x v="0"/>
    <x v="0"/>
  </r>
  <r>
    <s v="SR22"/>
    <s v="Straße anzeigen"/>
    <x v="5"/>
    <n v="5196"/>
    <s v="DIALOG"/>
    <x v="0"/>
    <x v="0"/>
  </r>
  <r>
    <s v="SR32"/>
    <s v="Postleitzahl anzeigen"/>
    <x v="5"/>
    <n v="467"/>
    <s v="DIALOG"/>
    <x v="0"/>
    <x v="0"/>
  </r>
  <r>
    <s v="SRT_ELOG"/>
    <s v="Reportfehlerprotokoll"/>
    <x v="5"/>
    <n v="3"/>
    <s v="DIALOG"/>
    <x v="0"/>
    <x v="0"/>
  </r>
  <r>
    <s v="SRT_MONI"/>
    <s v="WS-Message-Monitor"/>
    <x v="5"/>
    <s v=""/>
    <s v=""/>
    <x v="0"/>
    <x v="1"/>
  </r>
  <r>
    <s v="SRT_TOOLS"/>
    <s v="SOA-Laufzeitwerkzeuge"/>
    <x v="5"/>
    <n v="1284"/>
    <s v="DIALOG"/>
    <x v="0"/>
    <x v="0"/>
  </r>
  <r>
    <s v="SSC0"/>
    <s v="SAP-Terminkalender (Mitarbeiter)"/>
    <x v="5"/>
    <n v="4"/>
    <s v=""/>
    <x v="0"/>
    <x v="0"/>
  </r>
  <r>
    <s v="SSC1"/>
    <s v="SAP-Terminkalender (eigener)"/>
    <x v="5"/>
    <n v="229"/>
    <s v="DIALOG"/>
    <x v="0"/>
    <x v="0"/>
  </r>
  <r>
    <s v="ST01"/>
    <s v="System-Trace"/>
    <x v="5"/>
    <n v="11759"/>
    <s v="DIALOG"/>
    <x v="0"/>
    <x v="0"/>
  </r>
  <r>
    <s v="ST02"/>
    <s v="Setups/Tune Buffers"/>
    <x v="5"/>
    <n v="3288"/>
    <s v="DIALOG"/>
    <x v="0"/>
    <x v="0"/>
  </r>
  <r>
    <s v="ST03"/>
    <s v="Systemlast u. Perform. Statistik"/>
    <x v="5"/>
    <n v="3684"/>
    <s v="DIALOG"/>
    <x v="0"/>
    <x v="0"/>
  </r>
  <r>
    <s v="ST03N"/>
    <s v="Systemlast u. Perform. Statistik"/>
    <x v="5"/>
    <n v="2806"/>
    <s v="DIALOG"/>
    <x v="0"/>
    <x v="0"/>
  </r>
  <r>
    <s v="ST04"/>
    <s v="DB-Performance-Monitor"/>
    <x v="5"/>
    <n v="36"/>
    <s v="DIALOG"/>
    <x v="0"/>
    <x v="0"/>
  </r>
  <r>
    <s v="ST05"/>
    <s v="Performance Trace"/>
    <x v="5"/>
    <n v="124"/>
    <s v="DIALOG"/>
    <x v="0"/>
    <x v="0"/>
  </r>
  <r>
    <s v="ST06"/>
    <s v="Operating System Monitor"/>
    <x v="5"/>
    <n v="348"/>
    <s v="DIALOG"/>
    <x v="0"/>
    <x v="0"/>
  </r>
  <r>
    <s v="ST07"/>
    <s v="Anwendungsmonitor"/>
    <x v="5"/>
    <n v="96"/>
    <s v="DIALOG"/>
    <x v="0"/>
    <x v="0"/>
  </r>
  <r>
    <s v="ST11"/>
    <s v="Anzeige Entwickler-Traces"/>
    <x v="5"/>
    <s v=""/>
    <s v=""/>
    <x v="0"/>
    <x v="1"/>
  </r>
  <r>
    <s v="ST12"/>
    <s v="Single transaction analysis"/>
    <x v="7"/>
    <s v=""/>
    <s v=""/>
    <x v="0"/>
    <x v="1"/>
  </r>
  <r>
    <s v="ST13"/>
    <s v="Analysis&amp;Monitoring tool collection"/>
    <x v="7"/>
    <s v=""/>
    <s v=""/>
    <x v="0"/>
    <x v="1"/>
  </r>
  <r>
    <s v="ST14"/>
    <s v="Anwendungsanalyse"/>
    <x v="7"/>
    <s v=""/>
    <s v=""/>
    <x v="0"/>
    <x v="1"/>
  </r>
  <r>
    <s v="ST22"/>
    <s v="ABAP Dumpanalyse"/>
    <x v="5"/>
    <n v="365053"/>
    <s v="DIALOG"/>
    <x v="0"/>
    <x v="0"/>
  </r>
  <r>
    <s v="STAD"/>
    <s v="Systemübergreif. Statistiksatzanzeig"/>
    <x v="5"/>
    <n v="3345"/>
    <s v="DIALOG"/>
    <x v="0"/>
    <x v="0"/>
  </r>
  <r>
    <s v="START_REPORT"/>
    <s v="Starten eines Reports"/>
    <x v="5"/>
    <n v="19"/>
    <s v="UPDATE"/>
    <x v="0"/>
    <x v="0"/>
  </r>
  <r>
    <s v="STATTRACE"/>
    <s v="Globale Statistik &amp; Traces"/>
    <x v="5"/>
    <n v="660"/>
    <s v="DIALOG"/>
    <x v="0"/>
    <x v="0"/>
  </r>
  <r>
    <s v="STAUTHTRACE"/>
    <s v="Berechtigungstrace"/>
    <x v="5"/>
    <n v="13278"/>
    <s v="DIALOG"/>
    <x v="0"/>
    <x v="0"/>
  </r>
  <r>
    <s v="STMS"/>
    <s v="Transport Management System"/>
    <x v="5"/>
    <n v="5892"/>
    <s v="DIALOG"/>
    <x v="0"/>
    <x v="0"/>
  </r>
  <r>
    <s v="STRUST"/>
    <s v="Trust-Manager"/>
    <x v="5"/>
    <n v="6732"/>
    <s v="DIALOG"/>
    <x v="0"/>
    <x v="0"/>
  </r>
  <r>
    <s v="STRUSTSSO2"/>
    <s v="Trust-Manager für Anmeldeticket"/>
    <x v="5"/>
    <n v="216"/>
    <s v="DIALOG"/>
    <x v="0"/>
    <x v="0"/>
  </r>
  <r>
    <s v="STUSERTRACE"/>
    <s v="Berechtigungstrace für Benutzer"/>
    <x v="5"/>
    <n v="1298"/>
    <s v="DIALOG"/>
    <x v="0"/>
    <x v="0"/>
  </r>
  <r>
    <s v="STVARV"/>
    <s v="Pflege Selektionsvariablen (TVARVC)"/>
    <x v="5"/>
    <n v="25541"/>
    <s v="DIALOG"/>
    <x v="0"/>
    <x v="0"/>
  </r>
  <r>
    <s v="SU01"/>
    <s v="Benutzerpflege"/>
    <x v="5"/>
    <n v="231583"/>
    <s v="DIALOG"/>
    <x v="0"/>
    <x v="0"/>
  </r>
  <r>
    <s v="SU01_NAV"/>
    <s v="Benutzerpflege z. Einb. in Navig."/>
    <x v="5"/>
    <n v="72"/>
    <s v="DIALOG"/>
    <x v="0"/>
    <x v="0"/>
  </r>
  <r>
    <s v="SU01D"/>
    <s v="Benutzeranzeige"/>
    <x v="5"/>
    <n v="544646"/>
    <s v="DIALOG"/>
    <x v="0"/>
    <x v="0"/>
  </r>
  <r>
    <s v="SU02"/>
    <s v="Pflege Berechtigungsprofile"/>
    <x v="5"/>
    <n v="7"/>
    <s v=""/>
    <x v="0"/>
    <x v="0"/>
  </r>
  <r>
    <s v="SU03"/>
    <s v="Pflege Berechtigungen"/>
    <x v="5"/>
    <n v="55"/>
    <s v="DIALOG"/>
    <x v="0"/>
    <x v="0"/>
  </r>
  <r>
    <s v="SU10"/>
    <s v="Massenpflege Benutzer"/>
    <x v="5"/>
    <n v="60340"/>
    <s v="DIALOG"/>
    <x v="0"/>
    <x v="0"/>
  </r>
  <r>
    <s v="SU21"/>
    <s v="Pflegen der Berechtigungsobjekte"/>
    <x v="5"/>
    <n v="2000"/>
    <s v="DIALOG"/>
    <x v="0"/>
    <x v="0"/>
  </r>
  <r>
    <s v="SU24"/>
    <s v="Berechtigungsvorschlagspflege"/>
    <x v="5"/>
    <n v="1001"/>
    <s v="DIALOG"/>
    <x v="0"/>
    <x v="0"/>
  </r>
  <r>
    <s v="SU3"/>
    <s v="Benutzer eigene Daten pflegen"/>
    <x v="5"/>
    <n v="23353"/>
    <s v="DIALOG"/>
    <x v="0"/>
    <x v="0"/>
  </r>
  <r>
    <s v="SU53"/>
    <s v="Auswertung der Berechtigungspüfung"/>
    <x v="5"/>
    <n v="8101"/>
    <s v="DIALOG"/>
    <x v="0"/>
    <x v="0"/>
  </r>
  <r>
    <s v="SU56"/>
    <s v="Benutzerpuffer analysieren"/>
    <x v="5"/>
    <n v="62"/>
    <s v="DIALOG"/>
    <x v="0"/>
    <x v="0"/>
  </r>
  <r>
    <s v="SUGR"/>
    <s v="Benutzergruppen pflegen"/>
    <x v="5"/>
    <n v="192"/>
    <s v="DIALOG"/>
    <x v="0"/>
    <x v="0"/>
  </r>
  <r>
    <s v="SUIM"/>
    <s v="Benutzerinformationssystem"/>
    <x v="5"/>
    <n v="22404"/>
    <s v="DIALOG"/>
    <x v="0"/>
    <x v="0"/>
  </r>
  <r>
    <s v="SUPC"/>
    <s v="Profile zu Rollen"/>
    <x v="5"/>
    <s v=""/>
    <s v=""/>
    <x v="0"/>
    <x v="1"/>
  </r>
  <r>
    <s v="SUSG"/>
    <s v="Verbrauchsdaten"/>
    <x v="5"/>
    <n v="564"/>
    <s v="DIALOG"/>
    <x v="0"/>
    <x v="0"/>
  </r>
  <r>
    <s v="SWDD"/>
    <s v="Workflow Builder"/>
    <x v="5"/>
    <n v="1051"/>
    <s v="DIALOG"/>
    <x v="0"/>
    <x v="0"/>
  </r>
  <r>
    <s v="SWDP"/>
    <s v="Grafisches Workflow-Protokoll zeigen"/>
    <x v="5"/>
    <n v="442"/>
    <s v="DIALOG"/>
    <x v="0"/>
    <x v="0"/>
  </r>
  <r>
    <s v="SWEL"/>
    <s v="Ereignis-Trace anzeigen"/>
    <x v="5"/>
    <n v="133"/>
    <s v="DIALOG"/>
    <x v="0"/>
    <x v="0"/>
  </r>
  <r>
    <s v="SWEQADM"/>
    <s v="Administration der Ereignis-Queue"/>
    <x v="5"/>
    <n v="120"/>
    <s v="DIALOG"/>
    <x v="0"/>
    <x v="0"/>
  </r>
  <r>
    <s v="SWEQBROWSER"/>
    <s v="Ereignis-Queue-Browser"/>
    <x v="5"/>
    <n v="252"/>
    <s v="DIALOG"/>
    <x v="0"/>
    <x v="0"/>
  </r>
  <r>
    <s v="SWETYPV"/>
    <s v="Anzeige/Pflege Ereignistypkopplungen"/>
    <x v="5"/>
    <n v="238"/>
    <s v="DIALOG"/>
    <x v="0"/>
    <x v="0"/>
  </r>
  <r>
    <s v="SWI1"/>
    <s v="Auswahlreport für Workflows"/>
    <x v="5"/>
    <n v="79364"/>
    <s v="DIALOG"/>
    <x v="0"/>
    <x v="0"/>
  </r>
  <r>
    <s v="SWI14"/>
    <s v="Workflows zu Objekttyp"/>
    <x v="5"/>
    <s v=""/>
    <s v=""/>
    <x v="0"/>
    <x v="1"/>
  </r>
  <r>
    <s v="SWI2_ADM1"/>
    <s v="Workitems ohne Bearbeiter"/>
    <x v="5"/>
    <n v="10782"/>
    <s v="DIALOG"/>
    <x v="0"/>
    <x v="0"/>
  </r>
  <r>
    <s v="SWI2_DIAG"/>
    <s v="Diagnose fehlerhafter Workflows"/>
    <x v="5"/>
    <n v="112022"/>
    <s v="DIALOG"/>
    <x v="0"/>
    <x v="0"/>
  </r>
  <r>
    <s v="SWI2_FREQ"/>
    <s v="Workitems pro Aufgabe"/>
    <x v="5"/>
    <n v="720"/>
    <s v="DIALOG"/>
    <x v="0"/>
    <x v="0"/>
  </r>
  <r>
    <s v="SWI5"/>
    <s v="Workload-Analyse"/>
    <x v="5"/>
    <n v="3824"/>
    <s v="DIALOG"/>
    <x v="0"/>
    <x v="0"/>
  </r>
  <r>
    <s v="SWI6"/>
    <s v="Workflows zu Objekt"/>
    <x v="5"/>
    <n v="15853"/>
    <s v="DIALOG"/>
    <x v="1"/>
    <x v="0"/>
  </r>
  <r>
    <s v="SWIA"/>
    <s v="Administrationreport für WI"/>
    <x v="5"/>
    <n v="28605"/>
    <s v="DIALOG"/>
    <x v="0"/>
    <x v="0"/>
  </r>
  <r>
    <s v="SWO_ASYNC"/>
    <s v="Asynchroner Methodenaufruf im BOR"/>
    <x v="5"/>
    <n v="67533"/>
    <s v="DIALOG"/>
    <x v="0"/>
    <x v="0"/>
  </r>
  <r>
    <s v="SWO1"/>
    <s v="Business Object Builder"/>
    <x v="5"/>
    <n v="685"/>
    <s v=""/>
    <x v="0"/>
    <x v="0"/>
  </r>
  <r>
    <s v="SWPC"/>
    <s v="WFM: Continue Workflow"/>
    <x v="5"/>
    <n v="136"/>
    <s v="DIALOG"/>
    <x v="0"/>
    <x v="0"/>
  </r>
  <r>
    <s v="SWU_OBUF"/>
    <s v="Laufzeitpuffer PD-Org"/>
    <x v="5"/>
    <n v="572"/>
    <s v="DIALOG"/>
    <x v="0"/>
    <x v="0"/>
  </r>
  <r>
    <s v="SWU7"/>
    <s v="Konsistenzprüf. für Workflow-Muster"/>
    <x v="5"/>
    <n v="88"/>
    <s v=""/>
    <x v="0"/>
    <x v="0"/>
  </r>
  <r>
    <s v="SWUD"/>
    <s v="Workflow-Diagnose"/>
    <x v="5"/>
    <n v="3464"/>
    <s v="DIALOG"/>
    <x v="0"/>
    <x v="0"/>
  </r>
  <r>
    <s v="SWUS"/>
    <s v="Workflow testen"/>
    <x v="5"/>
    <n v="466"/>
    <s v="DIALOG"/>
    <x v="0"/>
    <x v="0"/>
  </r>
  <r>
    <s v="SWWL"/>
    <s v="WIM: Löschen Workitem"/>
    <x v="5"/>
    <n v="12037"/>
    <s v="DIALOG"/>
    <x v="0"/>
    <x v="0"/>
  </r>
  <r>
    <s v="SXMB_ADM"/>
    <s v="Integration Engine - Administration"/>
    <x v="5"/>
    <n v="840"/>
    <s v=""/>
    <x v="0"/>
    <x v="0"/>
  </r>
  <r>
    <s v="TAANA"/>
    <s v="Tabellenanalyse"/>
    <x v="5"/>
    <n v="1189"/>
    <s v="DIALOG"/>
    <x v="0"/>
    <x v="0"/>
  </r>
  <r>
    <s v="TRACE"/>
    <s v="Programm-Trace"/>
    <x v="13"/>
    <n v="3"/>
    <s v=""/>
    <x v="0"/>
    <x v="0"/>
  </r>
  <r>
    <s v="USMM"/>
    <s v="Einstieg Kundenvermessung"/>
    <x v="5"/>
    <n v="3300"/>
    <s v="DIALOG"/>
    <x v="0"/>
    <x v="0"/>
  </r>
  <r>
    <s v="USMM_PDF"/>
    <s v="USMM PDF"/>
    <x v="5"/>
    <n v="36"/>
    <s v=""/>
    <x v="0"/>
    <x v="0"/>
  </r>
  <r>
    <s v="V.00"/>
    <s v="Liste unvollständige Vertriebsbelege"/>
    <x v="8"/>
    <s v=""/>
    <s v=""/>
    <x v="0"/>
    <x v="1"/>
  </r>
  <r>
    <s v="V.02"/>
    <s v="Liste unvollständige Aufträge"/>
    <x v="8"/>
    <n v="15"/>
    <s v="DIALOG"/>
    <x v="0"/>
    <x v="0"/>
  </r>
  <r>
    <s v="V.21"/>
    <s v="Protokoll des Sammellaufes"/>
    <x v="8"/>
    <n v="5571"/>
    <s v="DIALOG"/>
    <x v="0"/>
    <x v="0"/>
  </r>
  <r>
    <s v="V/05"/>
    <s v="KondTab: anzeigen  (Preis Vertrieb)"/>
    <x v="8"/>
    <s v=""/>
    <s v=""/>
    <x v="0"/>
    <x v="1"/>
  </r>
  <r>
    <s v="V/LD"/>
    <s v="Konditionsliste ausführen"/>
    <x v="8"/>
    <s v=""/>
    <s v=""/>
    <x v="0"/>
    <x v="1"/>
  </r>
  <r>
    <s v="V/LE"/>
    <s v="Konditionslisten generieren"/>
    <x v="8"/>
    <s v=""/>
    <s v=""/>
    <x v="0"/>
    <x v="1"/>
  </r>
  <r>
    <s v="VA01"/>
    <s v="Kundenauftrag anlegen"/>
    <x v="8"/>
    <n v="370683"/>
    <s v="DIALOG"/>
    <x v="0"/>
    <x v="0"/>
  </r>
  <r>
    <s v="VA02"/>
    <s v="Kundenauftrag ändern"/>
    <x v="8"/>
    <n v="685220"/>
    <s v="DIALOG"/>
    <x v="0"/>
    <x v="0"/>
  </r>
  <r>
    <s v="VA03"/>
    <s v="Kundenauftrag anzeigen"/>
    <x v="8"/>
    <n v="28436"/>
    <s v="DIALOG"/>
    <x v="0"/>
    <x v="0"/>
  </r>
  <r>
    <s v="VA05"/>
    <s v="Liste Aufträge"/>
    <x v="8"/>
    <n v="525"/>
    <s v="DIALOG"/>
    <x v="0"/>
    <x v="0"/>
  </r>
  <r>
    <s v="VA05N"/>
    <s v="Liste Aufträge"/>
    <x v="8"/>
    <n v="9"/>
    <s v="DIALOG"/>
    <x v="0"/>
    <x v="0"/>
  </r>
  <r>
    <s v="VA06"/>
    <s v="Kundenauftragsmonitor"/>
    <x v="8"/>
    <n v="54"/>
    <s v="DIALOG"/>
    <x v="0"/>
    <x v="67"/>
  </r>
  <r>
    <s v="VA11"/>
    <s v="Anfrage anlegen"/>
    <x v="8"/>
    <s v=""/>
    <s v=""/>
    <x v="0"/>
    <x v="1"/>
  </r>
  <r>
    <s v="VA12"/>
    <s v="Anfrage ändern"/>
    <x v="8"/>
    <n v="602"/>
    <s v="DIALOG"/>
    <x v="0"/>
    <x v="41"/>
  </r>
  <r>
    <s v="VA13"/>
    <s v="Anfrage anzeigen"/>
    <x v="8"/>
    <n v="98"/>
    <s v="DIALOG"/>
    <x v="0"/>
    <x v="41"/>
  </r>
  <r>
    <s v="VA15"/>
    <s v="Liste Anfragen"/>
    <x v="8"/>
    <n v="30"/>
    <s v="DIALOG"/>
    <x v="0"/>
    <x v="41"/>
  </r>
  <r>
    <s v="VA21"/>
    <s v="Angebot anlegen"/>
    <x v="8"/>
    <n v="139"/>
    <s v="DIALOG"/>
    <x v="0"/>
    <x v="0"/>
  </r>
  <r>
    <s v="VA22"/>
    <s v="Angebot ändern"/>
    <x v="8"/>
    <n v="150793"/>
    <s v="DIALOG"/>
    <x v="0"/>
    <x v="0"/>
  </r>
  <r>
    <s v="VA23"/>
    <s v="Angebot anzeigen"/>
    <x v="8"/>
    <n v="24357"/>
    <s v="DIALOG"/>
    <x v="0"/>
    <x v="0"/>
  </r>
  <r>
    <s v="VA25"/>
    <s v="Liste Angebote"/>
    <x v="8"/>
    <n v="404"/>
    <s v=""/>
    <x v="0"/>
    <x v="0"/>
  </r>
  <r>
    <s v="VA44"/>
    <s v="Zuschläge IST:  Kundenauftrag"/>
    <x v="15"/>
    <s v=""/>
    <s v=""/>
    <x v="0"/>
    <x v="1"/>
  </r>
  <r>
    <s v="VA88"/>
    <s v="Ist-Abrechnung: Kundenaufträge"/>
    <x v="15"/>
    <n v="949"/>
    <s v="DIALOG"/>
    <x v="0"/>
    <x v="49"/>
  </r>
  <r>
    <s v="VAN1"/>
    <s v="Nachbew. IST: Kundenauftrag"/>
    <x v="15"/>
    <s v=""/>
    <s v=""/>
    <x v="0"/>
    <x v="1"/>
  </r>
  <r>
    <s v="VAP3"/>
    <s v="Ansprechpartner anzeigen"/>
    <x v="8"/>
    <n v="40"/>
    <s v="DIALOG"/>
    <x v="0"/>
    <x v="0"/>
  </r>
  <r>
    <s v="VC/2"/>
    <s v="Kundenstammblatt"/>
    <x v="8"/>
    <n v="7"/>
    <s v="DIALOG"/>
    <x v="0"/>
    <x v="0"/>
  </r>
  <r>
    <s v="VD02"/>
    <s v="Ändern Debitor (Vertrieb)"/>
    <x v="8"/>
    <s v=""/>
    <s v=""/>
    <x v="0"/>
    <x v="67"/>
  </r>
  <r>
    <s v="VD03"/>
    <s v="Anzeigen Debitor (Vertrieb)"/>
    <x v="8"/>
    <n v="1045"/>
    <s v="DIALOG"/>
    <x v="0"/>
    <x v="67"/>
  </r>
  <r>
    <s v="VF01"/>
    <s v="Anlegen Faktura"/>
    <x v="8"/>
    <n v="325771"/>
    <s v="DIALOG"/>
    <x v="0"/>
    <x v="0"/>
  </r>
  <r>
    <s v="VF02"/>
    <s v="Ändern Faktura"/>
    <x v="8"/>
    <n v="38351"/>
    <s v="DIALOG"/>
    <x v="0"/>
    <x v="0"/>
  </r>
  <r>
    <s v="VF03"/>
    <s v="Anzeigen Faktura"/>
    <x v="8"/>
    <n v="65181"/>
    <s v="DIALOG"/>
    <x v="0"/>
    <x v="0"/>
  </r>
  <r>
    <s v="VF04"/>
    <s v="Fakturavorrat bearbeiten"/>
    <x v="8"/>
    <n v="6589"/>
    <s v="DIALOG"/>
    <x v="0"/>
    <x v="0"/>
  </r>
  <r>
    <s v="VF05"/>
    <s v="Liste Fakturen"/>
    <x v="8"/>
    <n v="867"/>
    <s v="DIALOG"/>
    <x v="0"/>
    <x v="0"/>
  </r>
  <r>
    <s v="VF05N"/>
    <s v="Liste Fakturen"/>
    <x v="8"/>
    <n v="20"/>
    <s v="DIALOG"/>
    <x v="0"/>
    <x v="0"/>
  </r>
  <r>
    <s v="VF06"/>
    <s v="Batchfakturierung"/>
    <x v="8"/>
    <n v="516"/>
    <s v=""/>
    <x v="0"/>
    <x v="67"/>
  </r>
  <r>
    <s v="VF07"/>
    <s v="Anzeigen Faktura aus Archiv"/>
    <x v="8"/>
    <n v="6"/>
    <s v="DIALOG"/>
    <x v="0"/>
    <x v="0"/>
  </r>
  <r>
    <s v="VF11"/>
    <s v="Stornieren Faktura"/>
    <x v="8"/>
    <n v="18910"/>
    <s v="DIALOG"/>
    <x v="0"/>
    <x v="0"/>
  </r>
  <r>
    <s v="VF25"/>
    <s v="Liste Rechnungslisten"/>
    <x v="8"/>
    <n v="88"/>
    <s v="DIALOG"/>
    <x v="0"/>
    <x v="0"/>
  </r>
  <r>
    <s v="VFX3"/>
    <s v="Liste gesperrte Fakturen"/>
    <x v="8"/>
    <n v="8684"/>
    <s v="DIALOG"/>
    <x v="0"/>
    <x v="0"/>
  </r>
  <r>
    <s v="VK11"/>
    <s v="Anlegen Kondition"/>
    <x v="8"/>
    <n v="3791"/>
    <s v="DIALOG"/>
    <x v="0"/>
    <x v="0"/>
  </r>
  <r>
    <s v="VK12"/>
    <s v="Ändern Kondition"/>
    <x v="8"/>
    <n v="1155"/>
    <s v="DIALOG"/>
    <x v="0"/>
    <x v="0"/>
  </r>
  <r>
    <s v="VK13"/>
    <s v="Anzeigen Kondition"/>
    <x v="8"/>
    <n v="6193"/>
    <s v="DIALOG"/>
    <x v="0"/>
    <x v="0"/>
  </r>
  <r>
    <s v="VK14"/>
    <s v="Anlegen Kondition mit Vorlage"/>
    <x v="8"/>
    <s v=""/>
    <s v=""/>
    <x v="0"/>
    <x v="67"/>
  </r>
  <r>
    <s v="VK31"/>
    <s v="Konditionspflege: Anlegen"/>
    <x v="8"/>
    <n v="39"/>
    <s v=""/>
    <x v="0"/>
    <x v="67"/>
  </r>
  <r>
    <s v="VK32"/>
    <s v="Konditionspflege: Ändern"/>
    <x v="8"/>
    <s v=""/>
    <s v=""/>
    <x v="0"/>
    <x v="67"/>
  </r>
  <r>
    <s v="VK33"/>
    <s v="Konditionspflege: Anzeigen"/>
    <x v="8"/>
    <n v="167"/>
    <s v="DIALOG"/>
    <x v="0"/>
    <x v="67"/>
  </r>
  <r>
    <s v="VK34"/>
    <s v="Konditionspflege: Anl. mit Vorlage"/>
    <x v="8"/>
    <s v=""/>
    <s v=""/>
    <x v="0"/>
    <x v="67"/>
  </r>
  <r>
    <s v="VKOA"/>
    <s v="Kontenfindung"/>
    <x v="8"/>
    <n v="4722"/>
    <s v="DIALOG"/>
    <x v="0"/>
    <x v="68"/>
  </r>
  <r>
    <s v="VN01"/>
    <s v="Nummernvergabe Vertriebsbeleg"/>
    <x v="8"/>
    <n v="151"/>
    <s v="DIALOG"/>
    <x v="0"/>
    <x v="0"/>
  </r>
  <r>
    <s v="VOFA"/>
    <s v="Faktura: Belegarten"/>
    <x v="8"/>
    <n v="243"/>
    <s v="DIALOG"/>
    <x v="0"/>
    <x v="68"/>
  </r>
  <r>
    <s v="VOFN"/>
    <s v="Aufruf Transaktion VOFM"/>
    <x v="8"/>
    <s v=""/>
    <s v=""/>
    <x v="0"/>
    <x v="68"/>
  </r>
  <r>
    <s v="VOV8"/>
    <s v="Pflege der Belegarten"/>
    <x v="8"/>
    <n v="126"/>
    <s v="DIALOG"/>
    <x v="0"/>
    <x v="0"/>
  </r>
  <r>
    <s v="VV13"/>
    <s v="Anzeigen Nachricht: Verkauf"/>
    <x v="8"/>
    <n v="20"/>
    <s v=""/>
    <x v="0"/>
    <x v="68"/>
  </r>
  <r>
    <s v="VV31"/>
    <s v="Anlegen Nachricht: Faktura"/>
    <x v="8"/>
    <n v="336"/>
    <s v="DIALOG"/>
    <x v="0"/>
    <x v="68"/>
  </r>
  <r>
    <s v="VV32"/>
    <s v="Ändern Nachricht: Faktura"/>
    <x v="8"/>
    <n v="512"/>
    <s v="DIALOG"/>
    <x v="0"/>
    <x v="68"/>
  </r>
  <r>
    <s v="VV33"/>
    <s v="Anzeigen Nachricht: Faktura"/>
    <x v="8"/>
    <n v="176"/>
    <s v="DIALOG"/>
    <x v="0"/>
    <x v="68"/>
  </r>
  <r>
    <s v="WB_NEW_WINDOW"/>
    <s v="Workbench: Öffnet neues Fenster"/>
    <x v="5"/>
    <n v="648"/>
    <s v=""/>
    <x v="0"/>
    <x v="0"/>
  </r>
  <r>
    <s v="WDYID"/>
    <s v="Web-Dynpro-Anwendung anzeigen"/>
    <x v="5"/>
    <s v=""/>
    <s v=""/>
    <x v="0"/>
    <x v="1"/>
  </r>
  <r>
    <s v="WE02"/>
    <s v="Anzeigen IDoc"/>
    <x v="5"/>
    <n v="10702"/>
    <s v="DIALOG"/>
    <x v="0"/>
    <x v="0"/>
  </r>
  <r>
    <s v="WE05"/>
    <s v="IDoc-Listen"/>
    <x v="5"/>
    <n v="406"/>
    <s v="DIALOG"/>
    <x v="0"/>
    <x v="0"/>
  </r>
  <r>
    <s v="WE19"/>
    <s v="Testwerkzeug"/>
    <x v="5"/>
    <s v=""/>
    <s v=""/>
    <x v="0"/>
    <x v="1"/>
  </r>
  <r>
    <s v="WE20"/>
    <s v="Partnervereinbarungen"/>
    <x v="32"/>
    <n v="1392"/>
    <s v="DIALOG"/>
    <x v="0"/>
    <x v="0"/>
  </r>
  <r>
    <s v="WE21"/>
    <s v="Portbeschreibung"/>
    <x v="32"/>
    <n v="137"/>
    <s v="DIALOG"/>
    <x v="0"/>
    <x v="0"/>
  </r>
  <r>
    <s v="WE30"/>
    <s v="Entwicklung IDoc-Typ"/>
    <x v="5"/>
    <n v="56"/>
    <s v=""/>
    <x v="0"/>
    <x v="0"/>
  </r>
  <r>
    <s v="WE46"/>
    <s v="Fehler- und Statusbearbeitung"/>
    <x v="5"/>
    <n v="10"/>
    <s v=""/>
    <x v="0"/>
    <x v="0"/>
  </r>
  <r>
    <s v="WG24"/>
    <s v="Anzeige Warengruppen"/>
    <x v="8"/>
    <s v=""/>
    <s v=""/>
    <x v="0"/>
    <x v="1"/>
  </r>
  <r>
    <s v="Workflow"/>
    <s v="Durchführung über Workflow"/>
    <x v="33"/>
    <s v=""/>
    <s v=""/>
    <x v="1"/>
    <x v="0"/>
  </r>
  <r>
    <s v="XD01"/>
    <s v="Anlegen Debitor (Zentral)"/>
    <x v="8"/>
    <n v="109891"/>
    <s v="DIALOG"/>
    <x v="0"/>
    <x v="0"/>
  </r>
  <r>
    <s v="XD02"/>
    <s v="Ändern Debitor (Zentral)"/>
    <x v="8"/>
    <n v="21071"/>
    <s v="DIALOG"/>
    <x v="0"/>
    <x v="0"/>
  </r>
  <r>
    <s v="XD03"/>
    <s v="Anzeigen Debitor (Zentral)"/>
    <x v="8"/>
    <n v="55124"/>
    <s v="DIALOG"/>
    <x v="0"/>
    <x v="0"/>
  </r>
  <r>
    <s v="XD04"/>
    <s v="Änderungen Debitor (Zentral)"/>
    <x v="8"/>
    <n v="10"/>
    <s v="DIALOG"/>
    <x v="0"/>
    <x v="0"/>
  </r>
  <r>
    <s v="XDN1"/>
    <s v="Nummernkreise Debitor"/>
    <x v="8"/>
    <n v="539"/>
    <s v=""/>
    <x v="0"/>
    <x v="69"/>
  </r>
  <r>
    <s v="XK01"/>
    <s v="Anlegen Kreditor (Zentral)"/>
    <x v="1"/>
    <n v="55332"/>
    <s v="DIALOG"/>
    <x v="0"/>
    <x v="0"/>
  </r>
  <r>
    <s v="XK02"/>
    <s v="Ändern Kreditor (Zentral)"/>
    <x v="1"/>
    <n v="190913"/>
    <s v="DIALOG"/>
    <x v="0"/>
    <x v="0"/>
  </r>
  <r>
    <s v="XK03"/>
    <s v="Anzeigen Kreditor (Zentral)"/>
    <x v="1"/>
    <n v="32027"/>
    <s v="DIALOG"/>
    <x v="0"/>
    <x v="0"/>
  </r>
  <r>
    <s v="XK04"/>
    <s v="Änderungen Kreditor (Zentral)"/>
    <x v="1"/>
    <n v="226"/>
    <s v="DIALOG"/>
    <x v="0"/>
    <x v="0"/>
  </r>
  <r>
    <s v="XK05"/>
    <s v="Sperren Kreditor (Zentral)"/>
    <x v="1"/>
    <n v="11151"/>
    <s v="DIALOG"/>
    <x v="0"/>
    <x v="0"/>
  </r>
  <r>
    <s v="XK06"/>
    <s v="Löschvormerkung Kreditor (Zentral)"/>
    <x v="1"/>
    <n v="586"/>
    <s v="DIALOG"/>
    <x v="0"/>
    <x v="0"/>
  </r>
  <r>
    <s v="XK07"/>
    <s v="Ändern Kontogruppe Kreditor"/>
    <x v="1"/>
    <n v="2278"/>
    <s v="DIALOG"/>
    <x v="0"/>
    <x v="0"/>
  </r>
  <r>
    <s v="Y_ALV_87012994"/>
    <s v="Innenauftr. P/I-Auswertg. kumm. m.M."/>
    <x v="0"/>
    <n v="129"/>
    <s v=""/>
    <x v="0"/>
    <x v="0"/>
  </r>
  <r>
    <s v="Y_ST1_08000009"/>
    <s v="Monatsbericht EC-PCA BWB"/>
    <x v="0"/>
    <n v="234"/>
    <s v=""/>
    <x v="0"/>
    <x v="0"/>
  </r>
  <r>
    <s v="Y_ST1_08000011"/>
    <s v="Plan/Ist/Abw. mit der Kontengruppe"/>
    <x v="0"/>
    <n v="57"/>
    <s v="DIALOG"/>
    <x v="0"/>
    <x v="0"/>
  </r>
  <r>
    <s v="Y_ST1_08000012"/>
    <s v="Monatsbericht BWB G&amp;V"/>
    <x v="0"/>
    <n v="14"/>
    <s v="DIALOG"/>
    <x v="0"/>
    <x v="0"/>
  </r>
  <r>
    <s v="Y_ST1_08000021"/>
    <s v="Quellensteuermeldung"/>
    <x v="0"/>
    <n v="455"/>
    <s v="DIALOG"/>
    <x v="0"/>
    <x v="0"/>
  </r>
  <r>
    <s v="Y_ST1_54000003"/>
    <s v="Auswertung nach Partnergesellschafte"/>
    <x v="0"/>
    <s v=""/>
    <s v=""/>
    <x v="0"/>
    <x v="1"/>
  </r>
  <r>
    <s v="Y_ST1_68000001"/>
    <s v="HCM Test"/>
    <x v="0"/>
    <n v="4358"/>
    <s v="DIALOG"/>
    <x v="0"/>
    <x v="0"/>
  </r>
  <r>
    <s v="Y_ST1_68000010"/>
    <s v="Berichtsgruppe für Hausanschlüsse"/>
    <x v="0"/>
    <n v="10"/>
    <s v="DIALOG"/>
    <x v="0"/>
    <x v="0"/>
  </r>
  <r>
    <s v="Y_ST1_68000011"/>
    <s v="Berichtsgruppe für Fahrzeuge"/>
    <x v="0"/>
    <n v="24"/>
    <s v="DIALOG"/>
    <x v="0"/>
    <x v="0"/>
  </r>
  <r>
    <s v="Z_BPC_ADB_DISPLAY"/>
    <s v="Anzeige Akquisedatenbank"/>
    <x v="8"/>
    <n v="12"/>
    <s v="DIALOG"/>
    <x v="0"/>
    <x v="41"/>
  </r>
  <r>
    <s v="Z_BPC_ADB_DISPLAY_DH"/>
    <s v="Anzeige ADB Digitaler Hausanschluss"/>
    <x v="8"/>
    <n v="147790"/>
    <s v="DIALOG"/>
    <x v="0"/>
    <x v="0"/>
  </r>
  <r>
    <s v="Z_MM_ABRUF"/>
    <s v="Transaktion Abrufbestellung"/>
    <x v="12"/>
    <n v="283108"/>
    <s v="DIALOG"/>
    <x v="0"/>
    <x v="0"/>
  </r>
  <r>
    <s v="Z_MM_ADMIN"/>
    <s v="Cockpit Administration"/>
    <x v="12"/>
    <s v=""/>
    <s v=""/>
    <x v="0"/>
    <x v="9"/>
  </r>
  <r>
    <s v="Z_MM_BANF"/>
    <s v="Transaktion Abrufbestellung"/>
    <x v="12"/>
    <n v="22754"/>
    <s v="DIALOG"/>
    <x v="0"/>
    <x v="0"/>
  </r>
  <r>
    <s v="Z_MM_DELETE"/>
    <s v="Aufruf: Abrufposition löschen"/>
    <x v="12"/>
    <n v="1973"/>
    <s v="DIALOG"/>
    <x v="0"/>
    <x v="0"/>
  </r>
  <r>
    <s v="Z_MM_RVDB_03"/>
    <s v="Vertragssuche"/>
    <x v="12"/>
    <n v="718242"/>
    <s v="DIALOG"/>
    <x v="0"/>
    <x v="0"/>
  </r>
  <r>
    <s v="Z_MM_USER"/>
    <s v="Aufruf der Benutzermassenpflege"/>
    <x v="12"/>
    <n v="15250"/>
    <s v="DIALOG"/>
    <x v="0"/>
    <x v="0"/>
  </r>
  <r>
    <s v="Z_MM_VERT"/>
    <s v="Transaktion Rahmenvertrag"/>
    <x v="12"/>
    <n v="658064"/>
    <s v="DIALOG"/>
    <x v="0"/>
    <x v="0"/>
  </r>
  <r>
    <s v="Z_PM_B_ORDER"/>
    <s v="Abrufmanager"/>
    <x v="43"/>
    <m/>
    <m/>
    <x v="1"/>
    <x v="0"/>
  </r>
  <r>
    <s v="Z_SAST_LIST_IKS"/>
    <s v="SAST Listen IKS Auswertung"/>
    <x v="5"/>
    <n v="3465"/>
    <s v="DIALOG"/>
    <x v="0"/>
    <x v="0"/>
  </r>
  <r>
    <s v="ZAA00"/>
    <s v="Anlagenrepors über freie Selektionen"/>
    <x v="11"/>
    <n v="37"/>
    <s v="DIALOG"/>
    <x v="0"/>
    <x v="0"/>
  </r>
  <r>
    <s v="ZAA01"/>
    <s v="Inventurliste"/>
    <x v="11"/>
    <n v="671191"/>
    <s v="DIALOG"/>
    <x v="0"/>
    <x v="0"/>
  </r>
  <r>
    <s v="ZAA02"/>
    <s v="Anzahl Anlagenstammsätze"/>
    <x v="11"/>
    <n v="1036"/>
    <s v="DIALOG"/>
    <x v="0"/>
    <x v="0"/>
  </r>
  <r>
    <s v="ZAA03"/>
    <s v="Kostenstellen im Anlagenstamm"/>
    <x v="11"/>
    <n v="621"/>
    <s v="DIALOG"/>
    <x v="0"/>
    <x v="0"/>
  </r>
  <r>
    <s v="ZAA04"/>
    <s v="Handelsrechtliche Sonderabschreibung"/>
    <x v="11"/>
    <n v="2"/>
    <s v="DIALOG"/>
    <x v="0"/>
    <x v="0"/>
  </r>
  <r>
    <s v="ZAA05"/>
    <s v="Restnutzungsdauer"/>
    <x v="11"/>
    <n v="200"/>
    <s v="DIALOG"/>
    <x v="0"/>
    <x v="0"/>
  </r>
  <r>
    <s v="ZAA06"/>
    <s v="Anlagen nach Bewegungsdatum"/>
    <x v="11"/>
    <n v="58"/>
    <s v="DIALOG"/>
    <x v="0"/>
    <x v="0"/>
  </r>
  <r>
    <s v="ZAA09"/>
    <s v="Rohr- und Kanalnetz-Statistik"/>
    <x v="11"/>
    <n v="6164"/>
    <s v="DIALOG"/>
    <x v="0"/>
    <x v="0"/>
  </r>
  <r>
    <s v="ZAA10"/>
    <s v="Bestandsliste aktiver und deaktiver"/>
    <x v="11"/>
    <n v="10"/>
    <s v="DIALOG"/>
    <x v="0"/>
    <x v="0"/>
  </r>
  <r>
    <s v="ZAA11"/>
    <s v="AfA-Sim. für nicht betriebsnotw. Anl"/>
    <x v="11"/>
    <n v="9509"/>
    <s v="DIALOG"/>
    <x v="0"/>
    <x v="0"/>
  </r>
  <r>
    <s v="ZAA110"/>
    <s v="ZAA110: Anlagenklasse"/>
    <x v="11"/>
    <n v="303"/>
    <s v="DIALOG"/>
    <x v="0"/>
    <x v="0"/>
  </r>
  <r>
    <s v="ZAA111"/>
    <s v="ZAA111: Material"/>
    <x v="11"/>
    <n v="1534"/>
    <s v="DIALOG"/>
    <x v="0"/>
    <x v="0"/>
  </r>
  <r>
    <s v="ZAA112"/>
    <s v="ZAA112: Dimension"/>
    <x v="11"/>
    <n v="363"/>
    <s v="DIALOG"/>
    <x v="0"/>
    <x v="0"/>
  </r>
  <r>
    <s v="ZAA113"/>
    <s v="ZAA113: Preis"/>
    <x v="11"/>
    <n v="35"/>
    <s v="DIALOG"/>
    <x v="0"/>
    <x v="0"/>
  </r>
  <r>
    <s v="ZAA114"/>
    <s v="ZAA114: Preisfortschreibung"/>
    <x v="11"/>
    <n v="42"/>
    <s v="DIALOG"/>
    <x v="0"/>
    <x v="0"/>
  </r>
  <r>
    <s v="ZAA115"/>
    <s v="ZAA115: Aktivierung TASB"/>
    <x v="11"/>
    <n v="823"/>
    <s v="DIALOG"/>
    <x v="0"/>
    <x v="0"/>
  </r>
  <r>
    <s v="ZAA116"/>
    <s v="ZAA116: Kostenstellen &amp; OAV 1200"/>
    <x v="11"/>
    <n v="72"/>
    <s v="DIALOG"/>
    <x v="0"/>
    <x v="0"/>
  </r>
  <r>
    <s v="ZAA117"/>
    <s v="ZAA117: Änderung:Aktivierungsart, SV"/>
    <x v="11"/>
    <n v="40"/>
    <s v="DIALOG"/>
    <x v="0"/>
    <x v="0"/>
  </r>
  <r>
    <s v="ZAA118"/>
    <s v="ZAA118: Rohrmeter übertragen"/>
    <x v="11"/>
    <n v="42"/>
    <s v="DIALOG"/>
    <x v="0"/>
    <x v="0"/>
  </r>
  <r>
    <s v="ZAA119"/>
    <s v="ZAA119: Auswertung TBSB"/>
    <x v="11"/>
    <n v="29"/>
    <s v="DIALOG"/>
    <x v="0"/>
    <x v="0"/>
  </r>
  <r>
    <s v="ZAA12"/>
    <s v="Kalk-Simulation"/>
    <x v="11"/>
    <n v="6369"/>
    <s v="DIALOG"/>
    <x v="0"/>
    <x v="0"/>
  </r>
  <r>
    <s v="ZAA120"/>
    <s v="ZAA120: Rohrmeter Abgangsmengen"/>
    <x v="11"/>
    <n v="3"/>
    <s v="DIALOG"/>
    <x v="0"/>
    <x v="0"/>
  </r>
  <r>
    <s v="ZAA13"/>
    <s v="AfA-Sim. m. Erhöhung der Nutzungsd."/>
    <x v="11"/>
    <n v="7781"/>
    <s v="DIALOG"/>
    <x v="0"/>
    <x v="0"/>
  </r>
  <r>
    <s v="ZAA14"/>
    <s v="Ermittlung von Sonderposten auf AiB"/>
    <x v="11"/>
    <n v="3135"/>
    <s v="DIALOG"/>
    <x v="0"/>
    <x v="0"/>
  </r>
  <r>
    <s v="ZAA15"/>
    <s v="Änderungen der Anlagenstammsätze"/>
    <x v="11"/>
    <n v="8154"/>
    <s v="DIALOG"/>
    <x v="0"/>
    <x v="0"/>
  </r>
  <r>
    <s v="ZAA16"/>
    <s v="AFA Simulation Kalkulatorisch"/>
    <x v="11"/>
    <n v="6360"/>
    <s v="DIALOG"/>
    <x v="0"/>
    <x v="0"/>
  </r>
  <r>
    <s v="ZAA17"/>
    <s v="Anlagenzugänge"/>
    <x v="11"/>
    <n v="21807"/>
    <s v="DIALOG"/>
    <x v="0"/>
    <x v="0"/>
  </r>
  <r>
    <s v="ZAA19"/>
    <s v="MAM: Auflistung OAV / Kostenstelle"/>
    <x v="11"/>
    <n v="121439"/>
    <s v="DIALOG"/>
    <x v="0"/>
    <x v="0"/>
  </r>
  <r>
    <s v="ZAA20"/>
    <s v="SAM: Inventurstatistik/ -abschluss"/>
    <x v="11"/>
    <n v="113079"/>
    <s v="DIALOG"/>
    <x v="0"/>
    <x v="0"/>
  </r>
  <r>
    <s v="ZAA21"/>
    <s v="SAM: Stationäres Anlagenmanagemnt"/>
    <x v="11"/>
    <n v="270850"/>
    <s v="DIALOG"/>
    <x v="0"/>
    <x v="0"/>
  </r>
  <r>
    <s v="ZAA22"/>
    <s v="SAM: Tab.pflege ZV_ORG_SAM"/>
    <x v="11"/>
    <n v="1165"/>
    <s v="DIALOG"/>
    <x v="0"/>
    <x v="0"/>
  </r>
  <r>
    <s v="ZAA23"/>
    <s v="SAM: PC-Inventur"/>
    <x v="11"/>
    <n v="312323"/>
    <s v="DIALOG"/>
    <x v="0"/>
    <x v="0"/>
  </r>
  <r>
    <s v="ZAA24"/>
    <s v="MAM-ODB: Räume zusammenlegen"/>
    <x v="11"/>
    <n v="10"/>
    <s v=""/>
    <x v="0"/>
    <x v="0"/>
  </r>
  <r>
    <s v="ZAA25"/>
    <s v="Massenänderung Ordnungsbegriff AV"/>
    <x v="11"/>
    <n v="90"/>
    <s v=""/>
    <x v="0"/>
    <x v="0"/>
  </r>
  <r>
    <s v="ZAA26"/>
    <s v="aktive Unternnr. aber keine Hauptnr."/>
    <x v="11"/>
    <n v="5"/>
    <s v="DIALOG"/>
    <x v="0"/>
    <x v="0"/>
  </r>
  <r>
    <s v="ZAA27"/>
    <s v="Anlagenbestand nach Ortsdaten"/>
    <x v="11"/>
    <n v="68"/>
    <s v="DIALOG"/>
    <x v="0"/>
    <x v="0"/>
  </r>
  <r>
    <s v="ZAA28"/>
    <s v="aufgefundene Anlagen"/>
    <x v="11"/>
    <n v="401"/>
    <s v="DIALOG"/>
    <x v="0"/>
    <x v="0"/>
  </r>
  <r>
    <s v="ZAA30"/>
    <s v="Anlagenkarte drucken"/>
    <x v="11"/>
    <n v="20913"/>
    <s v="DIALOG"/>
    <x v="0"/>
    <x v="0"/>
  </r>
  <r>
    <s v="ZAA31"/>
    <s v="Inventurreport für MD 160 und 170"/>
    <x v="11"/>
    <s v=""/>
    <s v=""/>
    <x v="0"/>
    <x v="1"/>
  </r>
  <r>
    <s v="ZAA32"/>
    <s v="MAM: Freigabeliste bearbeiten"/>
    <x v="11"/>
    <n v="17774"/>
    <s v="DIALOG"/>
    <x v="0"/>
    <x v="0"/>
  </r>
  <r>
    <s v="ZAA33"/>
    <s v="MAM: Tab.pflege ZV_ORG_OAV"/>
    <x v="11"/>
    <n v="55878"/>
    <s v="DIALOG"/>
    <x v="0"/>
    <x v="0"/>
  </r>
  <r>
    <s v="ZAA34"/>
    <s v="MAM: Tab.pflege ZV_ORG_IB"/>
    <x v="11"/>
    <n v="16971"/>
    <s v="DIALOG"/>
    <x v="0"/>
    <x v="0"/>
  </r>
  <r>
    <s v="ZAA35"/>
    <s v="MAM: Arbeitsvorräte verwalten"/>
    <x v="11"/>
    <n v="42210"/>
    <s v="DIALOG"/>
    <x v="0"/>
    <x v="0"/>
  </r>
  <r>
    <s v="ZAA36"/>
    <s v="MAM-ODB: Tabellenflege Objektart"/>
    <x v="11"/>
    <n v="10"/>
    <s v="DIALOG"/>
    <x v="0"/>
    <x v="0"/>
  </r>
  <r>
    <s v="ZAA37"/>
    <s v="MAM-ODB: Tabellenflege Ebene"/>
    <x v="11"/>
    <n v="5"/>
    <s v=""/>
    <x v="0"/>
    <x v="0"/>
  </r>
  <r>
    <s v="ZAA38"/>
    <s v="MAM-ODB: Tabellenflege Label"/>
    <x v="11"/>
    <n v="375"/>
    <s v="DIALOG"/>
    <x v="0"/>
    <x v="0"/>
  </r>
  <r>
    <s v="ZAA39"/>
    <s v="MAM-ODB: Tabellenflege Label/Objekt"/>
    <x v="11"/>
    <n v="385"/>
    <s v="DIALOG"/>
    <x v="0"/>
    <x v="0"/>
  </r>
  <r>
    <s v="ZAA40"/>
    <s v="MAM-ODB: Liste Ortsdaten"/>
    <x v="11"/>
    <n v="585"/>
    <s v="DIALOG"/>
    <x v="0"/>
    <x v="0"/>
  </r>
  <r>
    <s v="ZAA41"/>
    <s v="MAM-ODB: Tabellenflege Adresse"/>
    <x v="11"/>
    <n v="655"/>
    <s v="DIALOG"/>
    <x v="0"/>
    <x v="0"/>
  </r>
  <r>
    <s v="ZAA42"/>
    <s v="MAM-ODB: Tabellenflege Objekt"/>
    <x v="11"/>
    <n v="9545"/>
    <s v="DIALOG"/>
    <x v="0"/>
    <x v="0"/>
  </r>
  <r>
    <s v="ZAA43"/>
    <s v="MAM-ODB: Tabellen-Upload"/>
    <x v="11"/>
    <n v="65"/>
    <s v="DIALOG"/>
    <x v="0"/>
    <x v="0"/>
  </r>
  <r>
    <s v="ZAA44"/>
    <s v="SAM: Tab.pflege ZV_MAM_LOST"/>
    <x v="11"/>
    <n v="6992"/>
    <s v="DIALOG"/>
    <x v="0"/>
    <x v="0"/>
  </r>
  <r>
    <s v="ZAA45"/>
    <s v="MAM-ODB: Tabellenflege Labeltyp"/>
    <x v="11"/>
    <n v="45"/>
    <s v="DIALOG"/>
    <x v="0"/>
    <x v="0"/>
  </r>
  <r>
    <s v="ZAA46"/>
    <s v="MAM-ODB: Tabellenflege Labelcharge"/>
    <x v="11"/>
    <n v="135"/>
    <s v="DIALOG"/>
    <x v="0"/>
    <x v="0"/>
  </r>
  <r>
    <s v="ZAA47"/>
    <s v="Anlagenabgänge"/>
    <x v="11"/>
    <n v="627"/>
    <s v="DIALOG"/>
    <x v="0"/>
    <x v="0"/>
  </r>
  <r>
    <s v="ZAA48"/>
    <s v="Anlagenänd. Menge/Einheit aus Datei"/>
    <x v="11"/>
    <n v="3160"/>
    <s v="DIALOG"/>
    <x v="0"/>
    <x v="0"/>
  </r>
  <r>
    <s v="ZAA49"/>
    <s v="Restnutzungsdauer"/>
    <x v="11"/>
    <n v="9255"/>
    <s v="DIALOG"/>
    <x v="0"/>
    <x v="0"/>
  </r>
  <r>
    <s v="ZAA50"/>
    <s v="Herkunftsnachweis nach Kostenarten"/>
    <x v="11"/>
    <n v="115"/>
    <s v="DIALOG"/>
    <x v="0"/>
    <x v="0"/>
  </r>
  <r>
    <s v="ZBC01"/>
    <s v="Pflege/Restore Berechtigungsgruppen"/>
    <x v="5"/>
    <n v="730"/>
    <s v="DIALOG"/>
    <x v="0"/>
    <x v="0"/>
  </r>
  <r>
    <s v="ZBC02"/>
    <s v="Benutzergruppenkatalog"/>
    <x v="5"/>
    <n v="14816"/>
    <s v="DIALOG"/>
    <x v="0"/>
    <x v="0"/>
  </r>
  <r>
    <s v="ZBC03"/>
    <s v="Kopieren Datei"/>
    <x v="5"/>
    <n v="10"/>
    <s v=""/>
    <x v="0"/>
    <x v="0"/>
  </r>
  <r>
    <s v="ZBC05"/>
    <s v="SM56 Liste alle Server"/>
    <x v="5"/>
    <s v=""/>
    <s v=""/>
    <x v="0"/>
    <x v="1"/>
  </r>
  <r>
    <s v="ZBC06"/>
    <s v="Benutzer / Rollen / Gültigkeit"/>
    <x v="5"/>
    <n v="42"/>
    <s v="DIALOG"/>
    <x v="0"/>
    <x v="0"/>
  </r>
  <r>
    <s v="ZBC08"/>
    <s v="Query_call"/>
    <x v="5"/>
    <n v="2"/>
    <s v=""/>
    <x v="0"/>
    <x v="0"/>
  </r>
  <r>
    <s v="ZBC13"/>
    <s v="Aufruf der Dokumentation SM12/13"/>
    <x v="13"/>
    <n v="1716"/>
    <s v="DIALOG"/>
    <x v="0"/>
    <x v="0"/>
  </r>
  <r>
    <s v="ZBC14"/>
    <s v="Reg.-Struktur: Adressen-Monitoring"/>
    <x v="5"/>
    <n v="362"/>
    <s v="DIALOG"/>
    <x v="0"/>
    <x v="0"/>
  </r>
  <r>
    <s v="ZBC17"/>
    <s v="Anzeige Standardtexte"/>
    <x v="5"/>
    <n v="21"/>
    <s v="DIALOG"/>
    <x v="0"/>
    <x v="0"/>
  </r>
  <r>
    <s v="ZBC18"/>
    <s v="alle Transaktionen einer Rollen best"/>
    <x v="5"/>
    <n v="8"/>
    <s v="DIALOG"/>
    <x v="0"/>
    <x v="0"/>
  </r>
  <r>
    <s v="ZBCUSER18"/>
    <s v="Benutzer/Rollen Gültigkeit Update"/>
    <x v="5"/>
    <s v=""/>
    <s v=""/>
    <x v="0"/>
    <x v="1"/>
  </r>
  <r>
    <s v="ZBCUSER19"/>
    <s v="Benutzer/Rollen Gültigkeit Anzeige"/>
    <x v="5"/>
    <n v="27"/>
    <s v="DIALOG"/>
    <x v="0"/>
    <x v="0"/>
  </r>
  <r>
    <s v="ZBUA1"/>
    <s v="Anlegen technischer Ansprechpartner"/>
    <x v="6"/>
    <s v=""/>
    <s v=""/>
    <x v="0"/>
    <x v="0"/>
  </r>
  <r>
    <s v="ZBUA2"/>
    <s v="Ändern techn. Ansprechpartner"/>
    <x v="6"/>
    <s v=""/>
    <s v=""/>
    <x v="0"/>
    <x v="0"/>
  </r>
  <r>
    <s v="ZBUA3"/>
    <s v="Anzeigen technischer Ansprechpartner"/>
    <x v="6"/>
    <s v=""/>
    <s v=""/>
    <x v="0"/>
    <x v="0"/>
  </r>
  <r>
    <s v="ZBW05"/>
    <s v="Techn. Platz zum Ordnungsbegriff AV"/>
    <x v="2"/>
    <n v="200"/>
    <s v="DIALOG"/>
    <x v="0"/>
    <x v="0"/>
  </r>
  <r>
    <s v="ZBW06"/>
    <s v="IH-Kennz. - Grenzwerte techn. Platz"/>
    <x v="2"/>
    <n v="737"/>
    <s v="DIALOG"/>
    <x v="0"/>
    <x v="0"/>
  </r>
  <r>
    <s v="ZBW07"/>
    <s v="IH-Kennz. - Grenzwerte Equipment"/>
    <x v="2"/>
    <n v="32"/>
    <s v="DIALOG"/>
    <x v="0"/>
    <x v="0"/>
  </r>
  <r>
    <s v="ZBW08"/>
    <s v="TBFE-Klasse zum technischen Platz"/>
    <x v="2"/>
    <n v="368"/>
    <s v="DIALOG"/>
    <x v="0"/>
    <x v="0"/>
  </r>
  <r>
    <s v="ZBW09"/>
    <s v="TBFE-Klasse zur Anlagenklasse"/>
    <x v="2"/>
    <n v="396"/>
    <s v="DIALOG"/>
    <x v="0"/>
    <x v="0"/>
  </r>
  <r>
    <s v="ZBW10"/>
    <s v="IT-Service Bezeichnung"/>
    <x v="2"/>
    <n v="16"/>
    <s v="DIALOG"/>
    <x v="0"/>
    <x v="0"/>
  </r>
  <r>
    <s v="ZBW11"/>
    <s v="IT-Service SLA"/>
    <x v="2"/>
    <n v="48"/>
    <s v="DIALOG"/>
    <x v="0"/>
    <x v="0"/>
  </r>
  <r>
    <s v="ZBW12"/>
    <s v="IH-Kennz. - Grenzwerte Betriebsber."/>
    <x v="2"/>
    <n v="426"/>
    <s v="DIALOG"/>
    <x v="0"/>
    <x v="0"/>
  </r>
  <r>
    <s v="ZBW13"/>
    <s v="Einkäufergruppe - Zusatzdaten"/>
    <x v="2"/>
    <n v="16764"/>
    <s v="DIALOG"/>
    <x v="0"/>
    <x v="0"/>
  </r>
  <r>
    <s v="ZCO_MGK"/>
    <s v="Download von Aufträge für MGK"/>
    <x v="15"/>
    <s v=""/>
    <s v=""/>
    <x v="0"/>
    <x v="1"/>
  </r>
  <r>
    <s v="ZCO11"/>
    <s v="CO-Aufträge aus RIVA Anlegen/Ändern"/>
    <x v="24"/>
    <s v=""/>
    <s v=""/>
    <x v="0"/>
    <x v="1"/>
  </r>
  <r>
    <s v="ZCO12"/>
    <s v="Korrektur Primobuchungen"/>
    <x v="24"/>
    <n v="63"/>
    <s v="DIALOG"/>
    <x v="0"/>
    <x v="0"/>
  </r>
  <r>
    <s v="ZCOFC_CANC"/>
    <s v="Rückmeldungen fehlerhafte canceln"/>
    <x v="15"/>
    <n v="276"/>
    <s v="DIALOG"/>
    <x v="0"/>
    <x v="0"/>
  </r>
  <r>
    <s v="ZCOVCPLVGR"/>
    <s v="Pflegen Planverteilungsgruppen"/>
    <x v="15"/>
    <n v="18"/>
    <s v="DIALOG"/>
    <x v="0"/>
    <x v="0"/>
  </r>
  <r>
    <s v="ZCS01"/>
    <s v="Anlegen Servicemeldungen (autom.)"/>
    <x v="37"/>
    <n v="112"/>
    <s v="DIALOG"/>
    <x v="0"/>
    <x v="0"/>
  </r>
  <r>
    <s v="ZCS10"/>
    <s v="Servicemeldungen anzeigen (advanced)"/>
    <x v="37"/>
    <n v="273"/>
    <s v="DIALOG"/>
    <x v="0"/>
    <x v="0"/>
  </r>
  <r>
    <s v="ZCS27"/>
    <s v="Service- und Instandhaltungsaufträge"/>
    <x v="37"/>
    <n v="8582"/>
    <s v="DIALOG"/>
    <x v="0"/>
    <x v="0"/>
  </r>
  <r>
    <s v="ZCS30"/>
    <s v="Ändern Status im CS-Auftrag"/>
    <x v="37"/>
    <n v="3131"/>
    <s v="DIALOG"/>
    <x v="0"/>
    <x v="0"/>
  </r>
  <r>
    <s v="ZCS50"/>
    <s v="CS: ProfitCenter prüfen"/>
    <x v="37"/>
    <s v=""/>
    <s v=""/>
    <x v="0"/>
    <x v="0"/>
  </r>
  <r>
    <s v="ZECP10"/>
    <s v="Analyserep. Abstimmung zw. FI u. PCA"/>
    <x v="5"/>
    <n v="26"/>
    <s v="DIALOG"/>
    <x v="0"/>
    <x v="0"/>
  </r>
  <r>
    <s v="ZECP12"/>
    <s v="Analyserep. Abstimmung zw. FI u. PCA"/>
    <x v="5"/>
    <s v=""/>
    <s v=""/>
    <x v="0"/>
    <x v="1"/>
  </r>
  <r>
    <s v="ZFBL3N"/>
    <s v="Einzelposten Sachkonten"/>
    <x v="0"/>
    <n v="1074"/>
    <s v="DIALOG"/>
    <x v="0"/>
    <x v="0"/>
  </r>
  <r>
    <s v="ZFI_KWF_KONTROL"/>
    <s v="Kontrolreport für Tabelle Z9KW_OE2"/>
    <x v="0"/>
    <n v="14"/>
    <s v="DIALOG"/>
    <x v="0"/>
    <x v="0"/>
  </r>
  <r>
    <s v="ZFI_KWF_OE2"/>
    <s v="Pflege Tabelle Z9KW_OE2"/>
    <x v="0"/>
    <n v="10804"/>
    <s v="DIALOG"/>
    <x v="0"/>
    <x v="0"/>
  </r>
  <r>
    <s v="ZFI_KWF_RWP1"/>
    <s v="Pflege Tabelle Z9KW_RWP1"/>
    <x v="0"/>
    <n v="110"/>
    <s v="DIALOG"/>
    <x v="0"/>
    <x v="0"/>
  </r>
  <r>
    <s v="ZFI_KWF_RWP2"/>
    <s v="Pflege Tabelle Z9KW_RWP2"/>
    <x v="0"/>
    <n v="52"/>
    <s v="DIALOG"/>
    <x v="0"/>
    <x v="0"/>
  </r>
  <r>
    <s v="ZFI_KWF_SKIP_RWP2"/>
    <s v="Pflege Tabelle Z9KW_SKIP_RWP2"/>
    <x v="0"/>
    <n v="250"/>
    <s v="DIALOG"/>
    <x v="0"/>
    <x v="0"/>
  </r>
  <r>
    <s v="ZFI_KWF_TEXTE"/>
    <s v="Pflege KWF-Texttabellen"/>
    <x v="0"/>
    <n v="40"/>
    <s v="DIALOG"/>
    <x v="0"/>
    <x v="0"/>
  </r>
  <r>
    <s v="ZFI_KWF_VERTEILER"/>
    <s v="Pflege Tabelle Z9KW_MIG_BF"/>
    <x v="0"/>
    <n v="2"/>
    <s v="DIALOG"/>
    <x v="0"/>
    <x v="0"/>
  </r>
  <r>
    <s v="ZFI_MAIL_ASSETS"/>
    <s v="Zugang Anlage: Mail an IV"/>
    <x v="0"/>
    <s v=""/>
    <s v=""/>
    <x v="0"/>
    <x v="1"/>
  </r>
  <r>
    <s v="ZFI01"/>
    <s v="Debitoren OP-Liste"/>
    <x v="0"/>
    <n v="125"/>
    <s v="DIALOG"/>
    <x v="0"/>
    <x v="0"/>
  </r>
  <r>
    <s v="ZFI03"/>
    <s v="Schnittstelle Wang  Rechnungsjournal"/>
    <x v="0"/>
    <n v="13636"/>
    <s v="DIALOG"/>
    <x v="0"/>
    <x v="0"/>
  </r>
  <r>
    <s v="ZFI04"/>
    <s v="Erfassung von Zahlungsabschlagsbögen"/>
    <x v="0"/>
    <n v="219"/>
    <s v="DIALOG"/>
    <x v="0"/>
    <x v="0"/>
  </r>
  <r>
    <s v="ZFI05"/>
    <s v="Ändern  von Zahlungsabschlagsbögen"/>
    <x v="0"/>
    <n v="9"/>
    <s v=""/>
    <x v="0"/>
    <x v="0"/>
  </r>
  <r>
    <s v="ZFI06"/>
    <s v="Anzeigen von Zahlungsabchlagsbögen"/>
    <x v="0"/>
    <n v="2706"/>
    <s v="DIALOG"/>
    <x v="0"/>
    <x v="0"/>
  </r>
  <r>
    <s v="ZFI10"/>
    <s v="Persoschnittstelle ZPAISAP"/>
    <x v="0"/>
    <s v=""/>
    <s v=""/>
    <x v="0"/>
    <x v="1"/>
  </r>
  <r>
    <s v="ZFI11"/>
    <s v="MwSt Verrechnung CO-Vorgänge"/>
    <x v="0"/>
    <n v="4883"/>
    <s v="DIALOG"/>
    <x v="0"/>
    <x v="0"/>
  </r>
  <r>
    <s v="ZFI12"/>
    <s v="Maschinelle Auftragsverrechnung"/>
    <x v="0"/>
    <n v="2"/>
    <s v=""/>
    <x v="0"/>
    <x v="0"/>
  </r>
  <r>
    <s v="ZFI13"/>
    <s v="Kreditoren  Kontoanalyse"/>
    <x v="0"/>
    <s v=""/>
    <s v=""/>
    <x v="0"/>
    <x v="1"/>
  </r>
  <r>
    <s v="ZFI14"/>
    <s v="Debitoren Kontenanalyse"/>
    <x v="0"/>
    <s v=""/>
    <s v=""/>
    <x v="0"/>
    <x v="1"/>
  </r>
  <r>
    <s v="ZFI15"/>
    <s v="Kreditoren Rechnungsanhang"/>
    <x v="0"/>
    <n v="410"/>
    <s v="DIALOG"/>
    <x v="0"/>
    <x v="0"/>
  </r>
  <r>
    <s v="ZFI15N"/>
    <s v="Kreditoren Rechnungsanhang"/>
    <x v="0"/>
    <n v="3"/>
    <s v=""/>
    <x v="0"/>
    <x v="0"/>
  </r>
  <r>
    <s v="ZFI17"/>
    <s v="OP Kreditoren"/>
    <x v="0"/>
    <n v="195"/>
    <s v="DIALOG"/>
    <x v="0"/>
    <x v="0"/>
  </r>
  <r>
    <s v="ZFI18"/>
    <s v="Erstellung FB01-Mappe(n) EUROSHELL"/>
    <x v="0"/>
    <s v=""/>
    <s v=""/>
    <x v="0"/>
    <x v="1"/>
  </r>
  <r>
    <s v="ZFI19"/>
    <s v="Erstellung FB01-Mappe(n) ELF/MINOL"/>
    <x v="0"/>
    <s v=""/>
    <s v=""/>
    <x v="0"/>
    <x v="1"/>
  </r>
  <r>
    <s v="ZFI20"/>
    <s v="Rechnungseingang"/>
    <x v="0"/>
    <n v="363354"/>
    <s v="DIALOG"/>
    <x v="0"/>
    <x v="0"/>
  </r>
  <r>
    <s v="ZFI21"/>
    <s v="Rechnungsausgang"/>
    <x v="0"/>
    <n v="303192"/>
    <s v="DIALOG"/>
    <x v="0"/>
    <x v="0"/>
  </r>
  <r>
    <s v="ZFI22"/>
    <s v="Bearbeiten Sachbearbeiter BWB"/>
    <x v="0"/>
    <n v="13500"/>
    <s v="DIALOG"/>
    <x v="0"/>
    <x v="0"/>
  </r>
  <r>
    <s v="ZFI23"/>
    <s v="Erfassen Rückstellung"/>
    <x v="0"/>
    <n v="42444"/>
    <s v="DIALOG"/>
    <x v="0"/>
    <x v="0"/>
  </r>
  <r>
    <s v="ZFI24"/>
    <s v="Rundschreiben Kreditoren"/>
    <x v="0"/>
    <n v="10"/>
    <s v="DIALOG"/>
    <x v="0"/>
    <x v="0"/>
  </r>
  <r>
    <s v="ZFI25"/>
    <s v="Saldenbestätigungen Kreditoren"/>
    <x v="0"/>
    <n v="6"/>
    <s v=""/>
    <x v="0"/>
    <x v="0"/>
  </r>
  <r>
    <s v="ZFI27"/>
    <s v="Anzeigen Rechnungshistorie"/>
    <x v="0"/>
    <n v="407258"/>
    <s v="DIALOG"/>
    <x v="0"/>
    <x v="0"/>
  </r>
  <r>
    <s v="ZFI28"/>
    <s v="Anzeigen Rechnung zum Kreditor"/>
    <x v="0"/>
    <n v="11776"/>
    <s v="DIALOG"/>
    <x v="0"/>
    <x v="0"/>
  </r>
  <r>
    <s v="ZFI29"/>
    <s v="Anzeigen Rechnung zur Bestellung"/>
    <x v="0"/>
    <n v="2165"/>
    <s v="DIALOG"/>
    <x v="0"/>
    <x v="0"/>
  </r>
  <r>
    <s v="ZFI31"/>
    <s v="Nummernkreise für Kennziffer (Z9FR5)"/>
    <x v="0"/>
    <n v="6079"/>
    <s v="DIALOG"/>
    <x v="0"/>
    <x v="0"/>
  </r>
  <r>
    <s v="ZFI32"/>
    <s v="Ändern Abteilungsbezeichnung"/>
    <x v="0"/>
    <n v="100"/>
    <s v="DIALOG"/>
    <x v="0"/>
    <x v="0"/>
  </r>
  <r>
    <s v="ZFI33"/>
    <s v="Liste der erfassten Rückstellungen"/>
    <x v="0"/>
    <n v="1926"/>
    <s v="DIALOG"/>
    <x v="0"/>
    <x v="0"/>
  </r>
  <r>
    <s v="ZFI34"/>
    <s v="Rückstellungen zu Bestellungen"/>
    <x v="0"/>
    <n v="40988"/>
    <s v="DIALOG"/>
    <x v="0"/>
    <x v="0"/>
  </r>
  <r>
    <s v="ZFI35"/>
    <s v="Formular Rückstellung"/>
    <x v="0"/>
    <n v="498"/>
    <s v="DIALOG"/>
    <x v="0"/>
    <x v="0"/>
  </r>
  <r>
    <s v="ZFI38"/>
    <s v="Sachkonten-Verzeichnis"/>
    <x v="0"/>
    <n v="12"/>
    <s v="DIALOG"/>
    <x v="0"/>
    <x v="0"/>
  </r>
  <r>
    <s v="ZFI40"/>
    <s v="MwSt-Verrechnung Lager-Material"/>
    <x v="0"/>
    <n v="5726"/>
    <s v="DIALOG"/>
    <x v="0"/>
    <x v="0"/>
  </r>
  <r>
    <s v="ZFI47"/>
    <s v="Schnittstelle Rechnungsprüfung"/>
    <x v="0"/>
    <n v="290"/>
    <s v="DIALOG"/>
    <x v="0"/>
    <x v="0"/>
  </r>
  <r>
    <s v="ZFI49"/>
    <s v="Erstellung F-02-Mappe(n) Strom-DB"/>
    <x v="0"/>
    <n v="1208"/>
    <s v="DIALOG"/>
    <x v="0"/>
    <x v="0"/>
  </r>
  <r>
    <s v="ZFI50"/>
    <s v="Erstellung F-02-Mappe(n) aus Telekom"/>
    <x v="0"/>
    <n v="4523"/>
    <s v="DIALOG"/>
    <x v="0"/>
    <x v="0"/>
  </r>
  <r>
    <s v="ZFI51"/>
    <s v="IP-Auswertung: Erg.-Zusammenfassung"/>
    <x v="22"/>
    <n v="1632"/>
    <s v="DIALOG"/>
    <x v="0"/>
    <x v="0"/>
  </r>
  <r>
    <s v="ZFI54"/>
    <s v="Masch. Umb. HR-B. f. Erf.-rückstand"/>
    <x v="0"/>
    <n v="2496"/>
    <s v="DIALOG"/>
    <x v="0"/>
    <x v="0"/>
  </r>
  <r>
    <s v="ZFI57"/>
    <s v="Rückstell. zu RM-Bestellungen buchen"/>
    <x v="0"/>
    <n v="96"/>
    <s v="DIALOG"/>
    <x v="0"/>
    <x v="0"/>
  </r>
  <r>
    <s v="ZFI59"/>
    <s v="Ausw. erw. Quellensteuerabwicklung"/>
    <x v="0"/>
    <n v="1316"/>
    <s v="DIALOG"/>
    <x v="0"/>
    <x v="0"/>
  </r>
  <r>
    <s v="ZFI60"/>
    <s v="AfA-Aufteilung gem. benutzt. Anlagen"/>
    <x v="0"/>
    <n v="1049"/>
    <s v="DIALOG"/>
    <x v="0"/>
    <x v="0"/>
  </r>
  <r>
    <s v="ZFI61"/>
    <s v="Anz. Tab.-Pflege Z9FI_AFA zu ZFI60"/>
    <x v="0"/>
    <s v=""/>
    <s v=""/>
    <x v="0"/>
    <x v="1"/>
  </r>
  <r>
    <s v="ZFI62"/>
    <s v="Anz. Tab.Z9FI_AFA_VB Verbuchung"/>
    <x v="0"/>
    <s v=""/>
    <s v=""/>
    <x v="0"/>
    <x v="1"/>
  </r>
  <r>
    <s v="ZFI63"/>
    <s v="Erstellung F-02-Mappe(n) Strom-DB"/>
    <x v="0"/>
    <n v="1008"/>
    <s v="DIALOG"/>
    <x v="0"/>
    <x v="0"/>
  </r>
  <r>
    <s v="ZFI64"/>
    <s v="Sachkontenanzeige Feldstatusgruppe"/>
    <x v="0"/>
    <n v="514"/>
    <s v="DIALOG"/>
    <x v="0"/>
    <x v="0"/>
  </r>
  <r>
    <s v="ZFI65"/>
    <s v="Auswertung Rechn. VJ /Rückstellungen"/>
    <x v="0"/>
    <n v="10"/>
    <s v=""/>
    <x v="0"/>
    <x v="0"/>
  </r>
  <r>
    <s v="ZFI66"/>
    <s v="Rückst.: nicht erlaubte Auftagsarten"/>
    <x v="0"/>
    <n v="624"/>
    <s v="DIALOG"/>
    <x v="0"/>
    <x v="0"/>
  </r>
  <r>
    <s v="ZFI67"/>
    <s v="Rückst.: nicht erlaubte KrKontengr."/>
    <x v="0"/>
    <n v="196"/>
    <s v="DIALOG"/>
    <x v="0"/>
    <x v="0"/>
  </r>
  <r>
    <s v="ZFI69"/>
    <s v="Kreditoren-Umsätze"/>
    <x v="0"/>
    <n v="4"/>
    <s v="DIALOG"/>
    <x v="0"/>
    <x v="0"/>
  </r>
  <r>
    <s v="ZFI70"/>
    <s v="Reisestelle-Abrechnung ins FI buchen"/>
    <x v="0"/>
    <n v="1420"/>
    <s v="DIALOG"/>
    <x v="0"/>
    <x v="0"/>
  </r>
  <r>
    <s v="ZFI71"/>
    <s v="Buchungskreisübergr. Ausgleichen"/>
    <x v="0"/>
    <n v="848"/>
    <s v="DIALOG"/>
    <x v="0"/>
    <x v="0"/>
  </r>
  <r>
    <s v="ZFI72"/>
    <s v="Pflege der Tabelle ZFITELEMAPTAB01"/>
    <x v="0"/>
    <n v="198"/>
    <s v="DIALOG"/>
    <x v="0"/>
    <x v="0"/>
  </r>
  <r>
    <s v="ZFI73"/>
    <s v="Kreditoren Rechnungsanhang Abruf"/>
    <x v="0"/>
    <n v="105812"/>
    <s v="DIALOG"/>
    <x v="0"/>
    <x v="0"/>
  </r>
  <r>
    <s v="ZFI75"/>
    <s v="Buchungskreisverrechnung Vorsteur"/>
    <x v="0"/>
    <n v="1822"/>
    <s v="DIALOG"/>
    <x v="0"/>
    <x v="0"/>
  </r>
  <r>
    <s v="ZFI76"/>
    <s v="Masch. Auflösung von Rückstellungen"/>
    <x v="0"/>
    <n v="638"/>
    <s v="DIALOG"/>
    <x v="0"/>
    <x v="0"/>
  </r>
  <r>
    <s v="ZFI78"/>
    <s v="Ausgabe Mitteilungen über Schlussre."/>
    <x v="0"/>
    <n v="34588"/>
    <s v="DIALOG"/>
    <x v="0"/>
    <x v="0"/>
  </r>
  <r>
    <s v="ZFI79"/>
    <s v="Pflege T. Z9FR8 Berechtigung Rechhis"/>
    <x v="0"/>
    <n v="450"/>
    <s v="DIALOG"/>
    <x v="0"/>
    <x v="0"/>
  </r>
  <r>
    <s v="ZFI80"/>
    <s v="Automatische Umbuchug EDIFACT"/>
    <x v="0"/>
    <n v="992"/>
    <s v="DIALOG"/>
    <x v="0"/>
    <x v="0"/>
  </r>
  <r>
    <s v="ZFI81"/>
    <s v="Stochastische Rechnungsprüfung"/>
    <x v="0"/>
    <n v="420"/>
    <s v=""/>
    <x v="0"/>
    <x v="0"/>
  </r>
  <r>
    <s v="ZFI82"/>
    <s v="Rückstellungen - Import Excel"/>
    <x v="0"/>
    <n v="191"/>
    <s v="DIALOG"/>
    <x v="0"/>
    <x v="0"/>
  </r>
  <r>
    <s v="ZFI83"/>
    <s v="Rückstellungen - Buchung"/>
    <x v="0"/>
    <n v="3336"/>
    <s v="DIALOG"/>
    <x v="0"/>
    <x v="0"/>
  </r>
  <r>
    <s v="ZFI83"/>
    <s v="Rückstellungen - Buchung"/>
    <x v="0"/>
    <n v="3336"/>
    <s v="DIALOG"/>
    <x v="0"/>
    <x v="0"/>
  </r>
  <r>
    <s v="ZFI83"/>
    <s v="Rückstellungen - Buchung"/>
    <x v="0"/>
    <n v="3336"/>
    <s v="DIALOG"/>
    <x v="0"/>
    <x v="0"/>
  </r>
  <r>
    <s v="ZHAV_SDCOPY"/>
    <s v="Kopieren mehrerer SD-Angebote"/>
    <x v="8"/>
    <n v="328"/>
    <s v="DIALOG"/>
    <x v="0"/>
    <x v="0"/>
  </r>
  <r>
    <s v="ZHAV_WF_RESTART"/>
    <s v="HAV Workflowadmin. WF Restart"/>
    <x v="8"/>
    <n v="549"/>
    <s v="DIALOG"/>
    <x v="0"/>
    <x v="0"/>
  </r>
  <r>
    <s v="ZHOAGPM1"/>
    <s v="Auswertung Zahlungsträger im PM"/>
    <x v="0"/>
    <n v="15219"/>
    <s v="DIALOG"/>
    <x v="1"/>
    <x v="0"/>
  </r>
  <r>
    <s v="ZIA07"/>
    <s v="Abrechnung: Auswertung Gutschriften"/>
    <x v="6"/>
    <n v="60"/>
    <s v=""/>
    <x v="0"/>
    <x v="70"/>
  </r>
  <r>
    <s v="ZIA08"/>
    <s v="Abrechnung: Auswertung Abr.-Mengen"/>
    <x v="6"/>
    <n v="1199"/>
    <s v="DIALOG"/>
    <x v="0"/>
    <x v="0"/>
  </r>
  <r>
    <s v="ZIA09"/>
    <s v="Ermittlung Periodenverbrauch"/>
    <x v="6"/>
    <n v="7"/>
    <s v="DIALOG"/>
    <x v="0"/>
    <x v="0"/>
  </r>
  <r>
    <s v="ZIA10"/>
    <s v="Auswertung über Rechnungsgrund"/>
    <x v="6"/>
    <n v="690"/>
    <s v="DIALOG"/>
    <x v="0"/>
    <x v="0"/>
  </r>
  <r>
    <s v="ZIA11"/>
    <s v="Gesamtverbrauch Grosskunden"/>
    <x v="6"/>
    <n v="174"/>
    <s v="DIALOG"/>
    <x v="0"/>
    <x v="0"/>
  </r>
  <r>
    <s v="ZIA12"/>
    <s v="Auswertung der Anlagefakten für NSW"/>
    <x v="6"/>
    <n v="3"/>
    <s v=""/>
    <x v="0"/>
    <x v="70"/>
  </r>
  <r>
    <s v="ZIA13"/>
    <s v="Vertragskonten nach Anl.art/Tariftyp"/>
    <x v="6"/>
    <n v="18"/>
    <s v="DIALOG"/>
    <x v="0"/>
    <x v="0"/>
  </r>
  <r>
    <s v="ZIA14"/>
    <s v="Um-/Rückstellung von Turnus- auf SW-"/>
    <x v="6"/>
    <n v="20"/>
    <s v="DIALOG"/>
    <x v="0"/>
    <x v="0"/>
  </r>
  <r>
    <s v="ZIA15"/>
    <s v="Umstellung Auftragsablesung"/>
    <x v="6"/>
    <n v="27061"/>
    <s v="DIALOG"/>
    <x v="0"/>
    <x v="0"/>
  </r>
  <r>
    <s v="ZIA16"/>
    <s v="Auswertung Abrechnungsmengen PBA"/>
    <x v="6"/>
    <n v="17547"/>
    <s v="DIALOG"/>
    <x v="0"/>
    <x v="0"/>
  </r>
  <r>
    <s v="ZIA17"/>
    <s v="Auswertung NSW-Menegen bei G/N"/>
    <x v="6"/>
    <n v="27623"/>
    <s v="DIALOG"/>
    <x v="0"/>
    <x v="0"/>
  </r>
  <r>
    <s v="ZIA18"/>
    <s v="Ausbau der PWZ ohne Eichgültigkeit"/>
    <x v="6"/>
    <n v="2007"/>
    <s v="DIALOG"/>
    <x v="0"/>
    <x v="0"/>
  </r>
  <r>
    <s v="ZIA22"/>
    <s v="GEMFAKT bei KKA SIC KOL"/>
    <x v="6"/>
    <s v=""/>
    <s v=""/>
    <x v="0"/>
    <x v="71"/>
  </r>
  <r>
    <s v="ZIA23"/>
    <s v="Auswertung Hochrechnungsbelege"/>
    <x v="6"/>
    <n v="1788"/>
    <s v="DIALOG"/>
    <x v="0"/>
    <x v="0"/>
  </r>
  <r>
    <s v="ZIA24"/>
    <s v="Ausbau der PWZ ohne Eichg. AE"/>
    <x v="6"/>
    <s v=""/>
    <s v=""/>
    <x v="0"/>
    <x v="72"/>
  </r>
  <r>
    <s v="ZIA25"/>
    <s v="Faktura- und Stornobelege / COPA"/>
    <x v="6"/>
    <n v="4"/>
    <s v="DIALOG"/>
    <x v="0"/>
    <x v="0"/>
  </r>
  <r>
    <s v="ZIA28"/>
    <s v="Auswertung zu Ablesungen"/>
    <x v="6"/>
    <n v="927"/>
    <s v="DIALOG"/>
    <x v="0"/>
    <x v="0"/>
  </r>
  <r>
    <s v="ZIA29"/>
    <s v="Grundpreisauswertung-Zählerwanderung"/>
    <x v="6"/>
    <s v=""/>
    <s v=""/>
    <x v="0"/>
    <x v="71"/>
  </r>
  <r>
    <s v="ZIA30"/>
    <s v="Query Z_ANL_TARIF"/>
    <x v="6"/>
    <n v="857"/>
    <s v="DIALOG"/>
    <x v="0"/>
    <x v="0"/>
  </r>
  <r>
    <s v="ZIA31"/>
    <s v="Faktura- und Stornobelege / COPA"/>
    <x v="6"/>
    <n v="556"/>
    <s v="DIALOG"/>
    <x v="0"/>
    <x v="0"/>
  </r>
  <r>
    <s v="ZIA33"/>
    <s v="Vertragskonto nach Tariftyp"/>
    <x v="6"/>
    <n v="516"/>
    <s v="DIALOG"/>
    <x v="0"/>
    <x v="0"/>
  </r>
  <r>
    <s v="ZIA34"/>
    <s v="Rechnungsauswertung (ERDK)"/>
    <x v="6"/>
    <n v="63620"/>
    <s v="DIALOG"/>
    <x v="0"/>
    <x v="0"/>
  </r>
  <r>
    <s v="ZIA35"/>
    <s v="elektronischer Rechnungsaustausch"/>
    <x v="6"/>
    <n v="107324"/>
    <s v="DIALOG"/>
    <x v="0"/>
    <x v="0"/>
  </r>
  <r>
    <s v="ZIA38"/>
    <s v="BIM-Zählerstände"/>
    <x v="6"/>
    <n v="12"/>
    <s v=""/>
    <x v="0"/>
    <x v="32"/>
  </r>
  <r>
    <s v="ZIA40"/>
    <s v="Auswertung von Abrechnungsbelegen"/>
    <x v="6"/>
    <n v="1381"/>
    <s v="DIALOG"/>
    <x v="0"/>
    <x v="0"/>
  </r>
  <r>
    <s v="ZIA41"/>
    <s v="Bewertung Fehler aus Hochrechnung"/>
    <x v="6"/>
    <n v="1516"/>
    <s v="DIALOG"/>
    <x v="0"/>
    <x v="0"/>
  </r>
  <r>
    <s v="ZIA42"/>
    <s v="Auswertung der Anlagefakten für NSW"/>
    <x v="6"/>
    <n v="445"/>
    <s v="DIALOG"/>
    <x v="0"/>
    <x v="0"/>
  </r>
  <r>
    <s v="ZIA43"/>
    <s v="ZOMA - Verbrauchsauswertung"/>
    <x v="6"/>
    <n v="731"/>
    <s v=""/>
    <x v="0"/>
    <x v="71"/>
  </r>
  <r>
    <s v="ZIA44"/>
    <s v="Kontenfindungsmerkmal Schönerlinde"/>
    <x v="6"/>
    <n v="330"/>
    <s v="DIALOG"/>
    <x v="0"/>
    <x v="0"/>
  </r>
  <r>
    <s v="ZIA45"/>
    <s v="Auswertung Abrechnungsbelege"/>
    <x v="6"/>
    <n v="218"/>
    <s v="DIALOG"/>
    <x v="0"/>
    <x v="0"/>
  </r>
  <r>
    <s v="ZIA46"/>
    <s v="Verbrauchsmengen pro Verbrauchstelle"/>
    <x v="6"/>
    <n v="84"/>
    <s v="DIALOG"/>
    <x v="0"/>
    <x v="71"/>
  </r>
  <r>
    <s v="ZIA47"/>
    <s v="Query  Z_ABR_SPERRBEL"/>
    <x v="6"/>
    <n v="3"/>
    <s v="DIALOG"/>
    <x v="0"/>
    <x v="0"/>
  </r>
  <r>
    <s v="ZIA48"/>
    <s v="Tariftyp BA04 ohne PWZ"/>
    <x v="6"/>
    <n v="245"/>
    <s v="DIALOG"/>
    <x v="0"/>
    <x v="0"/>
  </r>
  <r>
    <s v="ZIA49"/>
    <s v="Pflege Tarifart auf Geräteebene"/>
    <x v="6"/>
    <n v="12"/>
    <s v="DIALOG"/>
    <x v="0"/>
    <x v="0"/>
  </r>
  <r>
    <s v="ZIA50"/>
    <s v="Anlegen Fakten für Funkablesung"/>
    <x v="6"/>
    <n v="6"/>
    <s v="DIALOG"/>
    <x v="0"/>
    <x v="0"/>
  </r>
  <r>
    <s v="ZIA54"/>
    <s v="Md.170/Mengen, Beträge, Grundgeb."/>
    <x v="6"/>
    <s v=""/>
    <s v=""/>
    <x v="0"/>
    <x v="72"/>
  </r>
  <r>
    <s v="ZIA55"/>
    <s v="BIM - Datenübergabe"/>
    <x v="6"/>
    <n v="5"/>
    <s v="DIALOG"/>
    <x v="0"/>
    <x v="32"/>
  </r>
  <r>
    <s v="ZIA56"/>
    <s v="Hochrechnung aufgr. v. Periodenverbr"/>
    <x v="6"/>
    <n v="10"/>
    <s v="DIALOG"/>
    <x v="0"/>
    <x v="0"/>
  </r>
  <r>
    <s v="ZIA57"/>
    <s v="Anschreiben Ablauf Eichgült. PWZ"/>
    <x v="6"/>
    <n v="157"/>
    <s v="DIALOG"/>
    <x v="0"/>
    <x v="0"/>
  </r>
  <r>
    <s v="ZIA58"/>
    <s v="Umstellung Ableseeinheit"/>
    <x v="6"/>
    <n v="129"/>
    <s v="DIALOG"/>
    <x v="0"/>
    <x v="0"/>
  </r>
  <r>
    <s v="ZIA59"/>
    <s v="Query Z_ABR-GP_VK"/>
    <x v="6"/>
    <n v="149"/>
    <s v="DIALOG"/>
    <x v="0"/>
    <x v="0"/>
  </r>
  <r>
    <s v="ZIA60"/>
    <s v="ZIA, Umstellung Tariftyp"/>
    <x v="6"/>
    <n v="24"/>
    <s v="DIALOG"/>
    <x v="0"/>
    <x v="0"/>
  </r>
  <r>
    <s v="ZIA62"/>
    <s v="ISU: Auswertung zu Rechnungsinhalten"/>
    <x v="6"/>
    <n v="2175"/>
    <s v="DIALOG"/>
    <x v="0"/>
    <x v="0"/>
  </r>
  <r>
    <s v="ZIA63"/>
    <s v="Korr. des tatsächlichen Ablesedatums"/>
    <x v="6"/>
    <n v="1446"/>
    <s v="DIALOG"/>
    <x v="0"/>
    <x v="0"/>
  </r>
  <r>
    <s v="ZIA64"/>
    <s v="H2PRO - VK-ändern - Dateiupload"/>
    <x v="6"/>
    <n v="69"/>
    <s v="DIALOG"/>
    <x v="0"/>
    <x v="0"/>
  </r>
  <r>
    <s v="ZIA65"/>
    <s v="Steuerung Abrechnung abbrechen"/>
    <x v="6"/>
    <n v="228"/>
    <s v="DIALOG"/>
    <x v="0"/>
    <x v="73"/>
  </r>
  <r>
    <s v="ZIA66"/>
    <s v="Query: Z_ABR_NSW_FL"/>
    <x v="6"/>
    <n v="43"/>
    <s v="DIALOG"/>
    <x v="0"/>
    <x v="0"/>
  </r>
  <r>
    <s v="ZIA67"/>
    <s v="Begrschreib und Absplan anlegen"/>
    <x v="6"/>
    <n v="73098"/>
    <s v="DIALOG"/>
    <x v="0"/>
    <x v="71"/>
  </r>
  <r>
    <s v="ZIG01"/>
    <s v="Bereinigungsprogramm: Geräte aus der"/>
    <x v="6"/>
    <n v="30064"/>
    <s v="DIALOG"/>
    <x v="0"/>
    <x v="0"/>
  </r>
  <r>
    <s v="ZIG02"/>
    <s v="ISU: Geräteverwaltung - Turnuswechse"/>
    <x v="6"/>
    <n v="22"/>
    <s v="DIALOG"/>
    <x v="0"/>
    <x v="0"/>
  </r>
  <r>
    <s v="ZIG03"/>
    <s v="ISU: Geräteverwaltung - Migration -"/>
    <x v="6"/>
    <n v="3619"/>
    <s v="DIALOG"/>
    <x v="0"/>
    <x v="0"/>
  </r>
  <r>
    <s v="ZIG04"/>
    <s v="Temporäres Programm: test Abruf Fb I"/>
    <x v="6"/>
    <n v="4"/>
    <s v="DIALOG"/>
    <x v="0"/>
    <x v="0"/>
  </r>
  <r>
    <s v="ZIG05"/>
    <s v="ISU: Geräteverwaltung - Download der"/>
    <x v="6"/>
    <n v="458"/>
    <s v="DIALOG"/>
    <x v="0"/>
    <x v="0"/>
  </r>
  <r>
    <s v="ZIG06"/>
    <s v="ISU: Geräteverwaltung - Upload Ables"/>
    <x v="6"/>
    <n v="18"/>
    <s v="DIALOG"/>
    <x v="0"/>
    <x v="0"/>
  </r>
  <r>
    <s v="ZIG07"/>
    <s v="ZIS_GERAETEWECHSEL"/>
    <x v="6"/>
    <n v="4"/>
    <s v="DIALOG"/>
    <x v="0"/>
    <x v="0"/>
  </r>
  <r>
    <s v="ZIG08"/>
    <s v="Zählerwechsel anzeigen"/>
    <x v="6"/>
    <n v="6871"/>
    <s v="DIALOG"/>
    <x v="0"/>
    <x v="0"/>
  </r>
  <r>
    <s v="ZIG09"/>
    <s v="BI-EG36; Technicher Ausbau Gerät"/>
    <x v="6"/>
    <s v=""/>
    <s v=""/>
    <x v="0"/>
    <x v="1"/>
  </r>
  <r>
    <s v="ZIG10"/>
    <s v="IG: Gerätedaten-Anlage-Vertragskonto"/>
    <x v="6"/>
    <n v="370"/>
    <s v="DIALOG"/>
    <x v="0"/>
    <x v="0"/>
  </r>
  <r>
    <s v="ZIG11"/>
    <s v="IG: Unplausible Z-Stände in Stufen"/>
    <x v="6"/>
    <n v="174"/>
    <s v="DIALOG"/>
    <x v="0"/>
    <x v="0"/>
  </r>
  <r>
    <s v="ZIG12"/>
    <s v="IG: Neue Serialnummer anlegen (IQ04)"/>
    <x v="6"/>
    <n v="2391"/>
    <s v="DIALOG"/>
    <x v="0"/>
    <x v="0"/>
  </r>
  <r>
    <s v="ZIG13"/>
    <s v="IG: Eintragen 'Nächster Gerätetyp'"/>
    <x v="6"/>
    <n v="760"/>
    <s v="DIALOG"/>
    <x v="0"/>
    <x v="0"/>
  </r>
  <r>
    <s v="ZIG14"/>
    <s v="IG: Mehrfach geschätzte Zählerstände"/>
    <x v="6"/>
    <n v="99"/>
    <s v="DIALOG"/>
    <x v="0"/>
    <x v="0"/>
  </r>
  <r>
    <s v="ZIG15"/>
    <s v="IG: Ändern Beglaubigungsnummer Gerät"/>
    <x v="6"/>
    <n v="220"/>
    <s v="DIALOG"/>
    <x v="0"/>
    <x v="0"/>
  </r>
  <r>
    <s v="ZIG16"/>
    <s v="IG: Abl.arten zu Z.standerfasssung"/>
    <x v="6"/>
    <n v="2"/>
    <s v=""/>
    <x v="0"/>
    <x v="0"/>
  </r>
  <r>
    <s v="ZIK01"/>
    <s v="Stichtagsbezogene Off.-Posten-Liste"/>
    <x v="6"/>
    <n v="2111"/>
    <s v="DIALOG"/>
    <x v="0"/>
    <x v="0"/>
  </r>
  <r>
    <s v="ZIK02"/>
    <s v="Aufstellung Ratenplan"/>
    <x v="6"/>
    <n v="199"/>
    <s v="DIALOG"/>
    <x v="0"/>
    <x v="0"/>
  </r>
  <r>
    <s v="ZIK03"/>
    <s v="Aufruf Report  ZISFKKOP13"/>
    <x v="6"/>
    <n v="472"/>
    <s v="DIALOG"/>
    <x v="0"/>
    <x v="0"/>
  </r>
  <r>
    <s v="ZIK04"/>
    <s v="Auswertung Ausbuchungsbelege"/>
    <x v="6"/>
    <n v="1783"/>
    <s v="DIALOG"/>
    <x v="0"/>
    <x v="0"/>
  </r>
  <r>
    <s v="ZIK05"/>
    <s v="Aufruf Report ZISVKSP01 Mahn-Zahlsp."/>
    <x v="6"/>
    <n v="1163"/>
    <s v="DIALOG"/>
    <x v="0"/>
    <x v="0"/>
  </r>
  <r>
    <s v="ZIK06"/>
    <s v="Auflistung Ausgleichsbelege zu EWB"/>
    <x v="6"/>
    <n v="13766"/>
    <s v="DIALOG"/>
    <x v="0"/>
    <x v="0"/>
  </r>
  <r>
    <s v="ZIK07"/>
    <s v="Anzahl Vertragskonten der Großkunden"/>
    <x v="6"/>
    <n v="62"/>
    <s v="DIALOG"/>
    <x v="0"/>
    <x v="0"/>
  </r>
  <r>
    <s v="ZIK08"/>
    <s v="EWB und ZWF / Query_Z_IK_EWB_ZWFOP"/>
    <x v="6"/>
    <n v="143"/>
    <s v="DIALOG"/>
    <x v="0"/>
    <x v="32"/>
  </r>
  <r>
    <s v="ZIK09"/>
    <s v="EWB und ZWF / Query_Z_IK_EWB_ZWFOP"/>
    <x v="6"/>
    <n v="2200"/>
    <s v="DIALOG"/>
    <x v="0"/>
    <x v="0"/>
  </r>
  <r>
    <s v="ZIK10"/>
    <s v="Query_Z_IK_RUECKL_01"/>
    <x v="6"/>
    <n v="3"/>
    <s v="DIALOG"/>
    <x v="0"/>
    <x v="0"/>
  </r>
  <r>
    <s v="ZIK11"/>
    <s v="Aufruf Report RFKPYL00_MASS"/>
    <x v="6"/>
    <n v="35276"/>
    <s v="DIALOG"/>
    <x v="0"/>
    <x v="0"/>
  </r>
  <r>
    <s v="ZIK12"/>
    <s v="Anzahl der Formulare in einer Spoole"/>
    <x v="6"/>
    <n v="125"/>
    <s v="DIALOG"/>
    <x v="0"/>
    <x v="71"/>
  </r>
  <r>
    <s v="ZIK13"/>
    <s v="GP Massenpflege Versandart im VK"/>
    <x v="6"/>
    <n v="9679"/>
    <s v="DIALOG"/>
    <x v="0"/>
    <x v="0"/>
  </r>
  <r>
    <s v="ZIK14"/>
    <s v="Ändern Geschäftspartner Bankdaten"/>
    <x v="6"/>
    <n v="12"/>
    <s v="DIALOG"/>
    <x v="0"/>
    <x v="0"/>
  </r>
  <r>
    <s v="ZIK15"/>
    <s v="Anzahl Formulare in einer XML-Spool"/>
    <x v="6"/>
    <n v="603"/>
    <s v="DIALOG"/>
    <x v="0"/>
    <x v="71"/>
  </r>
  <r>
    <s v="ZIK16"/>
    <s v="Prüfung Bankverbindungen im GPartner"/>
    <x v="6"/>
    <n v="2"/>
    <s v="DIALOG"/>
    <x v="0"/>
    <x v="0"/>
  </r>
  <r>
    <s v="ZIK17"/>
    <s v="Anzahl Ablesebriefe in XML-Spool"/>
    <x v="6"/>
    <n v="9996"/>
    <s v="DIALOG"/>
    <x v="0"/>
    <x v="0"/>
  </r>
  <r>
    <s v="ZIK18"/>
    <s v="Auswertung Akonto-Zahlungen"/>
    <x v="6"/>
    <n v="5497"/>
    <s v="DIALOG"/>
    <x v="0"/>
    <x v="0"/>
  </r>
  <r>
    <s v="ZIK19"/>
    <s v="IK: Auswertung Zahlungskonten für WB"/>
    <x v="6"/>
    <n v="239"/>
    <s v="DIALOG"/>
    <x v="0"/>
    <x v="0"/>
  </r>
  <r>
    <s v="ZIM01"/>
    <s v="Investitionsabwicklung"/>
    <x v="21"/>
    <n v="380751"/>
    <s v="DIALOG"/>
    <x v="0"/>
    <x v="0"/>
  </r>
  <r>
    <s v="ZIM02"/>
    <s v="Gegenüberstellung Ausgaben / Anlagen"/>
    <x v="0"/>
    <n v="108672"/>
    <s v="DIALOG"/>
    <x v="0"/>
    <x v="0"/>
  </r>
  <r>
    <s v="ZIM03"/>
    <s v="Liste - Anlage im Bau (ASS)"/>
    <x v="11"/>
    <n v="19712"/>
    <s v="DIALOG"/>
    <x v="0"/>
    <x v="0"/>
  </r>
  <r>
    <s v="ZIM04"/>
    <s v="Anz. Tab.-Pflege Z9CO_AUFNR zu ZIM03"/>
    <x v="22"/>
    <n v="8"/>
    <s v="DIALOG"/>
    <x v="0"/>
    <x v="0"/>
  </r>
  <r>
    <s v="ZIM06"/>
    <s v="Auswertung Investitionsmaßnahmen"/>
    <x v="22"/>
    <n v="10381"/>
    <s v="DIALOG"/>
    <x v="0"/>
    <x v="0"/>
  </r>
  <r>
    <s v="ZIM07"/>
    <s v="Investitionsabwicklung"/>
    <x v="21"/>
    <n v="95866"/>
    <s v="DIALOG"/>
    <x v="0"/>
    <x v="0"/>
  </r>
  <r>
    <s v="ZIM10"/>
    <s v="Investitionsplanung Aufträge"/>
    <x v="22"/>
    <n v="571"/>
    <s v="DIALOG"/>
    <x v="0"/>
    <x v="0"/>
  </r>
  <r>
    <s v="ZIM11"/>
    <s v="Investitionsplanung Projekte"/>
    <x v="22"/>
    <n v="582"/>
    <s v="DIALOG"/>
    <x v="0"/>
    <x v="0"/>
  </r>
  <r>
    <s v="ZIM13"/>
    <s v="GIMBAA Aktivierungen aus Aufträgen"/>
    <x v="0"/>
    <n v="709"/>
    <s v="DIALOG"/>
    <x v="0"/>
    <x v="0"/>
  </r>
  <r>
    <s v="ZIM14"/>
    <s v="GIMBAA Aktivierungen aus Projekten"/>
    <x v="0"/>
    <n v="1012"/>
    <s v="DIALOG"/>
    <x v="0"/>
    <x v="0"/>
  </r>
  <r>
    <s v="ZIM15"/>
    <s v="GIMBAA Aktivierungen"/>
    <x v="0"/>
    <n v="45"/>
    <s v="DIALOG"/>
    <x v="0"/>
    <x v="0"/>
  </r>
  <r>
    <s v="ZIM16"/>
    <s v="IM-IPP Investitionen mit FI-Belegen"/>
    <x v="22"/>
    <n v="2991"/>
    <s v="DIALOG"/>
    <x v="0"/>
    <x v="0"/>
  </r>
  <r>
    <s v="ZIMS10"/>
    <s v="InvProg IPP-Stammdaten für GIMBAA"/>
    <x v="0"/>
    <n v="87"/>
    <s v="DIALOG"/>
    <x v="0"/>
    <x v="0"/>
  </r>
  <r>
    <s v="ZIS_JS_FPYY"/>
    <s v="ZIS_O_ABWB  AusbWertb.Display"/>
    <x v="6"/>
    <n v="3"/>
    <s v=""/>
    <x v="0"/>
    <x v="71"/>
  </r>
  <r>
    <s v="ZIS_SHWF"/>
    <s v="Selektion von hängenden Workflows"/>
    <x v="6"/>
    <n v="552"/>
    <s v="DIALOG"/>
    <x v="0"/>
    <x v="74"/>
  </r>
  <r>
    <s v="ZIS00"/>
    <s v="Auswahl Standrohr-WorkFlows"/>
    <x v="6"/>
    <n v="4255"/>
    <s v="DIALOG"/>
    <x v="0"/>
    <x v="74"/>
  </r>
  <r>
    <s v="ZIS05"/>
    <s v="Drucksperre Druckbeleg aufheben/setz"/>
    <x v="6"/>
    <n v="402"/>
    <s v="DIALOG"/>
    <x v="0"/>
    <x v="0"/>
  </r>
  <r>
    <s v="ZIS06"/>
    <s v="Änderung Abrechnungsverfahren ZOMA"/>
    <x v="6"/>
    <s v=""/>
    <s v=""/>
    <x v="0"/>
    <x v="71"/>
  </r>
  <r>
    <s v="ZIS07"/>
    <s v="TW/SW Verbrauchsstellen"/>
    <x v="6"/>
    <n v="354"/>
    <s v="DIALOG"/>
    <x v="0"/>
    <x v="0"/>
  </r>
  <r>
    <s v="ZIS09"/>
    <s v="Transaktion zur Aufgabe WS95200143"/>
    <x v="6"/>
    <s v=""/>
    <s v=""/>
    <x v="0"/>
    <x v="71"/>
  </r>
  <r>
    <s v="ZIS10"/>
    <s v="Workflowstatistik"/>
    <x v="6"/>
    <n v="23278"/>
    <s v="DIALOG"/>
    <x v="0"/>
    <x v="0"/>
  </r>
  <r>
    <s v="ZIS17"/>
    <s v="Anzeige der Workflows"/>
    <x v="6"/>
    <n v="8"/>
    <s v="DIALOG"/>
    <x v="0"/>
    <x v="74"/>
  </r>
  <r>
    <s v="ZIS18"/>
    <s v="Anzeige Vorgangsklassifzierungen"/>
    <x v="6"/>
    <n v="6"/>
    <s v="DIALOG"/>
    <x v="0"/>
    <x v="75"/>
  </r>
  <r>
    <s v="ZIS23"/>
    <s v="Anzeige Tabelle ZIS_DMS_ARCHIV"/>
    <x v="6"/>
    <n v="3"/>
    <s v="DIALOG"/>
    <x v="0"/>
    <x v="32"/>
  </r>
  <r>
    <s v="ZIS26"/>
    <s v="Transaktion BSC-Report"/>
    <x v="6"/>
    <n v="2"/>
    <s v="DIALOG"/>
    <x v="0"/>
    <x v="71"/>
  </r>
  <r>
    <s v="ZIS30"/>
    <s v="Anzeige ZIS_OFFENE_VG"/>
    <x v="6"/>
    <n v="12"/>
    <s v="DIALOG"/>
    <x v="0"/>
    <x v="71"/>
  </r>
  <r>
    <s v="ZIS31"/>
    <s v="Anzeige ZIS_OFFENE_VGM"/>
    <x v="6"/>
    <n v="22"/>
    <s v="DIALOG"/>
    <x v="0"/>
    <x v="32"/>
  </r>
  <r>
    <s v="ZIS37"/>
    <s v="Anzeige Vorgänge pro Benutzer"/>
    <x v="6"/>
    <n v="2371"/>
    <s v="DIALOG"/>
    <x v="0"/>
    <x v="32"/>
  </r>
  <r>
    <s v="ZIS39"/>
    <s v="Daten zum Geschäftspartner"/>
    <x v="6"/>
    <n v="770"/>
    <s v="DIALOG"/>
    <x v="0"/>
    <x v="0"/>
  </r>
  <r>
    <s v="ZIS43"/>
    <s v="Fließtal:  Zählerwechselliste"/>
    <x v="6"/>
    <n v="6"/>
    <s v=""/>
    <x v="0"/>
    <x v="32"/>
  </r>
  <r>
    <s v="ZIS44"/>
    <s v="Abweichender Rechnungsempfänger"/>
    <x v="6"/>
    <s v=""/>
    <s v=""/>
    <x v="0"/>
    <x v="71"/>
  </r>
  <r>
    <s v="ZIS45"/>
    <s v="Allgemeine Anlagenauswertung"/>
    <x v="6"/>
    <n v="31495"/>
    <s v="DIALOG"/>
    <x v="0"/>
    <x v="0"/>
  </r>
  <r>
    <s v="ZIS47"/>
    <s v="VK zu Ableseeinheiten"/>
    <x v="6"/>
    <n v="14746"/>
    <s v="DIALOG"/>
    <x v="0"/>
    <x v="0"/>
  </r>
  <r>
    <s v="ZIS48"/>
    <s v="Auswertung Anlagefakten"/>
    <x v="6"/>
    <n v="99"/>
    <s v="DIALOG"/>
    <x v="0"/>
    <x v="0"/>
  </r>
  <r>
    <s v="ZIS56"/>
    <s v="ISU-Navigator zum Anschlußobjekt"/>
    <x v="6"/>
    <s v=""/>
    <s v=""/>
    <x v="0"/>
    <x v="1"/>
  </r>
  <r>
    <s v="ZIS57"/>
    <s v="Mengen Verrechnungspreis u. Preisst."/>
    <x v="6"/>
    <n v="6"/>
    <s v="DIALOG"/>
    <x v="0"/>
    <x v="76"/>
  </r>
  <r>
    <s v="ZIS59"/>
    <s v="Verbrauch Knotenberechnung STANET"/>
    <x v="6"/>
    <n v="92"/>
    <s v=""/>
    <x v="0"/>
    <x v="0"/>
  </r>
  <r>
    <s v="ZIS61"/>
    <s v="GPartner / Vertragskonto / Zählergr."/>
    <x v="6"/>
    <n v="36"/>
    <s v="DIALOG"/>
    <x v="0"/>
    <x v="0"/>
  </r>
  <r>
    <s v="ZIS65"/>
    <s v="Mengenabgleich ZOMA-DB / Kleingarten"/>
    <x v="6"/>
    <s v=""/>
    <s v=""/>
    <x v="0"/>
    <x v="71"/>
  </r>
  <r>
    <s v="ZIS66"/>
    <s v="Query: Bankverb. o gemeins. Faktura"/>
    <x v="6"/>
    <n v="1345"/>
    <s v="DIALOG"/>
    <x v="0"/>
    <x v="0"/>
  </r>
  <r>
    <s v="ZIS67"/>
    <s v="Abrechnungssperre bei Eichfrist..."/>
    <x v="6"/>
    <n v="51"/>
    <s v="DIALOG"/>
    <x v="0"/>
    <x v="0"/>
  </r>
  <r>
    <s v="ZIS68"/>
    <s v="Ändern Periodenverbrauch"/>
    <x v="6"/>
    <n v="3"/>
    <s v=""/>
    <x v="0"/>
    <x v="0"/>
  </r>
  <r>
    <s v="ZIS69"/>
    <s v="Auswertung ERA-Kunden"/>
    <x v="6"/>
    <n v="11642"/>
    <s v="DIALOG"/>
    <x v="0"/>
    <x v="0"/>
  </r>
  <r>
    <s v="ZIS71"/>
    <s v="ISU: Technischer Platz - VK (Query)"/>
    <x v="6"/>
    <n v="164"/>
    <s v="DIALOG"/>
    <x v="0"/>
    <x v="0"/>
  </r>
  <r>
    <s v="ZIS72"/>
    <s v="Korrespondenzempf. im VK auswerten"/>
    <x v="6"/>
    <n v="81"/>
    <s v="DIALOG"/>
    <x v="0"/>
    <x v="0"/>
  </r>
  <r>
    <s v="ZIS73"/>
    <s v="Korrespondenzempf. im VK eintragen"/>
    <x v="6"/>
    <n v="1420"/>
    <s v="DIALOG"/>
    <x v="0"/>
    <x v="0"/>
  </r>
  <r>
    <s v="ZIS74"/>
    <s v="UCES Fehlgeschlagene ADR-Änderungen"/>
    <x v="6"/>
    <n v="8"/>
    <s v="DIALOG"/>
    <x v="0"/>
    <x v="71"/>
  </r>
  <r>
    <s v="ZIS75"/>
    <s v="Aktive Partner und Vertragskonten"/>
    <x v="6"/>
    <n v="291"/>
    <s v="DIALOG"/>
    <x v="0"/>
    <x v="0"/>
  </r>
  <r>
    <s v="ZIS76"/>
    <s v="IS: Adresse Geschäftspartner u. AO"/>
    <x v="6"/>
    <n v="39"/>
    <s v="DIALOG"/>
    <x v="0"/>
    <x v="0"/>
  </r>
  <r>
    <s v="ZIS77"/>
    <s v="GP-Email, Steuer, Keyaccount, GP-Art"/>
    <x v="6"/>
    <n v="943"/>
    <s v="DIALOG"/>
    <x v="0"/>
    <x v="0"/>
  </r>
  <r>
    <s v="ZIS78"/>
    <s v="IS: Ändern Formular in Ableseeinheit"/>
    <x v="6"/>
    <n v="3"/>
    <s v=""/>
    <x v="0"/>
    <x v="0"/>
  </r>
  <r>
    <s v="ZIS79"/>
    <s v="IS: Ändern VK und Vertrag wg. Gebühr"/>
    <x v="6"/>
    <n v="430582"/>
    <s v="DIALOG"/>
    <x v="0"/>
    <x v="0"/>
  </r>
  <r>
    <s v="ZIS80"/>
    <s v="Verträge ändern: Abschlagsdaten"/>
    <x v="6"/>
    <s v=""/>
    <s v=""/>
    <x v="0"/>
    <x v="71"/>
  </r>
  <r>
    <s v="ZIS81"/>
    <s v="Monitoring Gebührenbescheid"/>
    <x v="6"/>
    <n v="3923"/>
    <s v="DIALOG"/>
    <x v="0"/>
    <x v="77"/>
  </r>
  <r>
    <s v="ZIS82"/>
    <s v="IS: Auswertung Namen GPartner"/>
    <x v="6"/>
    <n v="8"/>
    <s v="DIALOG"/>
    <x v="0"/>
    <x v="77"/>
  </r>
  <r>
    <s v="ZIS83"/>
    <s v="Erstellung Kündigungsschreiben"/>
    <x v="6"/>
    <n v="3"/>
    <s v=""/>
    <x v="0"/>
    <x v="77"/>
  </r>
  <r>
    <s v="ZIS84"/>
    <s v="IS: Ändern Haus-Nr im Anschlußobjekt"/>
    <x v="6"/>
    <n v="1758"/>
    <s v="DIALOG"/>
    <x v="0"/>
    <x v="71"/>
  </r>
  <r>
    <s v="ZIS85"/>
    <s v="IS: Vertriebsdaten Anschluss löschen"/>
    <x v="6"/>
    <s v=""/>
    <s v=""/>
    <x v="0"/>
    <x v="71"/>
  </r>
  <r>
    <s v="ZIS86"/>
    <s v="IS: Gem. Faktierg auf 1 setzen"/>
    <x v="6"/>
    <n v="145"/>
    <s v="DIALOG"/>
    <x v="0"/>
    <x v="0"/>
  </r>
  <r>
    <s v="ZIS87"/>
    <s v="GPartner ändern: Namen oder Adresse"/>
    <x v="6"/>
    <n v="326"/>
    <s v="DIALOG"/>
    <x v="0"/>
    <x v="0"/>
  </r>
  <r>
    <s v="ZISZOMA_01"/>
    <s v="Liste AnlArt/Anlage nach AbrTermin"/>
    <x v="6"/>
    <n v="20"/>
    <s v="DIALOG"/>
    <x v="0"/>
    <x v="71"/>
  </r>
  <r>
    <s v="ZKA_5A21"/>
    <s v="Kostenarten nach Objekten"/>
    <x v="0"/>
    <n v="1324"/>
    <s v="DIALOG"/>
    <x v="0"/>
    <x v="0"/>
  </r>
  <r>
    <s v="ZKA_5AR1_01"/>
    <s v="Kostenarten nach Typen/Objektkl. Jhr"/>
    <x v="0"/>
    <n v="81"/>
    <s v="DIALOG"/>
    <x v="0"/>
    <x v="0"/>
  </r>
  <r>
    <s v="ZKA_Z5AC_01"/>
    <s v="GUV-Kostenarten für Investit. (Only)"/>
    <x v="0"/>
    <n v="25"/>
    <s v="DIALOG"/>
    <x v="0"/>
    <x v="0"/>
  </r>
  <r>
    <s v="ZKA_Z5R1_01"/>
    <s v="KstArten-Typen nach Objektkl./Per."/>
    <x v="0"/>
    <n v="34"/>
    <s v="DIALOG"/>
    <x v="0"/>
    <x v="0"/>
  </r>
  <r>
    <s v="ZKAG03"/>
    <s v="Kostenartengruppe   Listen u. Export"/>
    <x v="15"/>
    <n v="78"/>
    <s v="DIALOG"/>
    <x v="0"/>
    <x v="0"/>
  </r>
  <r>
    <s v="ZKB01"/>
    <s v="Umsatzsteuerverrechnung"/>
    <x v="15"/>
    <n v="2625"/>
    <s v="DIALOG"/>
    <x v="0"/>
    <x v="0"/>
  </r>
  <r>
    <s v="ZKB04"/>
    <s v="Anz. u. Pflege der Tabelle T9AV5"/>
    <x v="15"/>
    <n v="723"/>
    <s v="DIALOG"/>
    <x v="0"/>
    <x v="0"/>
  </r>
  <r>
    <s v="ZKB21"/>
    <s v="Autom. Lstg.-verr. aus Filetransfer"/>
    <x v="15"/>
    <n v="23106"/>
    <s v="DIALOG"/>
    <x v="1"/>
    <x v="0"/>
  </r>
  <r>
    <s v="ZKB21FAKT"/>
    <s v="Masch. Leistungsverrechnung zu HA"/>
    <x v="15"/>
    <n v="196"/>
    <s v="DIALOG"/>
    <x v="0"/>
    <x v="0"/>
  </r>
  <r>
    <s v="ZKB21IT"/>
    <s v="Abrechnung der ILV-Daten"/>
    <x v="24"/>
    <n v="12027"/>
    <s v="DIALOG"/>
    <x v="0"/>
    <x v="0"/>
  </r>
  <r>
    <s v="ZKB21KM"/>
    <s v="Autom. Leistungsverrechnung für KM-A"/>
    <x v="24"/>
    <n v="36"/>
    <s v="DIALOG"/>
    <x v="0"/>
    <x v="0"/>
  </r>
  <r>
    <s v="ZKB21WV"/>
    <s v="Leistungsverr. WV HA zu Aufträgen"/>
    <x v="24"/>
    <s v=""/>
    <s v=""/>
    <x v="0"/>
    <x v="1"/>
  </r>
  <r>
    <s v="ZKB21WVHA"/>
    <s v="IBL-WV-Ingenieure zu HA"/>
    <x v="15"/>
    <n v="486"/>
    <s v="DIALOG"/>
    <x v="0"/>
    <x v="0"/>
  </r>
  <r>
    <s v="ZKC02"/>
    <s v="PC Plan- und Istdaten mit Mengen"/>
    <x v="24"/>
    <n v="203"/>
    <s v="DIALOG"/>
    <x v="0"/>
    <x v="0"/>
  </r>
  <r>
    <s v="ZKC02PG"/>
    <s v="PC Plan- und Istdaten mit Mengen PGS"/>
    <x v="24"/>
    <n v="6167"/>
    <s v="DIALOG"/>
    <x v="0"/>
    <x v="0"/>
  </r>
  <r>
    <s v="ZKCP03"/>
    <s v="ProfitC. Planges/Ist lfd.P/Kum/Ges"/>
    <x v="24"/>
    <n v="799"/>
    <s v="DIALOG"/>
    <x v="0"/>
    <x v="0"/>
  </r>
  <r>
    <s v="ZKCP11"/>
    <s v="Profit C. Gr. Plan/Ist/Verbrs.-Menge"/>
    <x v="24"/>
    <n v="351"/>
    <s v="DIALOG"/>
    <x v="0"/>
    <x v="0"/>
  </r>
  <r>
    <s v="ZKE03"/>
    <s v="Kontengruppe PC   Listen und Export"/>
    <x v="15"/>
    <n v="753"/>
    <s v="DIALOG"/>
    <x v="0"/>
    <x v="0"/>
  </r>
  <r>
    <s v="ZKE13"/>
    <s v="Profit Center Plan- und Istdaten"/>
    <x v="24"/>
    <n v="10"/>
    <s v="DIALOG"/>
    <x v="0"/>
    <x v="0"/>
  </r>
  <r>
    <s v="ZKE5Z"/>
    <s v="Profit Center: Ist-Einzelposten(TM1)"/>
    <x v="24"/>
    <n v="10"/>
    <s v=""/>
    <x v="0"/>
    <x v="0"/>
  </r>
  <r>
    <s v="ZKEG03"/>
    <s v="Profit Center Grp.  Listen u. Export"/>
    <x v="15"/>
    <n v="124"/>
    <s v="DIALOG"/>
    <x v="0"/>
    <x v="0"/>
  </r>
  <r>
    <s v="ZKK01"/>
    <s v="Ausw. Kostenstellen mit EA-Erlösauft"/>
    <x v="15"/>
    <n v="137145"/>
    <s v="DIALOG"/>
    <x v="0"/>
    <x v="0"/>
  </r>
  <r>
    <s v="ZKK10"/>
    <s v="Kostenstellenausw. n. Partnerobjekt"/>
    <x v="15"/>
    <n v="12473"/>
    <s v="DIALOG"/>
    <x v="0"/>
    <x v="0"/>
  </r>
  <r>
    <s v="ZKK20"/>
    <s v="Innerbetriebliche Leistungserfassung"/>
    <x v="24"/>
    <n v="8"/>
    <s v=""/>
    <x v="0"/>
    <x v="0"/>
  </r>
  <r>
    <s v="ZKK21"/>
    <s v="Pflege Leistungsart und Kontierung"/>
    <x v="24"/>
    <n v="3894"/>
    <s v="DIALOG"/>
    <x v="0"/>
    <x v="0"/>
  </r>
  <r>
    <s v="ZKK22"/>
    <s v="Pflege Organisationsstruktur"/>
    <x v="24"/>
    <n v="19193"/>
    <s v="DIALOG"/>
    <x v="0"/>
    <x v="0"/>
  </r>
  <r>
    <s v="ZKK23"/>
    <s v="Pflege Maßnahmenart pro OE"/>
    <x v="24"/>
    <n v="266"/>
    <s v="DIALOG"/>
    <x v="0"/>
    <x v="0"/>
  </r>
  <r>
    <s v="ZKK24"/>
    <s v="Pflege Maßnahmennummer OE/MArt"/>
    <x v="24"/>
    <n v="5218"/>
    <s v="DIALOG"/>
    <x v="0"/>
    <x v="0"/>
  </r>
  <r>
    <s v="ZKK25"/>
    <s v="Pflege Status pro OE/MArt"/>
    <x v="24"/>
    <n v="112"/>
    <s v="DIALOG"/>
    <x v="0"/>
    <x v="0"/>
  </r>
  <r>
    <s v="ZKK26"/>
    <s v="Pflege Vorgangsstufe pro OE/MArt"/>
    <x v="24"/>
    <n v="1317"/>
    <s v="DIALOG"/>
    <x v="0"/>
    <x v="0"/>
  </r>
  <r>
    <s v="ZKK27"/>
    <s v="Pflege Kont.-Objekte pro VorgStufe"/>
    <x v="24"/>
    <n v="11058"/>
    <s v="DIALOG"/>
    <x v="0"/>
    <x v="0"/>
  </r>
  <r>
    <s v="ZKK28"/>
    <s v="Pflege Status pro VorgStufe zeitabh."/>
    <x v="24"/>
    <n v="10010"/>
    <s v="DIALOG"/>
    <x v="0"/>
    <x v="0"/>
  </r>
  <r>
    <s v="ZKK29"/>
    <s v="Pflege User pro Vorgangsstufe"/>
    <x v="24"/>
    <n v="29068"/>
    <s v="DIALOG"/>
    <x v="0"/>
    <x v="0"/>
  </r>
  <r>
    <s v="ZKK30"/>
    <s v="Auswertung / Pflege der ILV-Daten"/>
    <x v="24"/>
    <n v="23200"/>
    <s v="DIALOG"/>
    <x v="0"/>
    <x v="0"/>
  </r>
  <r>
    <s v="ZKK31"/>
    <s v="Eröffnen einer Maßnahme"/>
    <x v="24"/>
    <n v="8977"/>
    <s v="DIALOG"/>
    <x v="0"/>
    <x v="0"/>
  </r>
  <r>
    <s v="ZKK32"/>
    <s v="Anlegen einer Vorgangsstufe"/>
    <x v="24"/>
    <n v="5404"/>
    <s v="DIALOG"/>
    <x v="0"/>
    <x v="0"/>
  </r>
  <r>
    <s v="ZKK33"/>
    <s v="Löschung von abgerechneten ILV-Daten"/>
    <x v="24"/>
    <n v="154"/>
    <s v="DIALOG"/>
    <x v="0"/>
    <x v="0"/>
  </r>
  <r>
    <s v="ZKKL15"/>
    <s v="Ist-,Plandaten EP BeEntlastung Downl"/>
    <x v="24"/>
    <n v="2525"/>
    <s v="DIALOG"/>
    <x v="0"/>
    <x v="0"/>
  </r>
  <r>
    <s v="ZKKP01"/>
    <s v="Automatische Plankostenverteilung"/>
    <x v="15"/>
    <s v=""/>
    <s v=""/>
    <x v="0"/>
    <x v="1"/>
  </r>
  <r>
    <s v="ZKKS03"/>
    <s v="Kostenstellengruppe Listen u. Export"/>
    <x v="15"/>
    <n v="1057"/>
    <s v="DIALOG"/>
    <x v="0"/>
    <x v="0"/>
  </r>
  <r>
    <s v="ZKLA01"/>
    <s v="Ausw.. LA u. stat. KZ zu Aufträgen"/>
    <x v="15"/>
    <n v="96"/>
    <s v="DIALOG"/>
    <x v="0"/>
    <x v="0"/>
  </r>
  <r>
    <s v="ZKLA03"/>
    <s v="Ausw. Aufträge m. Kosten LA u. Kennz"/>
    <x v="15"/>
    <n v="6092"/>
    <s v="DIALOG"/>
    <x v="0"/>
    <x v="0"/>
  </r>
  <r>
    <s v="ZKLA04"/>
    <s v="Ausw. Aufträge m. Aufteilungsregeln"/>
    <x v="24"/>
    <n v="1301"/>
    <s v="DIALOG"/>
    <x v="0"/>
    <x v="0"/>
  </r>
  <r>
    <s v="ZKLA11"/>
    <s v="Ausw.. LA u. stat. KZ zu Kostenst."/>
    <x v="15"/>
    <n v="258"/>
    <s v="DIALOG"/>
    <x v="0"/>
    <x v="0"/>
  </r>
  <r>
    <s v="ZKLA13"/>
    <s v="Ausw. Kostenstellen für Download"/>
    <x v="15"/>
    <n v="42"/>
    <s v=""/>
    <x v="0"/>
    <x v="0"/>
  </r>
  <r>
    <s v="ZKLA14"/>
    <s v="Ausw. KSTL Listen f. APART"/>
    <x v="24"/>
    <n v="595"/>
    <s v="DIALOG"/>
    <x v="0"/>
    <x v="0"/>
  </r>
  <r>
    <s v="ZKLAN"/>
    <s v="Ausw. Aufträge m. Bestellungen"/>
    <x v="24"/>
    <s v=""/>
    <s v=""/>
    <x v="0"/>
    <x v="1"/>
  </r>
  <r>
    <s v="ZKLG03"/>
    <s v="Leistungsartengrp.  Listen u. Export"/>
    <x v="15"/>
    <n v="22"/>
    <s v=""/>
    <x v="0"/>
    <x v="0"/>
  </r>
  <r>
    <s v="ZKO_6OAB_01"/>
    <s v="Auftrag: Istk.,Abgrenzungen/Kategori"/>
    <x v="0"/>
    <n v="10"/>
    <s v="DIALOG"/>
    <x v="0"/>
    <x v="0"/>
  </r>
  <r>
    <s v="ZKO_Z600"/>
    <s v="Auftrag Istk Verlauf nach Be Entlast"/>
    <x v="0"/>
    <n v="126"/>
    <s v=""/>
    <x v="0"/>
    <x v="0"/>
  </r>
  <r>
    <s v="ZKO_Z601"/>
    <s v="Auftrag Istk Be Entlast. lfd. Jahr"/>
    <x v="0"/>
    <n v="154"/>
    <s v="DIALOG"/>
    <x v="0"/>
    <x v="0"/>
  </r>
  <r>
    <s v="ZKO_Z7KO"/>
    <s v="Auftrag Istkosten nach Kostenartengr"/>
    <x v="0"/>
    <n v="590"/>
    <s v="DIALOG"/>
    <x v="0"/>
    <x v="0"/>
  </r>
  <r>
    <s v="ZKO01"/>
    <s v="Anlegen Auftrag aus LIMS"/>
    <x v="0"/>
    <n v="1458"/>
    <s v="DIALOG"/>
    <x v="1"/>
    <x v="0"/>
  </r>
  <r>
    <s v="ZKO02GO"/>
    <s v="Ändern Größenordnung  im Auftrag"/>
    <x v="0"/>
    <n v="10"/>
    <s v="DIALOG"/>
    <x v="0"/>
    <x v="0"/>
  </r>
  <r>
    <s v="ZKO02PC"/>
    <s v="Ändern ProfitCenter im Auftrag"/>
    <x v="15"/>
    <n v="14"/>
    <s v="DIALOG"/>
    <x v="0"/>
    <x v="0"/>
  </r>
  <r>
    <s v="ZKO02PP"/>
    <s v="Check Auftrag- Feld Kundenauftrag SD"/>
    <x v="8"/>
    <n v="3"/>
    <s v="DIALOG"/>
    <x v="0"/>
    <x v="0"/>
  </r>
  <r>
    <s v="ZKO03"/>
    <s v="Ist- und Obligo zu Bestelldaten"/>
    <x v="21"/>
    <n v="217"/>
    <s v="DIALOG"/>
    <x v="0"/>
    <x v="0"/>
  </r>
  <r>
    <s v="ZKO31"/>
    <s v="Auftr.-auswertung mit Herk.-nachweis"/>
    <x v="15"/>
    <n v="53"/>
    <s v="DIALOG"/>
    <x v="0"/>
    <x v="0"/>
  </r>
  <r>
    <s v="ZKO32"/>
    <s v="Auftr.-auswertung mit Herk.-nachweis"/>
    <x v="15"/>
    <n v="57"/>
    <s v="DIALOG"/>
    <x v="0"/>
    <x v="0"/>
  </r>
  <r>
    <s v="ZKO36"/>
    <s v="Auft.-liste mit Kosten + Erträgen"/>
    <x v="15"/>
    <n v="244"/>
    <s v=""/>
    <x v="0"/>
    <x v="0"/>
  </r>
  <r>
    <s v="ZKO37"/>
    <s v="Überwachungspfl. Erfolgsplanmaßnahme"/>
    <x v="15"/>
    <n v="369"/>
    <s v="DIALOG"/>
    <x v="0"/>
    <x v="0"/>
  </r>
  <r>
    <s v="ZKO38"/>
    <s v="CO-Aufträge ohne IM-IPP Zuordnung"/>
    <x v="15"/>
    <n v="833"/>
    <s v="DIALOG"/>
    <x v="0"/>
    <x v="0"/>
  </r>
  <r>
    <s v="ZKO39"/>
    <s v="Analyse akt. Verf.Kontrolle Aufträge"/>
    <x v="15"/>
    <n v="797"/>
    <s v=""/>
    <x v="0"/>
    <x v="0"/>
  </r>
  <r>
    <s v="ZKO6P3_6P0A_01"/>
    <s v="Abgr.Kat. aus Erg.Ermit. zu Auf, PSP"/>
    <x v="15"/>
    <n v="10"/>
    <s v="DIALOG"/>
    <x v="0"/>
    <x v="0"/>
  </r>
  <r>
    <s v="ZKO6P3_6P0B_01"/>
    <s v="WiP Ware in Arbeit zu AUF, PSP"/>
    <x v="15"/>
    <n v="10"/>
    <s v="DIALOG"/>
    <x v="0"/>
    <x v="0"/>
  </r>
  <r>
    <s v="ZKOA02"/>
    <s v="Auswertg nicht abgerechnete Aufträge"/>
    <x v="15"/>
    <n v="10"/>
    <s v=""/>
    <x v="0"/>
    <x v="0"/>
  </r>
  <r>
    <s v="ZKOA03"/>
    <s v="IA -  nicht vollst. abgerechnet"/>
    <x v="15"/>
    <n v="5310"/>
    <s v="DIALOG"/>
    <x v="0"/>
    <x v="0"/>
  </r>
  <r>
    <s v="ZKOA05"/>
    <s v="IH-Aufträge m. n. abger. Werten"/>
    <x v="15"/>
    <n v="9"/>
    <s v="DIALOG"/>
    <x v="0"/>
    <x v="0"/>
  </r>
  <r>
    <s v="ZKOA07"/>
    <s v="Aufträge mit Abrechnung an AUF / PSP"/>
    <x v="21"/>
    <n v="11"/>
    <s v="DIALOG"/>
    <x v="0"/>
    <x v="0"/>
  </r>
  <r>
    <s v="ZKOA90"/>
    <s v="Analyseprogramm zur Abrechnung"/>
    <x v="15"/>
    <n v="397"/>
    <s v="DIALOG"/>
    <x v="0"/>
    <x v="0"/>
  </r>
  <r>
    <s v="ZKOAIB02"/>
    <s v="CS-HA AIB-Aktivierung UmBuch. V.02"/>
    <x v="37"/>
    <n v="3528"/>
    <s v="DIALOG"/>
    <x v="0"/>
    <x v="0"/>
  </r>
  <r>
    <s v="ZKOAIB40"/>
    <s v="HA-Passivierung Buchungen der Erlöse"/>
    <x v="37"/>
    <n v="2565"/>
    <s v="DIALOG"/>
    <x v="0"/>
    <x v="0"/>
  </r>
  <r>
    <s v="ZKOAIB43"/>
    <s v="HA-Passivierung Anzeige Tab ZCSHAPAS"/>
    <x v="37"/>
    <n v="10"/>
    <s v="DIALOG"/>
    <x v="0"/>
    <x v="0"/>
  </r>
  <r>
    <s v="ZKOAIBAK"/>
    <s v="HA-Aktivierungen: AIB-Bestand"/>
    <x v="37"/>
    <n v="3952"/>
    <s v="DIALOG"/>
    <x v="0"/>
    <x v="0"/>
  </r>
  <r>
    <s v="ZKOBDG10"/>
    <s v="GIMBAA Bestelldaten zu Aufträgen"/>
    <x v="0"/>
    <n v="1934"/>
    <s v="DIALOG"/>
    <x v="0"/>
    <x v="0"/>
  </r>
  <r>
    <s v="ZKOG03"/>
    <s v="Auftragsgruppe mit Auftrag auflisten"/>
    <x v="15"/>
    <s v=""/>
    <s v=""/>
    <x v="0"/>
    <x v="1"/>
  </r>
  <r>
    <s v="ZKOG10"/>
    <s v="AufragsStammdaten für Invest GIMBAA"/>
    <x v="0"/>
    <n v="1800"/>
    <s v="DIALOG"/>
    <x v="0"/>
    <x v="0"/>
  </r>
  <r>
    <s v="ZKOHAIK"/>
    <s v="HA-Aktivierungen: Anzeige ZCOHAAIB"/>
    <x v="0"/>
    <n v="1838"/>
    <s v="DIALOG"/>
    <x v="0"/>
    <x v="0"/>
  </r>
  <r>
    <s v="ZKOHAKA"/>
    <s v="HA-Aktivierungen: Pflege ZCOHAKAF"/>
    <x v="0"/>
    <n v="895"/>
    <s v="DIALOG"/>
    <x v="0"/>
    <x v="0"/>
  </r>
  <r>
    <s v="ZKOHAMA"/>
    <s v="HA-Aktivierungen: Pflege ZCOHAMA"/>
    <x v="0"/>
    <n v="74"/>
    <s v="DIALOG"/>
    <x v="0"/>
    <x v="0"/>
  </r>
  <r>
    <s v="ZKOIK10"/>
    <s v="Istkosten aus Aufträgen"/>
    <x v="0"/>
    <n v="6851"/>
    <s v="DIALOG"/>
    <x v="0"/>
    <x v="0"/>
  </r>
  <r>
    <s v="ZKOL01"/>
    <s v="Plan-/Istkosten nach Abteilung"/>
    <x v="24"/>
    <n v="10"/>
    <s v=""/>
    <x v="0"/>
    <x v="0"/>
  </r>
  <r>
    <s v="ZKOL05"/>
    <s v="Datentransfer für das Bauprogramm"/>
    <x v="24"/>
    <n v="10"/>
    <s v=""/>
    <x v="0"/>
    <x v="0"/>
  </r>
  <r>
    <s v="ZKOL06"/>
    <s v="Erträge u. Kosten zu Hausanschlüssen"/>
    <x v="15"/>
    <n v="25613"/>
    <s v="DIALOG"/>
    <x v="0"/>
    <x v="0"/>
  </r>
  <r>
    <s v="ZKOL11"/>
    <s v="Controllingbericht IT-Maßnahmen"/>
    <x v="15"/>
    <n v="810"/>
    <s v=""/>
    <x v="0"/>
    <x v="0"/>
  </r>
  <r>
    <s v="ZKOL12"/>
    <s v="Pflege Tab. IT-Maßnahmen"/>
    <x v="0"/>
    <n v="930"/>
    <s v=""/>
    <x v="0"/>
    <x v="0"/>
  </r>
  <r>
    <s v="ZKOM03"/>
    <s v="Auftragsausw. für Absatzwirtschaft"/>
    <x v="15"/>
    <n v="1804"/>
    <s v="DIALOG"/>
    <x v="0"/>
    <x v="0"/>
  </r>
  <r>
    <s v="ZKOM04"/>
    <s v="Auftrag Istkostenbericht m. Herkunft"/>
    <x v="15"/>
    <n v="569738"/>
    <s v="DIALOG"/>
    <x v="0"/>
    <x v="0"/>
  </r>
  <r>
    <s v="ZKOM06"/>
    <s v="Auftrag Istkostenbericht m. Herkunft"/>
    <x v="15"/>
    <n v="18"/>
    <s v="DIALOG"/>
    <x v="0"/>
    <x v="0"/>
  </r>
  <r>
    <s v="ZKOP01"/>
    <s v="Planungsübernahme Aufträge"/>
    <x v="15"/>
    <n v="10"/>
    <s v=""/>
    <x v="0"/>
    <x v="0"/>
  </r>
  <r>
    <s v="ZKOP03"/>
    <s v="Ändern Tab. ZV_T9PLAE"/>
    <x v="15"/>
    <n v="10"/>
    <s v="DIALOG"/>
    <x v="0"/>
    <x v="0"/>
  </r>
  <r>
    <s v="ZKOS01"/>
    <s v="neg. Werte im Feld AUFK-USER4"/>
    <x v="15"/>
    <n v="10"/>
    <s v=""/>
    <x v="0"/>
    <x v="0"/>
  </r>
  <r>
    <s v="ZKOST1"/>
    <s v="Informationen zum Statusschema"/>
    <x v="0"/>
    <n v="856"/>
    <s v="DIALOG"/>
    <x v="0"/>
    <x v="0"/>
  </r>
  <r>
    <s v="ZKP06"/>
    <s v="Buchen Planwerte aus aPART auf Kstl."/>
    <x v="24"/>
    <n v="7"/>
    <s v="DIALOG"/>
    <x v="0"/>
    <x v="0"/>
  </r>
  <r>
    <s v="ZKP26"/>
    <s v="Planwerte aus Excel lesen und ändern"/>
    <x v="24"/>
    <n v="875"/>
    <s v="DIALOG"/>
    <x v="0"/>
    <x v="0"/>
  </r>
  <r>
    <s v="ZKSKG3"/>
    <s v="Stat. Kennzahlengr. Listen u. Export"/>
    <x v="15"/>
    <n v="10"/>
    <s v=""/>
    <x v="0"/>
    <x v="0"/>
  </r>
  <r>
    <s v="ZKST06N"/>
    <s v="Buchen Planwerte aus aPART auf Kstl."/>
    <x v="24"/>
    <n v="218"/>
    <s v="DIALOG"/>
    <x v="0"/>
    <x v="0"/>
  </r>
  <r>
    <s v="ZKSU5"/>
    <s v="Umlage Zyklus Segmentliste anzeigen"/>
    <x v="15"/>
    <n v="40"/>
    <s v="DIALOG"/>
    <x v="0"/>
    <x v="0"/>
  </r>
  <r>
    <s v="ZKTA14"/>
    <s v="Ergebniserm.  Abgleich CO u. FiBu"/>
    <x v="0"/>
    <n v="14"/>
    <s v="DIALOG"/>
    <x v="0"/>
    <x v="0"/>
  </r>
  <r>
    <s v="ZKTA16"/>
    <s v="FiFo Zeitverlauf Ergebnisermittlung"/>
    <x v="0"/>
    <n v="88"/>
    <s v="DIALOG"/>
    <x v="0"/>
    <x v="0"/>
  </r>
  <r>
    <s v="ZKTA18"/>
    <s v="Ist-Ergebnisermittlung Auftrag/Istb."/>
    <x v="0"/>
    <n v="4"/>
    <s v="DIALOG"/>
    <x v="0"/>
    <x v="0"/>
  </r>
  <r>
    <s v="ZMM_CU_EDIDC_ORD"/>
    <s v="Bestellungen IDoc Kontrollsätze AI"/>
    <x v="12"/>
    <n v="15"/>
    <s v="DIALOG"/>
    <x v="0"/>
    <x v="0"/>
  </r>
  <r>
    <s v="ZMM_EMATS_INVITE"/>
    <s v="eMats - Registrierung: Einladung"/>
    <x v="12"/>
    <n v="2304"/>
    <s v="DIALOG"/>
    <x v="0"/>
    <x v="0"/>
  </r>
  <r>
    <s v="ZMM_EMATS_LSTDPLRSRV"/>
    <s v="eMatS: Auflisten der dupl. Reserv."/>
    <x v="12"/>
    <n v="3618"/>
    <s v="DIALOG"/>
    <x v="0"/>
    <x v="0"/>
  </r>
  <r>
    <s v="ZMM_KRED_AI"/>
    <s v="Kreditorenstammdatenverteilung AI"/>
    <x v="12"/>
    <n v="463"/>
    <s v="DIALOG"/>
    <x v="0"/>
    <x v="0"/>
  </r>
  <r>
    <s v="ZMM01"/>
    <s v="Kommissionierliste für Umlagerungsre"/>
    <x v="12"/>
    <n v="70620"/>
    <s v="DIALOG"/>
    <x v="0"/>
    <x v="0"/>
  </r>
  <r>
    <s v="ZMM02"/>
    <s v="Kommissionierliste für Bereitstellun"/>
    <x v="12"/>
    <n v="1400441"/>
    <s v="DIALOG"/>
    <x v="0"/>
    <x v="0"/>
  </r>
  <r>
    <s v="ZMM03"/>
    <s v="Kommiliste für Inst.u. HA."/>
    <x v="12"/>
    <n v="80"/>
    <s v="DIALOG"/>
    <x v="0"/>
    <x v="0"/>
  </r>
  <r>
    <s v="ZMM04"/>
    <s v="Bereitstellg. Teilabrufe"/>
    <x v="12"/>
    <n v="66"/>
    <s v="DIALOG"/>
    <x v="0"/>
    <x v="0"/>
  </r>
  <r>
    <s v="ZMM05"/>
    <s v="Reservierungseinzeldruck"/>
    <x v="12"/>
    <n v="147033"/>
    <s v="DIALOG"/>
    <x v="0"/>
    <x v="0"/>
  </r>
  <r>
    <s v="ZMM06"/>
    <s v="Reservierung - Teilmengenabruf (NB/R"/>
    <x v="12"/>
    <n v="12684"/>
    <s v="DIALOG"/>
    <x v="0"/>
    <x v="0"/>
  </r>
  <r>
    <s v="ZMM07"/>
    <s v="Etikettendruck"/>
    <x v="12"/>
    <n v="7"/>
    <s v="DIALOG"/>
    <x v="0"/>
    <x v="0"/>
  </r>
  <r>
    <s v="ZMM08"/>
    <s v="Ändern Bestellung, Endlief- u. Endr."/>
    <x v="12"/>
    <n v="1204453"/>
    <s v="DIALOG"/>
    <x v="0"/>
    <x v="0"/>
  </r>
  <r>
    <s v="ZMM09"/>
    <s v="Stand der Abrufe zu Mengenkontrakten"/>
    <x v="12"/>
    <n v="3"/>
    <s v="DIALOG"/>
    <x v="0"/>
    <x v="0"/>
  </r>
  <r>
    <s v="ZMM10"/>
    <s v="Stand der Abrufe zu Mengenkontrakten"/>
    <x v="12"/>
    <n v="25"/>
    <s v=""/>
    <x v="0"/>
    <x v="0"/>
  </r>
  <r>
    <s v="ZMM100"/>
    <s v="WF: Materialstamm OrgEinheit zu View"/>
    <x v="12"/>
    <n v="26"/>
    <s v="DIALOG"/>
    <x v="0"/>
    <x v="0"/>
  </r>
  <r>
    <s v="ZMM101"/>
    <s v="BWB MM: ABC Betriebssicherheit"/>
    <x v="12"/>
    <n v="130"/>
    <s v=""/>
    <x v="0"/>
    <x v="0"/>
  </r>
  <r>
    <s v="ZMM102"/>
    <s v="BWB MM: XYZ Kennzeichen"/>
    <x v="12"/>
    <n v="255"/>
    <s v="DIALOG"/>
    <x v="0"/>
    <x v="0"/>
  </r>
  <r>
    <s v="ZMM103"/>
    <s v="BWB MM: Planlieferzeit"/>
    <x v="12"/>
    <n v="56"/>
    <s v="DIALOG"/>
    <x v="0"/>
    <x v="0"/>
  </r>
  <r>
    <s v="ZMM104"/>
    <s v="BWB MM: Lieferbereitschaft"/>
    <x v="12"/>
    <n v="102"/>
    <s v="DIALOG"/>
    <x v="0"/>
    <x v="0"/>
  </r>
  <r>
    <s v="ZMM105"/>
    <s v="BWB MM: Übersicht Materialstammdaten"/>
    <x v="12"/>
    <n v="16294"/>
    <s v="DIALOG"/>
    <x v="0"/>
    <x v="0"/>
  </r>
  <r>
    <s v="ZMM106"/>
    <s v="BWB MM: Anzahl Lagermaterialien"/>
    <x v="12"/>
    <n v="1526"/>
    <s v="DIALOG"/>
    <x v="0"/>
    <x v="0"/>
  </r>
  <r>
    <s v="ZMM107"/>
    <s v="WF: Mat.stamm löschen EKG ausgeschl."/>
    <x v="12"/>
    <n v="206"/>
    <s v="DIALOG"/>
    <x v="0"/>
    <x v="0"/>
  </r>
  <r>
    <s v="ZMM108"/>
    <s v="MM: WF Mat.stamm löschen"/>
    <x v="12"/>
    <n v="282"/>
    <s v="DIALOG"/>
    <x v="0"/>
    <x v="0"/>
  </r>
  <r>
    <s v="ZMM11"/>
    <s v="Kontraktwerte Mengenkontrakte Detail"/>
    <x v="12"/>
    <n v="37"/>
    <s v="DIALOG"/>
    <x v="0"/>
    <x v="0"/>
  </r>
  <r>
    <s v="ZMM110"/>
    <s v="Umsetzen von NB-BANF in Bestellung"/>
    <x v="12"/>
    <n v="6785"/>
    <s v="DIALOG"/>
    <x v="0"/>
    <x v="0"/>
  </r>
  <r>
    <s v="ZMM111"/>
    <s v="Automatisches Umsetzen von NB-BANF"/>
    <x v="12"/>
    <n v="15"/>
    <s v="DIALOG"/>
    <x v="0"/>
    <x v="0"/>
  </r>
  <r>
    <s v="ZMM112"/>
    <s v="Automatisches Umsetzen von NB-BANF"/>
    <x v="12"/>
    <n v="24963"/>
    <s v="DIALOG"/>
    <x v="0"/>
    <x v="0"/>
  </r>
  <r>
    <s v="ZMM12"/>
    <s v="Kontraktwerte Mengenkontrakte Beleg"/>
    <x v="12"/>
    <n v="16"/>
    <s v="DIALOG"/>
    <x v="0"/>
    <x v="0"/>
  </r>
  <r>
    <s v="ZMM13"/>
    <s v="Kontraktwerte Mengenkontrakte Wareng"/>
    <x v="12"/>
    <n v="10"/>
    <s v="DIALOG"/>
    <x v="0"/>
    <x v="0"/>
  </r>
  <r>
    <s v="ZMM14"/>
    <s v="Materialverzeichnis"/>
    <x v="12"/>
    <n v="2884"/>
    <s v="DIALOG"/>
    <x v="0"/>
    <x v="0"/>
  </r>
  <r>
    <s v="ZMM15"/>
    <s v="Materialdispobereichdaten"/>
    <x v="12"/>
    <n v="418"/>
    <s v="DIALOG"/>
    <x v="0"/>
    <x v="0"/>
  </r>
  <r>
    <s v="ZMM16"/>
    <s v="Kontraktwerte Detailliste"/>
    <x v="12"/>
    <n v="52"/>
    <s v="DIALOG"/>
    <x v="0"/>
    <x v="0"/>
  </r>
  <r>
    <s v="ZMM18"/>
    <s v="Abrufe zu Wertkontrakten"/>
    <x v="12"/>
    <n v="3"/>
    <s v="DIALOG"/>
    <x v="0"/>
    <x v="0"/>
  </r>
  <r>
    <s v="ZMM20"/>
    <s v="Inventurliste"/>
    <x v="12"/>
    <n v="334621"/>
    <s v="DIALOG"/>
    <x v="0"/>
    <x v="0"/>
  </r>
  <r>
    <s v="ZMM200"/>
    <s v="Pflege Freigabestrategie InScope"/>
    <x v="12"/>
    <n v="1482"/>
    <s v="DIALOG"/>
    <x v="0"/>
    <x v="0"/>
  </r>
  <r>
    <s v="ZMM201"/>
    <s v="Pflege Fr.-Codes pro Hilfsmittel"/>
    <x v="12"/>
    <n v="445"/>
    <s v="DIALOG"/>
    <x v="0"/>
    <x v="0"/>
  </r>
  <r>
    <s v="ZMM202"/>
    <s v="Pflege RV-Versand ohne Unterschrift"/>
    <x v="12"/>
    <n v="210"/>
    <s v="DIALOG"/>
    <x v="0"/>
    <x v="0"/>
  </r>
  <r>
    <s v="ZMM203"/>
    <s v="nachträglich BANF-Pos. in Freigabe"/>
    <x v="12"/>
    <n v="1914"/>
    <s v="DIALOG"/>
    <x v="0"/>
    <x v="0"/>
  </r>
  <r>
    <s v="ZMM204"/>
    <s v="BANF-Pos. v. Freigabe ausschließen"/>
    <x v="12"/>
    <n v="14"/>
    <s v="DIALOG"/>
    <x v="0"/>
    <x v="0"/>
  </r>
  <r>
    <s v="ZMM205"/>
    <s v="User für Infomail bei BANF-Freigabe"/>
    <x v="12"/>
    <n v="3070"/>
    <s v="DIALOG"/>
    <x v="0"/>
    <x v="0"/>
  </r>
  <r>
    <s v="ZMM21"/>
    <s v="Materialverzeichnis nach Einkäufergr"/>
    <x v="12"/>
    <n v="3015"/>
    <s v="DIALOG"/>
    <x v="0"/>
    <x v="0"/>
  </r>
  <r>
    <s v="ZMM22"/>
    <s v="Materialverzeichnis sortiert nach No"/>
    <x v="12"/>
    <n v="108"/>
    <s v="DIALOG"/>
    <x v="0"/>
    <x v="0"/>
  </r>
  <r>
    <s v="ZMM23"/>
    <s v="Materialverzeichnis sortiert nach Ge"/>
    <x v="12"/>
    <n v="8"/>
    <s v="DIALOG"/>
    <x v="0"/>
    <x v="0"/>
  </r>
  <r>
    <s v="ZMM24"/>
    <s v="Bestelldruck für Aufträge"/>
    <x v="12"/>
    <n v="2239"/>
    <s v="DIALOG"/>
    <x v="0"/>
    <x v="0"/>
  </r>
  <r>
    <s v="ZMM25"/>
    <s v="Material mit Gewichtszuordnung"/>
    <x v="12"/>
    <n v="22"/>
    <s v="DIALOG"/>
    <x v="0"/>
    <x v="0"/>
  </r>
  <r>
    <s v="ZMM26"/>
    <s v="Auswertung zur Warengruppe"/>
    <x v="12"/>
    <n v="30"/>
    <s v="DIALOG"/>
    <x v="0"/>
    <x v="0"/>
  </r>
  <r>
    <s v="ZMM27"/>
    <s v="Vertragsliste"/>
    <x v="12"/>
    <n v="60866"/>
    <s v="DIALOG"/>
    <x v="0"/>
    <x v="0"/>
  </r>
  <r>
    <s v="ZMM28"/>
    <s v="Transfer Banfen in ext. Einkaufssys."/>
    <x v="12"/>
    <n v="60"/>
    <s v="DIALOG"/>
    <x v="0"/>
    <x v="0"/>
  </r>
  <r>
    <s v="ZMM29"/>
    <s v="Materialverzeichnis mit LV mit Lort"/>
    <x v="12"/>
    <n v="363"/>
    <s v="DIALOG"/>
    <x v="0"/>
    <x v="0"/>
  </r>
  <r>
    <s v="ZMM30"/>
    <s v="Materialverzeichnis mit LV ohne Lort"/>
    <x v="12"/>
    <n v="351"/>
    <s v=""/>
    <x v="0"/>
    <x v="0"/>
  </r>
  <r>
    <s v="ZMM300"/>
    <s v="eMatS - Grobplanung ändern"/>
    <x v="12"/>
    <n v="16266"/>
    <s v="DIALOG"/>
    <x v="0"/>
    <x v="0"/>
  </r>
  <r>
    <s v="ZMM301"/>
    <s v="eMatS - Grobplanung anzeigen"/>
    <x v="12"/>
    <n v="4750"/>
    <s v="DIALOG"/>
    <x v="0"/>
    <x v="0"/>
  </r>
  <r>
    <s v="ZMM302"/>
    <s v="eMatS - Reservierungen loggen"/>
    <x v="12"/>
    <n v="2425"/>
    <s v="DIALOG"/>
    <x v="0"/>
    <x v="0"/>
  </r>
  <r>
    <s v="ZMM303"/>
    <s v="eMatS - Gateway-Logging"/>
    <x v="12"/>
    <n v="30"/>
    <s v="DIALOG"/>
    <x v="0"/>
    <x v="0"/>
  </r>
  <r>
    <s v="ZMM31"/>
    <s v="Tankdaten: Eingangsrechnung buchen"/>
    <x v="0"/>
    <n v="43"/>
    <s v="DIALOG"/>
    <x v="0"/>
    <x v="0"/>
  </r>
  <r>
    <s v="ZMM32"/>
    <s v="Aktuelle Bedarfs-/Bestandsliste Disp"/>
    <x v="12"/>
    <n v="12052"/>
    <s v="DIALOG"/>
    <x v="0"/>
    <x v="0"/>
  </r>
  <r>
    <s v="ZMM33"/>
    <s v="Materialstammänderungen"/>
    <x v="12"/>
    <n v="196"/>
    <s v="DIALOG"/>
    <x v="0"/>
    <x v="0"/>
  </r>
  <r>
    <s v="ZMM34"/>
    <s v="Limitbestellung"/>
    <x v="12"/>
    <n v="4"/>
    <s v="DIALOG"/>
    <x v="0"/>
    <x v="0"/>
  </r>
  <r>
    <s v="ZMM35"/>
    <s v="Cockpit Einkauf Bauleistungen"/>
    <x v="12"/>
    <n v="2795"/>
    <s v=""/>
    <x v="0"/>
    <x v="9"/>
  </r>
  <r>
    <s v="ZMM36"/>
    <s v="Cockpit Einkauf Lieferungen/Leistung"/>
    <x v="12"/>
    <n v="5"/>
    <s v=""/>
    <x v="0"/>
    <x v="9"/>
  </r>
  <r>
    <s v="ZMM37"/>
    <s v="Cockpit Bedarfsträger"/>
    <x v="12"/>
    <n v="10"/>
    <s v="DIALOG"/>
    <x v="0"/>
    <x v="0"/>
  </r>
  <r>
    <s v="ZMM38"/>
    <s v="Cockpit Administrator"/>
    <x v="12"/>
    <n v="36"/>
    <s v="DIALOG"/>
    <x v="0"/>
    <x v="0"/>
  </r>
  <r>
    <s v="ZMM39"/>
    <s v="Massenupdate der Userdaten"/>
    <x v="12"/>
    <n v="22"/>
    <s v="DIALOG"/>
    <x v="0"/>
    <x v="0"/>
  </r>
  <r>
    <s v="ZMM40"/>
    <s v="Massenänderung"/>
    <x v="12"/>
    <n v="37"/>
    <s v="DIALOG"/>
    <x v="0"/>
    <x v="0"/>
  </r>
  <r>
    <s v="ZMM42"/>
    <s v="Aktualisierung der Verträge"/>
    <x v="12"/>
    <s v=""/>
    <s v=""/>
    <x v="0"/>
    <x v="9"/>
  </r>
  <r>
    <s v="ZMM45"/>
    <s v="Query Inventur Sicherheitsbestand"/>
    <x v="12"/>
    <n v="2"/>
    <s v="DIALOG"/>
    <x v="0"/>
    <x v="0"/>
  </r>
  <r>
    <s v="ZMM46"/>
    <s v="Inventur Vorratsvermögen"/>
    <x v="12"/>
    <n v="3010"/>
    <s v="DIALOG"/>
    <x v="0"/>
    <x v="0"/>
  </r>
  <r>
    <s v="ZMM48"/>
    <s v="Reserverungsänderungen anzeigen"/>
    <x v="12"/>
    <n v="1817"/>
    <s v="DIALOG"/>
    <x v="0"/>
    <x v="0"/>
  </r>
  <r>
    <s v="ZMM49"/>
    <s v="BCO: Analyse Lagerhüter"/>
    <x v="12"/>
    <n v="441"/>
    <s v="DIALOG"/>
    <x v="0"/>
    <x v="0"/>
  </r>
  <r>
    <s v="ZMM50"/>
    <s v="angepasste Materialbelegliste"/>
    <x v="12"/>
    <n v="29069"/>
    <s v="DIALOG"/>
    <x v="0"/>
    <x v="0"/>
  </r>
  <r>
    <s v="ZMM51"/>
    <s v="Kontierungsdaten ändern"/>
    <x v="12"/>
    <n v="273790"/>
    <s v="DIALOG"/>
    <x v="0"/>
    <x v="0"/>
  </r>
  <r>
    <s v="ZMM52"/>
    <s v="Materialverzeichnis mit Klassen"/>
    <x v="12"/>
    <n v="562"/>
    <s v="DIALOG"/>
    <x v="0"/>
    <x v="0"/>
  </r>
  <r>
    <s v="ZMM53"/>
    <s v="Anzahl Materialstämme Materialart"/>
    <x v="12"/>
    <s v=""/>
    <s v=""/>
    <x v="0"/>
    <x v="9"/>
  </r>
  <r>
    <s v="ZMM54"/>
    <s v="Anzahl Materialstämme Materialart LV"/>
    <x v="12"/>
    <s v=""/>
    <s v=""/>
    <x v="0"/>
    <x v="9"/>
  </r>
  <r>
    <s v="ZMM55"/>
    <s v="offene Bestellanforderungen"/>
    <x v="12"/>
    <n v="26"/>
    <s v="DIALOG"/>
    <x v="0"/>
    <x v="0"/>
  </r>
  <r>
    <s v="ZMM56"/>
    <s v="Bestellungen nach Einkaufsgruppe"/>
    <x v="12"/>
    <n v="64"/>
    <s v="DIALOG"/>
    <x v="0"/>
    <x v="0"/>
  </r>
  <r>
    <s v="ZMM57"/>
    <s v="Bestellungen mit Kontierung"/>
    <x v="12"/>
    <n v="79897"/>
    <s v="DIALOG"/>
    <x v="0"/>
    <x v="0"/>
  </r>
  <r>
    <s v="ZMM58"/>
    <s v="Warengruppen für MBS"/>
    <x v="12"/>
    <n v="18"/>
    <s v="DIALOG"/>
    <x v="0"/>
    <x v="0"/>
  </r>
  <r>
    <s v="ZMM59"/>
    <s v="Materialbelegliste"/>
    <x v="12"/>
    <n v="56"/>
    <s v="DIALOG"/>
    <x v="0"/>
    <x v="0"/>
  </r>
  <r>
    <s v="ZMM60"/>
    <s v="Löschen Umlagerungsreservierung"/>
    <x v="12"/>
    <n v="2"/>
    <s v=""/>
    <x v="0"/>
    <x v="9"/>
  </r>
  <r>
    <s v="ZMM61"/>
    <s v="Materialbelegliste"/>
    <x v="12"/>
    <n v="916"/>
    <s v="DIALOG"/>
    <x v="0"/>
    <x v="0"/>
  </r>
  <r>
    <s v="ZMM62"/>
    <s v="Download Bestandsdaten"/>
    <x v="12"/>
    <n v="4"/>
    <s v=""/>
    <x v="0"/>
    <x v="9"/>
  </r>
  <r>
    <s v="ZMM63"/>
    <s v="Erzeugen Zählbelege BTCI"/>
    <x v="12"/>
    <n v="6"/>
    <s v=""/>
    <x v="0"/>
    <x v="60"/>
  </r>
  <r>
    <s v="ZMM64"/>
    <s v="Materialbelege nach Bewertungsklasse"/>
    <x v="12"/>
    <n v="15546"/>
    <s v="DIALOG"/>
    <x v="0"/>
    <x v="0"/>
  </r>
  <r>
    <s v="ZMM65"/>
    <s v="Material gleitender Preis aktuell"/>
    <x v="12"/>
    <n v="112"/>
    <s v="DIALOG"/>
    <x v="0"/>
    <x v="0"/>
  </r>
  <r>
    <s v="ZMM66"/>
    <s v="Liste Wareneingangskorrekturen"/>
    <x v="12"/>
    <n v="5504"/>
    <s v="DIALOG"/>
    <x v="0"/>
    <x v="0"/>
  </r>
  <r>
    <s v="ZMM67"/>
    <s v="Download Zählergebnisse"/>
    <x v="12"/>
    <n v="2"/>
    <s v=""/>
    <x v="0"/>
    <x v="60"/>
  </r>
  <r>
    <s v="ZMM68"/>
    <s v="Bestellbuch"/>
    <x v="12"/>
    <n v="7444"/>
    <s v="DIALOG"/>
    <x v="0"/>
    <x v="0"/>
  </r>
  <r>
    <s v="ZMM71"/>
    <s v="Kontrakliste"/>
    <x v="12"/>
    <n v="103"/>
    <s v="DIALOG"/>
    <x v="0"/>
    <x v="0"/>
  </r>
  <r>
    <s v="ZMM73"/>
    <s v="Materialstamm Einkaufsbestelltext"/>
    <x v="12"/>
    <s v=""/>
    <s v=""/>
    <x v="0"/>
    <x v="0"/>
  </r>
  <r>
    <s v="ZMM76"/>
    <s v="Rahmenbestellungen mit Rechnungsplan"/>
    <x v="12"/>
    <n v="2200"/>
    <s v="DIALOG"/>
    <x v="0"/>
    <x v="0"/>
  </r>
  <r>
    <s v="ZMM77"/>
    <s v="offene Bestellungen"/>
    <x v="12"/>
    <n v="128"/>
    <s v=""/>
    <x v="0"/>
    <x v="62"/>
  </r>
  <r>
    <s v="ZMM78"/>
    <s v="Bestellungen Wertgrenze"/>
    <x v="12"/>
    <s v=""/>
    <s v=""/>
    <x v="0"/>
    <x v="62"/>
  </r>
  <r>
    <s v="ZMM79"/>
    <s v="BTCI-Obligoabbau"/>
    <x v="12"/>
    <n v="9"/>
    <s v="DIALOG"/>
    <x v="0"/>
    <x v="0"/>
  </r>
  <r>
    <s v="ZMM82"/>
    <s v="Ändern Steuerkennzeichen Bestellung"/>
    <x v="12"/>
    <n v="24"/>
    <s v="DIALOG"/>
    <x v="0"/>
    <x v="0"/>
  </r>
  <r>
    <s v="ZMM85"/>
    <s v="Simulation gepl. Warenentnahmen"/>
    <x v="12"/>
    <n v="306"/>
    <s v="DIALOG"/>
    <x v="0"/>
    <x v="0"/>
  </r>
  <r>
    <s v="ZMM86"/>
    <s v="Lagerplatz 2  (Wertetabelle)"/>
    <x v="12"/>
    <n v="2"/>
    <s v="DIALOG"/>
    <x v="0"/>
    <x v="0"/>
  </r>
  <r>
    <s v="ZMM87"/>
    <s v="Update falsch eingescannter Liefersc"/>
    <x v="0"/>
    <s v=""/>
    <s v=""/>
    <x v="0"/>
    <x v="1"/>
  </r>
  <r>
    <s v="ZMM88"/>
    <s v="Änderungsbelege Kreditor Adr.daten"/>
    <x v="12"/>
    <n v="6"/>
    <s v=""/>
    <x v="0"/>
    <x v="62"/>
  </r>
  <r>
    <s v="ZMM90"/>
    <s v="Autom. Umsetzung von Bestellungen"/>
    <x v="2"/>
    <n v="6"/>
    <s v=""/>
    <x v="0"/>
    <x v="78"/>
  </r>
  <r>
    <s v="ZMM91"/>
    <s v="Umsatzsteuerkennzeichen pflegen"/>
    <x v="12"/>
    <n v="1016"/>
    <s v="DIALOG"/>
    <x v="0"/>
    <x v="0"/>
  </r>
  <r>
    <s v="ZMM92"/>
    <s v="MIGO: Materialscheinnr setzen VGART"/>
    <x v="12"/>
    <n v="32"/>
    <s v="DIALOG"/>
    <x v="0"/>
    <x v="0"/>
  </r>
  <r>
    <s v="ZMM93"/>
    <s v="MIGO: Materialscheinnr setzen LGORT"/>
    <x v="12"/>
    <n v="99"/>
    <s v="DIALOG"/>
    <x v="0"/>
    <x v="0"/>
  </r>
  <r>
    <s v="ZMM94"/>
    <s v="MIGO: Materialscheinnr setzen BWART"/>
    <x v="12"/>
    <n v="46"/>
    <s v="DIALOG"/>
    <x v="0"/>
    <x v="0"/>
  </r>
  <r>
    <s v="ZMM95"/>
    <s v="Bestell: Kopftxt Rückfragen pro Disp"/>
    <x v="12"/>
    <n v="4"/>
    <s v="DIALOG"/>
    <x v="0"/>
    <x v="0"/>
  </r>
  <r>
    <s v="ZMM96"/>
    <s v="Wunschlief. für autom.Bestellung"/>
    <x v="12"/>
    <n v="2136"/>
    <s v="DIALOG"/>
    <x v="0"/>
    <x v="0"/>
  </r>
  <r>
    <s v="ZMM97"/>
    <s v="MM: Anforder. auto Email in-/aktiv"/>
    <x v="12"/>
    <n v="3371"/>
    <s v="DIALOG"/>
    <x v="0"/>
    <x v="0"/>
  </r>
  <r>
    <s v="ZMM98"/>
    <s v="RVDB: Pflege der Werte zum RV"/>
    <x v="12"/>
    <n v="69"/>
    <s v="DIALOG"/>
    <x v="0"/>
    <x v="0"/>
  </r>
  <r>
    <s v="ZMM99"/>
    <s v="RVDB: Admins für Pflege der Werte"/>
    <x v="12"/>
    <s v=""/>
    <s v=""/>
    <x v="0"/>
    <x v="0"/>
  </r>
  <r>
    <s v="ZPC06N"/>
    <s v="Buchen Planwerte aus aPART auf PC."/>
    <x v="24"/>
    <n v="111"/>
    <s v="UPDATE"/>
    <x v="0"/>
    <x v="0"/>
  </r>
  <r>
    <s v="ZPM_ABGS"/>
    <s v="Status im Auftrag ändern"/>
    <x v="15"/>
    <s v=""/>
    <s v=""/>
    <x v="0"/>
    <x v="1"/>
  </r>
  <r>
    <s v="ZPM_AE_EQUI"/>
    <s v="PM: Massen-Equipmentanlage (AE)"/>
    <x v="2"/>
    <n v="18"/>
    <s v="DIALOG"/>
    <x v="1"/>
    <x v="0"/>
  </r>
  <r>
    <s v="ZPM_FRV"/>
    <s v="Folgerahmenvertragsnummer speichern"/>
    <x v="2"/>
    <n v="180"/>
    <s v="DIALOG"/>
    <x v="1"/>
    <x v="0"/>
  </r>
  <r>
    <s v="ZPM_IH01"/>
    <s v="Techn. Platz Strukturdarstellung AE"/>
    <x v="2"/>
    <n v="51683"/>
    <s v="DIALOG"/>
    <x v="1"/>
    <x v="0"/>
  </r>
  <r>
    <s v="ZPM_MOBI_RM"/>
    <s v="Nachverbuchung Rückmeldungen mob. IH"/>
    <x v="2"/>
    <n v="368"/>
    <s v="UPDATE"/>
    <x v="0"/>
    <x v="0"/>
  </r>
  <r>
    <s v="ZPM_MOBI_RM"/>
    <s v="Nachverbuchung Rückmeldungen mob. IH"/>
    <x v="2"/>
    <n v="368"/>
    <s v="UPDATE"/>
    <x v="0"/>
    <x v="0"/>
  </r>
  <r>
    <s v="ZPM_MOBI_RM"/>
    <s v="Nachverbuchung Rückmeldungen mob. IH"/>
    <x v="2"/>
    <n v="368"/>
    <s v="UPDATE"/>
    <x v="0"/>
    <x v="0"/>
  </r>
  <r>
    <s v="ZPM10"/>
    <s v="Auftrag: Plan/Ist/Obligo"/>
    <x v="2"/>
    <n v="138791"/>
    <s v="DIALOG"/>
    <x v="1"/>
    <x v="0"/>
  </r>
  <r>
    <s v="ZPM100"/>
    <s v="Rückmeldeliste mit Personalnummern"/>
    <x v="2"/>
    <n v="15996"/>
    <s v="DIALOG"/>
    <x v="1"/>
    <x v="0"/>
  </r>
  <r>
    <s v="ZPM101"/>
    <s v="PM: Pflege Tabellen für VDMA"/>
    <x v="2"/>
    <n v="14"/>
    <s v="DIALOG"/>
    <x v="1"/>
    <x v="0"/>
  </r>
  <r>
    <s v="ZPM102"/>
    <s v="Aufruf Pflege VDMA Fussnoten"/>
    <x v="2"/>
    <n v="4"/>
    <s v="DIALOG"/>
    <x v="0"/>
    <x v="0"/>
  </r>
  <r>
    <s v="ZPM103"/>
    <s v="Aufruf Pflegeview der Tabelle ZVDMA"/>
    <x v="2"/>
    <n v="92"/>
    <s v="DIALOG"/>
    <x v="0"/>
    <x v="0"/>
  </r>
  <r>
    <s v="ZPM104"/>
    <s v="Aufruf Pflegeview VDMA Objektzuordn."/>
    <x v="2"/>
    <n v="40"/>
    <s v="DIALOG"/>
    <x v="0"/>
    <x v="0"/>
  </r>
  <r>
    <s v="ZPM105"/>
    <s v="Aktionscodepflege zu M4-Meldungen"/>
    <x v="2"/>
    <n v="16"/>
    <s v="DIALOG"/>
    <x v="1"/>
    <x v="0"/>
  </r>
  <r>
    <s v="ZPM11"/>
    <s v="Auftrag: Plan/Ist/Obligo Kostenart"/>
    <x v="2"/>
    <n v="94465"/>
    <s v="DIALOG"/>
    <x v="1"/>
    <x v="0"/>
  </r>
  <r>
    <s v="ZPM120"/>
    <s v="TP Daten an SAP PO schicken"/>
    <x v="2"/>
    <n v="60"/>
    <s v="DIALOG"/>
    <x v="1"/>
    <x v="0"/>
  </r>
  <r>
    <s v="ZPM125"/>
    <s v="Massenpflege Merkmale an TPs und EQs"/>
    <x v="2"/>
    <n v="30"/>
    <s v="UPDATE"/>
    <x v="1"/>
    <x v="0"/>
  </r>
  <r>
    <s v="ZPM130"/>
    <s v="Dispo-Sperren für mobile IH löschen"/>
    <x v="2"/>
    <n v="370"/>
    <s v="DIALOG"/>
    <x v="1"/>
    <x v="0"/>
  </r>
  <r>
    <s v="ZPM15"/>
    <s v="Auftrag: Plan/Ist/Obligo Leitarbpl."/>
    <x v="2"/>
    <n v="6537"/>
    <s v="DIALOG"/>
    <x v="1"/>
    <x v="0"/>
  </r>
  <r>
    <s v="ZPM16"/>
    <s v="Auftrag: Abrechnungsvorschrift"/>
    <x v="2"/>
    <n v="14034"/>
    <s v="DIALOG"/>
    <x v="1"/>
    <x v="0"/>
  </r>
  <r>
    <s v="ZPM17"/>
    <s v="Meßbelegselektion"/>
    <x v="2"/>
    <n v="2"/>
    <s v="DIALOG"/>
    <x v="1"/>
    <x v="0"/>
  </r>
  <r>
    <s v="ZPM170"/>
    <s v="TRP Cockpit"/>
    <x v="2"/>
    <n v="2406"/>
    <s v="DIALOG"/>
    <x v="0"/>
    <x v="43"/>
  </r>
  <r>
    <s v="ZPM171"/>
    <s v="TRP: Auftragsplanung"/>
    <x v="2"/>
    <n v="3008"/>
    <s v="UPDATE"/>
    <x v="0"/>
    <x v="43"/>
  </r>
  <r>
    <s v="ZPM172"/>
    <s v="TRP: Kalenderpflege"/>
    <x v="2"/>
    <n v="1410"/>
    <s v="DIALOG"/>
    <x v="0"/>
    <x v="43"/>
  </r>
  <r>
    <s v="ZPM173"/>
    <s v="TRP: Routenpflege"/>
    <x v="2"/>
    <n v="7186"/>
    <s v="DIALOG"/>
    <x v="0"/>
    <x v="43"/>
  </r>
  <r>
    <s v="ZPM174"/>
    <s v="TRP: Equis mit Gewährleistungsende"/>
    <x v="2"/>
    <n v="4"/>
    <s v="DIALOG"/>
    <x v="0"/>
    <x v="43"/>
  </r>
  <r>
    <s v="ZPM176"/>
    <s v="TRP: generieter offener Aufträge"/>
    <x v="2"/>
    <n v="1046"/>
    <s v="UPDATE"/>
    <x v="0"/>
    <x v="43"/>
  </r>
  <r>
    <s v="ZPM177"/>
    <s v="Equipment RE-Partner aktualisieren"/>
    <x v="2"/>
    <n v="34"/>
    <s v="DIALOG"/>
    <x v="0"/>
    <x v="43"/>
  </r>
  <r>
    <s v="ZPM179"/>
    <s v="TRP: Rückmeldungen"/>
    <x v="2"/>
    <n v="163"/>
    <s v="DIALOG"/>
    <x v="0"/>
    <x v="43"/>
  </r>
  <r>
    <s v="ZPM180"/>
    <s v="Tabellenpflege TRP-Kolonnen"/>
    <x v="2"/>
    <n v="2"/>
    <s v="DIALOG"/>
    <x v="0"/>
    <x v="43"/>
  </r>
  <r>
    <s v="ZPM181"/>
    <s v="Tabellenpflege TRP-Servicezeiten"/>
    <x v="2"/>
    <n v="154"/>
    <s v="DIALOG"/>
    <x v="0"/>
    <x v="43"/>
  </r>
  <r>
    <s v="ZPM182"/>
    <s v="Tabellenpflege TRP-Wartungsintervall"/>
    <x v="2"/>
    <n v="12"/>
    <s v="DIALOG"/>
    <x v="0"/>
    <x v="43"/>
  </r>
  <r>
    <s v="ZPM184"/>
    <s v="Tabellenpflege Equipmentarten"/>
    <x v="2"/>
    <n v="1"/>
    <s v="DIALOG"/>
    <x v="0"/>
    <x v="43"/>
  </r>
  <r>
    <s v="ZPM185"/>
    <s v="Tabellenpflege Auftragsdaten"/>
    <x v="2"/>
    <n v="212"/>
    <s v="DIALOG"/>
    <x v="0"/>
    <x v="43"/>
  </r>
  <r>
    <s v="ZPM186"/>
    <s v="Tabellenpflege Vorgangsschlüssel"/>
    <x v="2"/>
    <n v="29"/>
    <s v="DIALOG"/>
    <x v="0"/>
    <x v="43"/>
  </r>
  <r>
    <s v="ZPM187"/>
    <s v="Tabellenpflege TRP-Equipmenttypen"/>
    <x v="2"/>
    <n v="1"/>
    <s v="DIALOG"/>
    <x v="0"/>
    <x v="43"/>
  </r>
  <r>
    <s v="ZPM188"/>
    <s v="Dashboard-Daten aktualisieren"/>
    <x v="2"/>
    <s v=""/>
    <s v=""/>
    <x v="0"/>
    <x v="43"/>
  </r>
  <r>
    <s v="ZPM20"/>
    <s v="Auftrag: GB IH"/>
    <x v="2"/>
    <n v="256"/>
    <s v="DIALOG"/>
    <x v="1"/>
    <x v="0"/>
  </r>
  <r>
    <s v="ZPM23"/>
    <s v="Auftrag: GB IN Zuschlag"/>
    <x v="2"/>
    <n v="88"/>
    <s v="DIALOG"/>
    <x v="1"/>
    <x v="0"/>
  </r>
  <r>
    <s v="ZPM27"/>
    <s v="Verschieb.Eckstarttermin STEUS"/>
    <x v="2"/>
    <n v="6"/>
    <s v="DIALOG"/>
    <x v="1"/>
    <x v="0"/>
  </r>
  <r>
    <s v="ZPM28"/>
    <s v="Verschieb.Eckstarttermin AUFART"/>
    <x v="2"/>
    <n v="18"/>
    <s v="DIALOG"/>
    <x v="1"/>
    <x v="0"/>
  </r>
  <r>
    <s v="ZPM30"/>
    <s v="Auftrag: Banf/Bestellung/Reservierg."/>
    <x v="2"/>
    <n v="51926"/>
    <s v="DIALOG"/>
    <x v="1"/>
    <x v="0"/>
  </r>
  <r>
    <s v="ZPM35"/>
    <s v="Prüfung prüfpflichtiger Arbeitsmitte"/>
    <x v="2"/>
    <n v="1888"/>
    <s v="DIALOG"/>
    <x v="1"/>
    <x v="0"/>
  </r>
  <r>
    <s v="ZPM36"/>
    <s v="Fahrzeuge anzeigen"/>
    <x v="2"/>
    <n v="79569"/>
    <s v="DIALOG"/>
    <x v="1"/>
    <x v="0"/>
  </r>
  <r>
    <s v="ZPM37"/>
    <s v="Massenpflege Merkmale der Klasse 002"/>
    <x v="2"/>
    <n v="78"/>
    <s v="DIALOG"/>
    <x v="1"/>
    <x v="0"/>
  </r>
  <r>
    <s v="ZPM38"/>
    <s v="Messbelege aus Tankdaten anlegen"/>
    <x v="2"/>
    <n v="470"/>
    <s v="DIALOG"/>
    <x v="1"/>
    <x v="0"/>
  </r>
  <r>
    <s v="ZPM39"/>
    <s v="Datenherkunft zu Fahrzeugequipments"/>
    <x v="2"/>
    <n v="44"/>
    <s v="DIALOG"/>
    <x v="1"/>
    <x v="0"/>
  </r>
  <r>
    <s v="ZPM40"/>
    <s v="Massendruck Meldungen"/>
    <x v="2"/>
    <n v="636"/>
    <s v="DIALOG"/>
    <x v="1"/>
    <x v="0"/>
  </r>
  <r>
    <s v="ZPM41"/>
    <s v="Massendruck Aufträge"/>
    <x v="2"/>
    <n v="54"/>
    <s v="DIALOG"/>
    <x v="1"/>
    <x v="0"/>
  </r>
  <r>
    <s v="ZPM42"/>
    <s v="Massenpflege Partner zu Aufträgen"/>
    <x v="2"/>
    <n v="11292"/>
    <s v="UPDATE"/>
    <x v="1"/>
    <x v="0"/>
  </r>
  <r>
    <s v="ZPM50"/>
    <s v="Arbeitspläne ändern (mehrstufig)"/>
    <x v="2"/>
    <n v="40"/>
    <s v="DIALOG"/>
    <x v="1"/>
    <x v="0"/>
  </r>
  <r>
    <s v="ZPM52"/>
    <s v="Arbeitspläne Plan/Ist"/>
    <x v="2"/>
    <n v="355"/>
    <s v="DIALOG"/>
    <x v="1"/>
    <x v="0"/>
  </r>
  <r>
    <s v="ZPM54"/>
    <s v="Arbeitspläne Arbeitsplatz ändern"/>
    <x v="2"/>
    <s v=""/>
    <s v=""/>
    <x v="1"/>
    <x v="0"/>
  </r>
  <r>
    <s v="ZPM55"/>
    <s v="Anleitungen umwandeln"/>
    <x v="2"/>
    <n v="12"/>
    <s v="DIALOG"/>
    <x v="1"/>
    <x v="0"/>
  </r>
  <r>
    <s v="ZPM56"/>
    <s v="Zuordnen Leistungsart/Arbeitsplan"/>
    <x v="2"/>
    <n v="16"/>
    <s v="DIALOG"/>
    <x v="1"/>
    <x v="0"/>
  </r>
  <r>
    <s v="ZPM59"/>
    <s v="Tabellenpflege Toleranz WF Arb.plan"/>
    <x v="2"/>
    <n v="963"/>
    <s v="DIALOG"/>
    <x v="1"/>
    <x v="0"/>
  </r>
  <r>
    <s v="ZPM60"/>
    <s v="Stücklistengenerator (hinzufügen)"/>
    <x v="2"/>
    <n v="22199"/>
    <s v="UPDATE"/>
    <x v="1"/>
    <x v="0"/>
  </r>
  <r>
    <s v="ZPM61"/>
    <s v="Stücklistengenerator (entfernen)"/>
    <x v="2"/>
    <n v="1006"/>
    <s v="UPDATE"/>
    <x v="1"/>
    <x v="0"/>
  </r>
  <r>
    <s v="ZPM62"/>
    <s v="Aufbau Historie Katalogmaterialen"/>
    <x v="2"/>
    <n v="1586"/>
    <s v="UPDATE"/>
    <x v="1"/>
    <x v="0"/>
  </r>
  <r>
    <s v="ZPM63"/>
    <s v="Aktualisieren der RV in Anl./Arb.plä"/>
    <x v="2"/>
    <n v="727"/>
    <s v="DIALOG"/>
    <x v="1"/>
    <x v="0"/>
  </r>
  <r>
    <s v="ZPM64"/>
    <s v="Freischaltverwaltung"/>
    <x v="2"/>
    <n v="275"/>
    <s v="DIALOG"/>
    <x v="1"/>
    <x v="0"/>
  </r>
  <r>
    <s v="ZPM65"/>
    <s v="Tabellenpflege T9PMWFSTRG"/>
    <x v="2"/>
    <n v="16"/>
    <s v="DIALOG"/>
    <x v="1"/>
    <x v="0"/>
  </r>
  <r>
    <s v="ZPM66"/>
    <s v="Stammdatenerweiterung NINJA"/>
    <x v="2"/>
    <n v="153"/>
    <s v="DIALOG"/>
    <x v="1"/>
    <x v="0"/>
  </r>
  <r>
    <s v="ZPM70"/>
    <s v="Tabellenpflege Serialisierung BWART"/>
    <x v="2"/>
    <n v="84"/>
    <s v="DIALOG"/>
    <x v="1"/>
    <x v="0"/>
  </r>
  <r>
    <s v="ZPM71"/>
    <s v="BWB PM-Kostenauswertung  S801"/>
    <x v="2"/>
    <n v="7"/>
    <s v="DIALOG"/>
    <x v="1"/>
    <x v="0"/>
  </r>
  <r>
    <s v="ZPM73"/>
    <s v="BWB PM-Plan. Budget/Plankosten  S803"/>
    <x v="2"/>
    <n v="49"/>
    <s v="DIALOG"/>
    <x v="1"/>
    <x v="0"/>
  </r>
  <r>
    <s v="ZPM74"/>
    <s v="BWB PM-Plg. Kostensammler Ist/Budget"/>
    <x v="2"/>
    <n v="6"/>
    <s v="DIALOG"/>
    <x v="1"/>
    <x v="0"/>
  </r>
  <r>
    <s v="ZPM75"/>
    <s v="BWB Standort und Planung  S861"/>
    <x v="2"/>
    <n v="1"/>
    <s v="DIALOG"/>
    <x v="1"/>
    <x v="0"/>
  </r>
  <r>
    <s v="ZPM76"/>
    <s v="BWB Objektklasse u. Hersteller  S862"/>
    <x v="2"/>
    <n v="18"/>
    <s v="DIALOG"/>
    <x v="1"/>
    <x v="0"/>
  </r>
  <r>
    <s v="ZPM77"/>
    <s v="Ausfallzeiten"/>
    <x v="2"/>
    <n v="146"/>
    <s v="DIALOG"/>
    <x v="1"/>
    <x v="0"/>
  </r>
  <r>
    <s v="ZPM78"/>
    <s v="Pflege Tabelle T9PMWEPO"/>
    <x v="2"/>
    <n v="28"/>
    <s v="DIALOG"/>
    <x v="1"/>
    <x v="0"/>
  </r>
  <r>
    <s v="ZPM79"/>
    <s v="Bedingungen Einzelbudgetierung"/>
    <x v="2"/>
    <n v="8164"/>
    <s v="DIALOG"/>
    <x v="1"/>
    <x v="0"/>
  </r>
  <r>
    <s v="ZPM80"/>
    <s v="PM-Freigabe Administration der WF"/>
    <x v="2"/>
    <n v="32"/>
    <s v="DIALOG"/>
    <x v="1"/>
    <x v="0"/>
  </r>
  <r>
    <s v="ZPM81"/>
    <s v="Anzahl Aufträge nach Techn.Platz"/>
    <x v="2"/>
    <n v="210"/>
    <s v="DIALOG"/>
    <x v="1"/>
    <x v="0"/>
  </r>
  <r>
    <s v="ZPM82"/>
    <s v="Pflege Budget für IS S803"/>
    <x v="2"/>
    <n v="6"/>
    <s v="DIALOG"/>
    <x v="1"/>
    <x v="0"/>
  </r>
  <r>
    <s v="ZPM83"/>
    <s v="Adressdaten aus T. Platz / Equipment"/>
    <x v="2"/>
    <n v="17"/>
    <s v="DIALOG"/>
    <x v="1"/>
    <x v="0"/>
  </r>
  <r>
    <s v="ZPM85"/>
    <s v="Wartungspläne ändern"/>
    <x v="2"/>
    <n v="76"/>
    <s v="DIALOG"/>
    <x v="1"/>
    <x v="0"/>
  </r>
  <r>
    <s v="ZPM86"/>
    <s v="Tabellenpflege Mapping Lagerort - TP"/>
    <x v="2"/>
    <n v="8"/>
    <s v="DIALOG"/>
    <x v="1"/>
    <x v="0"/>
  </r>
  <r>
    <s v="ZPM87"/>
    <s v="Jahresleistung in Meßbelegen ändern"/>
    <x v="2"/>
    <n v="16"/>
    <s v="DIALOG"/>
    <x v="1"/>
    <x v="0"/>
  </r>
  <r>
    <s v="ZPM88"/>
    <s v="Pflege Tabelle T9PMABRVOR"/>
    <x v="2"/>
    <n v="10830"/>
    <s v="DIALOG"/>
    <x v="1"/>
    <x v="0"/>
  </r>
  <r>
    <s v="ZPM90"/>
    <s v="Pflege Steuerkennzeichen zum TP"/>
    <x v="2"/>
    <n v="2106"/>
    <s v="DIALOG"/>
    <x v="1"/>
    <x v="0"/>
  </r>
  <r>
    <s v="ZPM92"/>
    <s v="Pflege Tabelle T9PMAUFART"/>
    <x v="2"/>
    <n v="110"/>
    <s v="DIALOG"/>
    <x v="1"/>
    <x v="0"/>
  </r>
  <r>
    <s v="ZPM93"/>
    <s v="Status 'Abgeschlossen' setzen"/>
    <x v="2"/>
    <n v="34"/>
    <s v="DIALOG"/>
    <x v="1"/>
    <x v="0"/>
  </r>
  <r>
    <s v="ZPM94"/>
    <s v="Pflege Auftragsarten für IS S804"/>
    <x v="2"/>
    <n v="7"/>
    <s v="DIALOG"/>
    <x v="1"/>
    <x v="0"/>
  </r>
  <r>
    <s v="ZPM95"/>
    <s v="Pflege Tabelle T9PMKSTART"/>
    <x v="2"/>
    <n v="234"/>
    <s v="DIALOG"/>
    <x v="1"/>
    <x v="0"/>
  </r>
  <r>
    <s v="ZPM96"/>
    <s v="Pflege Tabelle T9PMIHPLGR"/>
    <x v="2"/>
    <n v="20"/>
    <s v="DIALOG"/>
    <x v="1"/>
    <x v="0"/>
  </r>
  <r>
    <s v="ZPM97"/>
    <s v="Pflege Tabelle T9PMARBPL"/>
    <x v="2"/>
    <n v="80"/>
    <s v="DIALOG"/>
    <x v="1"/>
    <x v="0"/>
  </r>
  <r>
    <s v="ZPMCO01"/>
    <s v="Ändern CO-Abr.-vorschr. zu PM-Auftr."/>
    <x v="2"/>
    <n v="300"/>
    <s v="DIALOG"/>
    <x v="1"/>
    <x v="0"/>
  </r>
  <r>
    <s v="ZPS_ZPSA_01"/>
    <s v="ISTK Be- und Entlastung Kum.Periode"/>
    <x v="0"/>
    <n v="8255"/>
    <s v="DIALOG"/>
    <x v="0"/>
    <x v="0"/>
  </r>
  <r>
    <s v="ZPS01"/>
    <s v="Auswertung der Bestellungen"/>
    <x v="21"/>
    <n v="941866"/>
    <s v="DIALOG"/>
    <x v="0"/>
    <x v="0"/>
  </r>
  <r>
    <s v="ZPS10"/>
    <s v="PS Ausw.E-Proj.Erfolgsplanvergleich"/>
    <x v="21"/>
    <n v="2792"/>
    <s v="DIALOG"/>
    <x v="0"/>
    <x v="0"/>
  </r>
  <r>
    <s v="ZPS11"/>
    <s v="Planwerte (Kostenstelle - E-Projekt)"/>
    <x v="21"/>
    <s v=""/>
    <s v=""/>
    <x v="0"/>
    <x v="1"/>
  </r>
  <r>
    <s v="ZPS12"/>
    <s v="Erfolgsplan nach Auftragshierarchie"/>
    <x v="21"/>
    <n v="700"/>
    <s v="DIALOG"/>
    <x v="0"/>
    <x v="0"/>
  </r>
  <r>
    <s v="ZPS20"/>
    <s v="Navigator - Projekt anlegen"/>
    <x v="21"/>
    <n v="5740"/>
    <s v="DIALOG"/>
    <x v="0"/>
    <x v="0"/>
  </r>
  <r>
    <s v="ZPS21"/>
    <s v="PS: PSP ändern aus Navigator-File"/>
    <x v="21"/>
    <n v="16417"/>
    <s v="DIALOG"/>
    <x v="0"/>
    <x v="0"/>
  </r>
  <r>
    <s v="ZPS22"/>
    <s v="Transfer Ist (SAP - Navigator)"/>
    <x v="21"/>
    <n v="15"/>
    <s v="DIALOG"/>
    <x v="0"/>
    <x v="0"/>
  </r>
  <r>
    <s v="ZPS30"/>
    <s v="Auswertung Aufträge zu Projekten"/>
    <x v="21"/>
    <n v="185"/>
    <s v="DIALOG"/>
    <x v="0"/>
    <x v="0"/>
  </r>
  <r>
    <s v="ZPS31"/>
    <s v="Download Aufträge und Projekten"/>
    <x v="21"/>
    <n v="8"/>
    <s v=""/>
    <x v="0"/>
    <x v="0"/>
  </r>
  <r>
    <s v="ZPS40"/>
    <s v="Be-/Entlastung Ist"/>
    <x v="21"/>
    <n v="6910"/>
    <s v="DIALOG"/>
    <x v="0"/>
    <x v="0"/>
  </r>
  <r>
    <s v="ZPSBEG10"/>
    <s v="GIMBAA Bestelldaten zu PSP"/>
    <x v="0"/>
    <n v="536"/>
    <s v="DIALOG"/>
    <x v="0"/>
    <x v="0"/>
  </r>
  <r>
    <s v="ZPSG10"/>
    <s v="GIMBAA: Projekt und PSP-Stammdaten"/>
    <x v="0"/>
    <n v="142"/>
    <s v="DIALOG"/>
    <x v="0"/>
    <x v="0"/>
  </r>
  <r>
    <s v="ZPSIKG10"/>
    <s v="Istkosten aus PSP"/>
    <x v="21"/>
    <n v="1763"/>
    <s v="DIALOG"/>
    <x v="0"/>
    <x v="0"/>
  </r>
  <r>
    <s v="ZPSTOFILE"/>
    <s v="Daten CJI3/5 in Datei"/>
    <x v="21"/>
    <n v="3128"/>
    <s v="DIALOG"/>
    <x v="0"/>
    <x v="0"/>
  </r>
  <r>
    <s v="ZQM01"/>
    <s v="Prüflos"/>
    <x v="25"/>
    <n v="7038"/>
    <s v="DIALOG"/>
    <x v="0"/>
    <x v="0"/>
  </r>
  <r>
    <s v="ZRE01"/>
    <s v="Auflistung Flurstücke"/>
    <x v="44"/>
    <n v="18331"/>
    <s v="DIALOG"/>
    <x v="1"/>
    <x v="0"/>
  </r>
  <r>
    <s v="ZRE02"/>
    <s v="Abgleich Anlage - Flurstück"/>
    <x v="44"/>
    <n v="1284"/>
    <s v="DIALOG"/>
    <x v="1"/>
    <x v="0"/>
  </r>
  <r>
    <s v="ZRE04"/>
    <s v="Flurstücke mit Adressen"/>
    <x v="44"/>
    <n v="22"/>
    <s v="DIALOG"/>
    <x v="0"/>
    <x v="0"/>
  </r>
  <r>
    <s v="ZRX01"/>
    <s v="IFIS Initialbefüllung"/>
    <x v="4"/>
    <n v="6"/>
    <s v=""/>
    <x v="0"/>
    <x v="0"/>
  </r>
  <r>
    <s v="ZRX02"/>
    <s v="Dummy Belegung von Arbeitsplätzen"/>
    <x v="4"/>
    <n v="80645"/>
    <s v="UPDATE"/>
    <x v="1"/>
    <x v="0"/>
  </r>
  <r>
    <s v="ZRX03"/>
    <s v="Unbesetze Planstellen"/>
    <x v="4"/>
    <n v="1074"/>
    <s v="DIALOG"/>
    <x v="1"/>
    <x v="0"/>
  </r>
  <r>
    <s v="ZS_ALR_87013340"/>
    <s v="PrCtr-Gruppe Plan/Ist-Vergleich"/>
    <x v="24"/>
    <s v=""/>
    <s v=""/>
    <x v="0"/>
    <x v="1"/>
  </r>
  <r>
    <s v="ZSD01"/>
    <s v="Zuordnung HADB zu SAP"/>
    <x v="8"/>
    <n v="3"/>
    <s v="DIALOG"/>
    <x v="0"/>
    <x v="0"/>
  </r>
  <r>
    <s v="ZSD06"/>
    <s v="Nachdruck (Storno-) Faktura"/>
    <x v="8"/>
    <n v="24"/>
    <s v="DIALOG"/>
    <x v="0"/>
    <x v="0"/>
  </r>
  <r>
    <s v="ZSD20"/>
    <s v="Statusreport zum team utilities/Haus"/>
    <x v="8"/>
    <n v="64092"/>
    <s v="DIALOG"/>
    <x v="0"/>
    <x v="0"/>
  </r>
  <r>
    <s v="ZSD21"/>
    <s v="Auswertung Faktura SD"/>
    <x v="8"/>
    <n v="10343"/>
    <s v="DIALOG"/>
    <x v="0"/>
    <x v="0"/>
  </r>
  <r>
    <s v="ZSD22"/>
    <s v="Dauer 075er Statuswechsel"/>
    <x v="8"/>
    <n v="592"/>
    <s v="DIALOG"/>
    <x v="0"/>
    <x v="0"/>
  </r>
  <r>
    <s v="ZSD23"/>
    <s v="Fakturasperre in Baukostenzuschuss"/>
    <x v="8"/>
    <n v="2"/>
    <s v="DIALOG"/>
    <x v="0"/>
    <x v="0"/>
  </r>
  <r>
    <s v="ZSD24"/>
    <s v="Belege zur GEMEINSAMEN ZULEITUNG"/>
    <x v="8"/>
    <n v="24"/>
    <s v=""/>
    <x v="0"/>
    <x v="0"/>
  </r>
  <r>
    <s v="ZSD26"/>
    <s v="Differenz Faktura- Buchungsdatum"/>
    <x v="8"/>
    <n v="1054"/>
    <s v="DIALOG"/>
    <x v="0"/>
    <x v="0"/>
  </r>
  <r>
    <s v="ZSD27"/>
    <s v="Belege zu UStG § 13 b Bauleistende"/>
    <x v="8"/>
    <s v=""/>
    <s v=""/>
    <x v="0"/>
    <x v="1"/>
  </r>
  <r>
    <s v="ZSD28"/>
    <s v="Kundenaufträge: Setzen CO-Status"/>
    <x v="8"/>
    <n v="1482"/>
    <s v=""/>
    <x v="0"/>
    <x v="0"/>
  </r>
  <r>
    <s v="ZSD29"/>
    <s v="Dauer Statuswechsel"/>
    <x v="8"/>
    <n v="6"/>
    <s v=""/>
    <x v="0"/>
    <x v="0"/>
  </r>
  <r>
    <s v="ZT_BWB_MELD"/>
    <s v="Test-Transaktionsmanager(Formular)"/>
    <x v="2"/>
    <n v="4"/>
    <s v="DIALOG"/>
    <x v="0"/>
    <x v="0"/>
  </r>
  <r>
    <s v="ZTG01"/>
    <s v="Monitor Transaktionsmanager"/>
    <x v="2"/>
    <n v="19626"/>
    <s v="DIALOG"/>
    <x v="0"/>
    <x v="0"/>
  </r>
  <r>
    <s v="ZTM01"/>
    <s v="Materialreservierung  (TRM)"/>
    <x v="2"/>
    <n v="3213"/>
    <s v="UPDATE"/>
    <x v="0"/>
    <x v="0"/>
  </r>
  <r>
    <s v="ZTM02"/>
    <s v="Materialreservierung  (TRM) starten"/>
    <x v="2"/>
    <s v=""/>
    <s v=""/>
    <x v="0"/>
    <x v="0"/>
  </r>
  <r>
    <s v="ZTM03"/>
    <s v="Monitor Transaktionsmanager"/>
    <x v="2"/>
    <n v="245"/>
    <s v="DIALOG"/>
    <x v="0"/>
    <x v="0"/>
  </r>
  <r>
    <s v="ZTP22"/>
    <s v="Meldungsmanager Warte"/>
    <x v="2"/>
    <n v="1450313"/>
    <s v="DIALOG"/>
    <x v="1"/>
    <x v="0"/>
  </r>
  <r>
    <s v="ZUCESUSER"/>
    <s v="Infosystem Internetbenutzer"/>
    <x v="6"/>
    <s v=""/>
    <s v=""/>
    <x v="0"/>
    <x v="1"/>
  </r>
  <r>
    <s v="ZXF4"/>
    <s v="Matchcode für GuiXT Eingabefelder"/>
    <x v="2"/>
    <n v="445741"/>
    <s v="DIALOG"/>
    <x v="0"/>
    <x v="79"/>
  </r>
  <r>
    <s v="ZIS88"/>
    <s v="IS-U: Massenauszug"/>
    <x v="6"/>
    <m/>
    <m/>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4:B46" firstHeaderRow="1" firstDataRow="1" firstDataCol="1" rowPageCount="2" colPageCount="1"/>
  <pivotFields count="7">
    <pivotField dataField="1" showAll="0"/>
    <pivotField showAll="0"/>
    <pivotField axis="axisRow" showAll="0">
      <items count="46">
        <item x="17"/>
        <item x="5"/>
        <item x="41"/>
        <item x="13"/>
        <item x="24"/>
        <item x="15"/>
        <item x="10"/>
        <item x="23"/>
        <item x="37"/>
        <item x="9"/>
        <item x="42"/>
        <item x="0"/>
        <item x="11"/>
        <item x="28"/>
        <item x="30"/>
        <item x="29"/>
        <item x="14"/>
        <item x="18"/>
        <item x="16"/>
        <item x="36"/>
        <item x="32"/>
        <item x="35"/>
        <item x="34"/>
        <item x="26"/>
        <item x="22"/>
        <item x="6"/>
        <item x="1"/>
        <item x="12"/>
        <item x="33"/>
        <item x="27"/>
        <item x="3"/>
        <item x="39"/>
        <item x="38"/>
        <item x="2"/>
        <item x="19"/>
        <item x="21"/>
        <item x="25"/>
        <item x="4"/>
        <item x="44"/>
        <item x="20"/>
        <item x="8"/>
        <item x="40"/>
        <item x="7"/>
        <item x="31"/>
        <item x="43"/>
        <item t="default"/>
      </items>
    </pivotField>
    <pivotField showAll="0" defaultSubtotal="0"/>
    <pivotField showAll="0" defaultSubtotal="0"/>
    <pivotField axis="axisPage" showAll="0">
      <items count="3">
        <item x="1"/>
        <item x="0"/>
        <item t="default"/>
      </items>
    </pivotField>
    <pivotField axis="axisPage" showAll="0">
      <items count="83">
        <item x="15"/>
        <item x="41"/>
        <item x="6"/>
        <item x="25"/>
        <item x="64"/>
        <item x="3"/>
        <item x="77"/>
        <item x="24"/>
        <item x="23"/>
        <item x="29"/>
        <item x="17"/>
        <item x="76"/>
        <item m="1" x="80"/>
        <item m="1" x="81"/>
        <item x="5"/>
        <item x="78"/>
        <item x="35"/>
        <item x="42"/>
        <item x="16"/>
        <item x="11"/>
        <item x="43"/>
        <item x="27"/>
        <item x="10"/>
        <item x="7"/>
        <item x="28"/>
        <item x="30"/>
        <item x="72"/>
        <item x="31"/>
        <item x="32"/>
        <item x="4"/>
        <item x="14"/>
        <item x="39"/>
        <item x="22"/>
        <item x="0"/>
        <item x="2"/>
        <item x="8"/>
        <item x="9"/>
        <item x="12"/>
        <item x="13"/>
        <item x="18"/>
        <item x="19"/>
        <item x="20"/>
        <item x="21"/>
        <item x="40"/>
        <item x="44"/>
        <item x="45"/>
        <item x="46"/>
        <item x="47"/>
        <item x="48"/>
        <item x="49"/>
        <item x="50"/>
        <item x="51"/>
        <item x="52"/>
        <item x="53"/>
        <item x="54"/>
        <item x="55"/>
        <item x="56"/>
        <item x="57"/>
        <item x="58"/>
        <item x="38"/>
        <item x="59"/>
        <item x="60"/>
        <item x="61"/>
        <item x="62"/>
        <item x="63"/>
        <item x="65"/>
        <item x="66"/>
        <item x="70"/>
        <item x="79"/>
        <item x="1"/>
        <item x="26"/>
        <item x="33"/>
        <item x="34"/>
        <item x="36"/>
        <item x="37"/>
        <item x="67"/>
        <item x="68"/>
        <item x="69"/>
        <item x="71"/>
        <item x="73"/>
        <item x="74"/>
        <item x="75"/>
        <item t="default"/>
      </items>
    </pivotField>
  </pivotFields>
  <rowFields count="1">
    <field x="2"/>
  </rowFields>
  <rowItems count="42">
    <i>
      <x/>
    </i>
    <i>
      <x v="1"/>
    </i>
    <i>
      <x v="2"/>
    </i>
    <i>
      <x v="3"/>
    </i>
    <i>
      <x v="4"/>
    </i>
    <i>
      <x v="5"/>
    </i>
    <i>
      <x v="6"/>
    </i>
    <i>
      <x v="7"/>
    </i>
    <i>
      <x v="8"/>
    </i>
    <i>
      <x v="9"/>
    </i>
    <i>
      <x v="10"/>
    </i>
    <i>
      <x v="11"/>
    </i>
    <i>
      <x v="12"/>
    </i>
    <i>
      <x v="13"/>
    </i>
    <i>
      <x v="14"/>
    </i>
    <i>
      <x v="15"/>
    </i>
    <i>
      <x v="16"/>
    </i>
    <i>
      <x v="17"/>
    </i>
    <i>
      <x v="18"/>
    </i>
    <i>
      <x v="20"/>
    </i>
    <i>
      <x v="21"/>
    </i>
    <i>
      <x v="22"/>
    </i>
    <i>
      <x v="23"/>
    </i>
    <i>
      <x v="24"/>
    </i>
    <i>
      <x v="25"/>
    </i>
    <i>
      <x v="26"/>
    </i>
    <i>
      <x v="27"/>
    </i>
    <i>
      <x v="29"/>
    </i>
    <i>
      <x v="30"/>
    </i>
    <i>
      <x v="31"/>
    </i>
    <i>
      <x v="32"/>
    </i>
    <i>
      <x v="33"/>
    </i>
    <i>
      <x v="34"/>
    </i>
    <i>
      <x v="35"/>
    </i>
    <i>
      <x v="36"/>
    </i>
    <i>
      <x v="37"/>
    </i>
    <i>
      <x v="38"/>
    </i>
    <i>
      <x v="39"/>
    </i>
    <i>
      <x v="40"/>
    </i>
    <i>
      <x v="41"/>
    </i>
    <i>
      <x v="42"/>
    </i>
    <i t="grand">
      <x/>
    </i>
  </rowItems>
  <colItems count="1">
    <i/>
  </colItems>
  <pageFields count="2">
    <pageField fld="5" item="1" hier="-1"/>
    <pageField fld="6" item="33" hier="-1"/>
  </pageFields>
  <dataFields count="1">
    <dataField name="Anzahl von Transaktione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5" name="Teilprojekte" displayName="Teilprojekte" ref="E1:H13" totalsRowShown="0">
  <autoFilter ref="E1:H13"/>
  <tableColumns count="4">
    <tableColumn id="1" name="Teilprojekte"/>
    <tableColumn id="2" name="Kürzel"/>
    <tableColumn id="3" name="Anfangszeile" dataDxfId="39">
      <calculatedColumnFormula>IFERROR(MATCH(Teilprojekte[[#This Row],[Kürzel]],BTT[Verantwortliches TP
(automatisch)],0)+2,"")</calculatedColumnFormula>
    </tableColumn>
    <tableColumn id="4" name="Endzeile" dataDxfId="38">
      <calculatedColumnFormula>IFERROR(LOOKUP(2,1/(BTT[Verantwortliches TP
(automatisch)]=Teilprojekte[[#This Row],[Kürzel]]),ROW($2:$9999))+1,"")</calculatedColumnFormula>
    </tableColumn>
  </tableColumns>
  <tableStyleInfo name="TableStyleLight9" showFirstColumn="0" showLastColumn="0" showRowStripes="1" showColumnStripes="0"/>
</table>
</file>

<file path=xl/tables/table10.xml><?xml version="1.0" encoding="utf-8"?>
<table xmlns="http://schemas.openxmlformats.org/spreadsheetml/2006/main" id="9" name="Prioritäten" displayName="Prioritäten" ref="E1:E4" totalsRowShown="0">
  <autoFilter ref="E1:E4"/>
  <tableColumns count="1">
    <tableColumn id="1" name="Prioritäten"/>
  </tableColumns>
  <tableStyleInfo name="TableStyleLight9" showFirstColumn="0" showLastColumn="0" showRowStripes="1" showColumnStripes="0"/>
</table>
</file>

<file path=xl/tables/table11.xml><?xml version="1.0" encoding="utf-8"?>
<table xmlns="http://schemas.openxmlformats.org/spreadsheetml/2006/main" id="10" name="Vorhanden?" displayName="Vorhanden?" ref="G1:G3" totalsRowShown="0">
  <autoFilter ref="G1:G3"/>
  <tableColumns count="1">
    <tableColumn id="1" name="Vorhanden?"/>
  </tableColumns>
  <tableStyleInfo name="TableStyleLight9" showFirstColumn="0" showLastColumn="0" showRowStripes="1" showColumnStripes="0"/>
</table>
</file>

<file path=xl/tables/table12.xml><?xml version="1.0" encoding="utf-8"?>
<table xmlns="http://schemas.openxmlformats.org/spreadsheetml/2006/main" id="11" name="Outputs" displayName="Outputs" ref="I1:I6" totalsRowShown="0">
  <autoFilter ref="I1:I6"/>
  <tableColumns count="1">
    <tableColumn id="1" name="Outputs"/>
  </tableColumns>
  <tableStyleInfo name="TableStyleLight9" showFirstColumn="0" showLastColumn="0" showRowStripes="1" showColumnStripes="0"/>
</table>
</file>

<file path=xl/tables/table13.xml><?xml version="1.0" encoding="utf-8"?>
<table xmlns="http://schemas.openxmlformats.org/spreadsheetml/2006/main" id="12" name="Interfaces" displayName="Interfaces" ref="K1:K5" totalsRowShown="0">
  <autoFilter ref="K1:K5"/>
  <tableColumns count="1">
    <tableColumn id="1" name="Interfaces"/>
  </tableColumns>
  <tableStyleInfo name="TableStyleLight9" showFirstColumn="0" showLastColumn="0" showRowStripes="1" showColumnStripes="0"/>
</table>
</file>

<file path=xl/tables/table2.xml><?xml version="1.0" encoding="utf-8"?>
<table xmlns="http://schemas.openxmlformats.org/spreadsheetml/2006/main" id="3" name="BTT" displayName="BTT" ref="A2:AT427" totalsRowShown="0" headerRowDxfId="37">
  <autoFilter ref="A2:AT427"/>
  <tableColumns count="46">
    <tableColumn id="1" name="Lfd Nr._x000a_(automatisch)" dataDxfId="36">
      <calculatedColumnFormula>IFERROR(IF(BTT[[#This Row],[Lfd Nr. 
(aus konsolidierter Datei)]]&lt;&gt;"",BTT[[#This Row],[Lfd Nr. 
(aus konsolidierter Datei)]],VLOOKUP(aktives_Teilprojekt,Teilprojekte[[Teilprojekte]:[Kürzel]],2,FALSE)&amp;ROW(BTT[[#This Row],[Lfd Nr.
(automatisch)]])-2),"")</calculatedColumnFormula>
    </tableColumn>
    <tableColumn id="3" name="Hauptprozess_x000a_(Pflichtauswahl)" dataDxfId="35"/>
    <tableColumn id="4" name="Subprozess_x000a_(optionale Auswahl)" dataDxfId="34"/>
    <tableColumn id="5" name="Prozessschritt / Funktionsname (Freitext - Pflicht)"/>
    <tableColumn id="6" name="Verantwortliches TP_x000a_(automatisch)" dataDxfId="33">
      <calculatedColumnFormula>IFERROR(IF(NOT(BTT[[#This Row],[Manuelle Änderung des Verantwortliches TP
(Auswahl - bei Bedarf)]]=""),BTT[[#This Row],[Manuelle Änderung des Verantwortliches TP
(Auswahl - bei Bedarf)]],VLOOKUP(BTT[[#This Row],[Hauptprozess
(Pflichtauswahl)]],Hauptprozesse[],3,FALSE)),"")</calculatedColumnFormula>
    </tableColumn>
    <tableColumn id="38" name="Manuelle Änderung des Verantwortliches TP_x000a_(Auswahl - bei Bedarf)"/>
    <tableColumn id="39" name="Info zu OEen_x000a_(Freitext - bei Bedarf)"/>
    <tableColumn id="7" name="SAP-Modul_x000a_(Pflichtauswahl)" dataDxfId="32"/>
    <tableColumn id="8" name="Verwendete Transaktion (Pflichtauswahl)"/>
    <tableColumn id="35" name="Transaktions-name (automatisch)" dataDxfId="31">
      <calculatedColumnFormula>IFERROR(VLOOKUP(BTT[[#This Row],[Verwendete Transaktion (Pflichtauswahl)]],Transaktionen[[Transaktionen]:[Langtext]],2,FALSE),"")</calculatedColumnFormula>
    </tableColumn>
    <tableColumn id="9" name="Zugehörige Transaktionen (Freitext - optional)"/>
    <tableColumn id="10" name="Verwendete _x000a_Fiori App (Freitext - optional)"/>
    <tableColumn id="11" name="Z-Entwicklung zur Transaktion_x000a_(Freitext - optional)"/>
    <tableColumn id="12" name="Verwendetes Addon_x000a_(Freitext - optional)"/>
    <tableColumn id="13" name="Digital signiert_x000a_(Pflichtauswahl)"/>
    <tableColumn id="14" name="Verwendeter Workflow_x000a_(Freitext falls relevant)"/>
    <tableColumn id="15" name="Verwendete Business Function_x000a_(Freitext falls relevant)"/>
    <tableColumn id="16" name="Verwendete Schnittstelle_x000a_(optionale Auswahl)"/>
    <tableColumn id="45" name="Weitere Schnittstellen (Freitext - optional)"/>
    <tableColumn id="17" name="Art des Outputs_x000a_(Pflichtauswahl)"/>
    <tableColumn id="24" name="Verwendetes Formular_x000a_(Auswahl falls relevant)"/>
    <tableColumn id="43" name="technischer Formularname (automatisch)" dataDxfId="30">
      <calculatedColumnFormula>IFERROR(VLOOKUP(BTT[[#This Row],[Verwendetes Formular
(Auswahl falls relevant)]],Formulare[[Formularbezeichnung]:[Formularname (technisch)]],2,FALSE),"")</calculatedColumnFormula>
    </tableColumn>
    <tableColumn id="18" name="Verwendetes anderes_x000a_Outputmedium _x000a_(Freitext falls relevant)"/>
    <tableColumn id="19" name="Org Management Relevanz_x000a_(Pflichtauswahl)"/>
    <tableColumn id="21" name="Anmerkungen_x000a_(Freitext - optional)" dataDxfId="29"/>
    <tableColumn id="22" name="Priorität_x000a_(Pflichtauswahl)"/>
    <tableColumn id="36" name="Wechsel nach Standard _x000a_(Auswahl falls relevant)"/>
    <tableColumn id="25" name="Änderungen in S/4HANA?_x000a_(Auswahl falls relevant)"/>
    <tableColumn id="26" name="Ermittelte SAP Best Practices / Scope Item_x000a_(Freitext - optional)"/>
    <tableColumn id="27" name="SOLL User Interface_x000a_(Pflichtauswahl)"/>
    <tableColumn id="28" name="Neue Transaktion_x000a_(Freitext falls relevant)"/>
    <tableColumn id="29" name="(Neue) Fiori App_x000a_(Freitext falls relevant)"/>
    <tableColumn id="30" name="Re-Factoring der Eigenentwicklung_x000a_(Auswahl falls relevant)"/>
    <tableColumn id="31" name="Schnittstelle S/4 fähig? (Auswahl falls relevant)"/>
    <tableColumn id="32" name="Grobkonzept relevant?_x000a_(Pflichtauswahl)"/>
    <tableColumn id="34" name="Feinkonzept relevant?_x000a_(Pflichtauswahl)"/>
    <tableColumn id="2" name="Zuordnung Subprozess (Subprozess gehört zu anderem Hauptprozess)" dataDxfId="28">
      <calculatedColumnFormula>IF(BTT[[#This Row],[Subprozess
(optionale Auswahl)]]="","okay",IF(VLOOKUP(BTT[[#This Row],[Subprozess
(optionale Auswahl)]],BPML[[Subprozess]:[Zugeordneter Hauptprozess]],3,FALSE)=BTT[[#This Row],[Hauptprozess
(Pflichtauswahl)]],"okay","falscher Subprozess"))</calculatedColumnFormula>
    </tableColumn>
    <tableColumn id="33" name="Zuordnung Hauptprozess_x000a_(Hauptprozess gehört zu anderem TP)">
      <calculatedColumnFormula>IF(aktives_Teilprojekt="Master","",IF(BTT[[#This Row],[Verantwortliches TP
(automatisch)]]=VLOOKUP(aktives_Teilprojekt,Teilprojekte[[Teilprojekte]:[Kürzel]],2,FALSE),"okay","Hauptprozess anderes TP"))</calculatedColumnFormula>
    </tableColumn>
    <tableColumn id="37" name="Pflichtfeld nicht gefüllt_x000a_(in der Phase Discover)" dataDxfId="27">
      <calculatedColumnFormula>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calculatedColumnFormula>
    </tableColumn>
    <tableColumn id="23" name="Pflichtfeld nicht gefüllt_x000a_(in der Phase Prepare)" dataDxfId="26">
      <calculatedColumnFormula>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calculatedColumnFormula>
    </tableColumn>
    <tableColumn id="40" name="Modul anders _x000a_(als in Reiter Transaktionen)" dataDxfId="25">
      <calculatedColumnFormula>IFERROR(IF(BTT[[#This Row],[SAP-Modul
(Pflichtauswahl)]]&lt;&gt;VLOOKUP(BTT[[#This Row],[Verwendete Transaktion (Pflichtauswahl)]],Transaktionen[[Transaktionen]:[Modul]],3,FALSE),"Modul anders","okay"),"")</calculatedColumnFormula>
    </tableColumn>
    <tableColumn id="41" name="Modul anders _x000a_(als in anderen Zeilen)" dataDxfId="24">
      <calculatedColumnFormula>IFERROR(IF(COUNTIFS(BTT[Verwendete Transaktion (Pflichtauswahl)],BTT[[#This Row],[Verwendete Transaktion (Pflichtauswahl)]],BTT[SAP-Modul
(Pflichtauswahl)],"&lt;&gt;"&amp;BTT[[#This Row],[SAP-Modul
(Pflichtauswahl)]])&gt;0,"Modul anders","okay"),"")</calculatedColumnFormula>
    </tableColumn>
    <tableColumn id="42" name="Transaktion mehrfach _x000a_(in verschiedenen TP)" dataDxfId="23">
      <calculatedColumnFormula>IFERROR(IF(COUNTIFS(BTT[Verwendete Transaktion (Pflichtauswahl)],BTT[[#This Row],[Verwendete Transaktion (Pflichtauswahl)]],BTT[Verantwortliches TP
(automatisch)],"&lt;&gt;"&amp;BTT[[#This Row],[Verantwortliches TP
(automatisch)]])&gt;0,"Transaktion mehrfach","okay"),"")</calculatedColumnFormula>
    </tableColumn>
    <tableColumn id="20" name="Transaktion mehrfach _x000a_(eingetragen durch anderes TP)" dataDxfId="22">
      <calculatedColumnFormula>IFERROR(IF(COUNTIFS(BTT[Verwendete Transaktion (Pflichtauswahl)],BTT[[#This Row],[Verwendete Transaktion (Pflichtauswahl)]],BTT[Verantwortliches TP
(automatisch)],"&lt;&gt;"&amp;VLOOKUP(aktives_Teilprojekt,Teilprojekte[[Teilprojekte]:[Kürzel]],2,FALSE))&gt;0,"Transaktion mehrfach","okay"),"")</calculatedColumnFormula>
    </tableColumn>
    <tableColumn id="44" name="Lfd Nr. _x000a_(aus konsolidierter Datei)" dataDxfId="21"/>
    <tableColumn id="46" name="Infozeile_x000a_(wird in anderem TP gepflegt)" dataDxfId="20"/>
  </tableColumns>
  <tableStyleInfo name="TableStyleLight12" showFirstColumn="0" showLastColumn="0" showRowStripes="1" showColumnStripes="0"/>
</table>
</file>

<file path=xl/tables/table3.xml><?xml version="1.0" encoding="utf-8"?>
<table xmlns="http://schemas.openxmlformats.org/spreadsheetml/2006/main" id="1" name="Hauptprozesse" displayName="Hauptprozesse" ref="A1:D84" totalsRowShown="0">
  <autoFilter ref="A1:D84"/>
  <sortState ref="A2:D80">
    <sortCondition ref="B1:B80"/>
  </sortState>
  <tableColumns count="4">
    <tableColumn id="1" name="Hauptprozess"/>
    <tableColumn id="2" name="ARIS-ID"/>
    <tableColumn id="3" name="Verantwortliches TP"/>
    <tableColumn id="4" name="verwendet in BTT" dataDxfId="19">
      <calculatedColumnFormula>IF(ISERROR(VLOOKUP(Hauptprozesse[[#This Row],[Hauptprozess]],BTT[Hauptprozess
(Pflichtauswahl)],1,FALSE)),"nein","ja")</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4" name="BPML" displayName="BPML" ref="F1:J102" totalsRowShown="0">
  <autoFilter ref="F1:J102"/>
  <sortState ref="F2:J67">
    <sortCondition ref="G1:G67"/>
  </sortState>
  <tableColumns count="5">
    <tableColumn id="1" name="Subprozess"/>
    <tableColumn id="2" name="ARIS-ID"/>
    <tableColumn id="3" name="Zugeordneter Hauptprozess"/>
    <tableColumn id="4" name="TP aus Hauptprozess" dataDxfId="18">
      <calculatedColumnFormula>VLOOKUP(BPML[[#This Row],[Zugeordneter Hauptprozess]],Hauptprozesse[],3,FALSE)</calculatedColumnFormula>
    </tableColumn>
    <tableColumn id="5" name="verwendet in BTT" dataDxfId="17">
      <calculatedColumnFormula>IF(ISERROR(VLOOKUP(BPML[[#This Row],[Subprozess]],BTT[Subprozess
(optionale Auswahl)],1,FALSE)),"nein","ja")</calculatedColumnFormula>
    </tableColumn>
  </tableColumns>
  <tableStyleInfo name="TableStyleLight9" showFirstColumn="0" showLastColumn="0" showRowStripes="1" showColumnStripes="0"/>
</table>
</file>

<file path=xl/tables/table5.xml><?xml version="1.0" encoding="utf-8"?>
<table xmlns="http://schemas.openxmlformats.org/spreadsheetml/2006/main" id="2" name="Transaktionen" displayName="Transaktionen" ref="A1:G4278" totalsRowShown="0">
  <autoFilter ref="A1:G4278"/>
  <sortState ref="A2:H4277">
    <sortCondition ref="A1:A4277"/>
  </sortState>
  <tableColumns count="7">
    <tableColumn id="1" name="Transaktionen"/>
    <tableColumn id="2" name="Langtext"/>
    <tableColumn id="3" name="Modul"/>
    <tableColumn id="7" name="Anzahl Nutzungen (2022+2023)" dataDxfId="16"/>
    <tableColumn id="6" name="Tasktyp"/>
    <tableColumn id="4" name="verwendet in BTT" dataDxfId="15">
      <calculatedColumnFormula>IF(ISERROR(VLOOKUP(Transaktionen[[#This Row],[Transaktionen]],BTT[Verwendete Transaktion (Pflichtauswahl)],1,FALSE)),"nein","ja")</calculatedColumnFormula>
    </tableColumn>
    <tableColumn id="5" name="Bemerkungen"/>
  </tableColumns>
  <tableStyleInfo name="TableStyleLight9" showFirstColumn="0" showLastColumn="0" showRowStripes="1" showColumnStripes="0"/>
</table>
</file>

<file path=xl/tables/table6.xml><?xml version="1.0" encoding="utf-8"?>
<table xmlns="http://schemas.openxmlformats.org/spreadsheetml/2006/main" id="6" name="Formulare" displayName="Formulare" ref="A1:C201" totalsRowShown="0">
  <autoFilter ref="A1:C201"/>
  <tableColumns count="3">
    <tableColumn id="1" name="Formularbezeichnung"/>
    <tableColumn id="2" name="Formularname (technisch)"/>
    <tableColumn id="3" name="verwendet in BTT" dataDxfId="14">
      <calculatedColumnFormula>IF(ISERROR(VLOOKUP(Formulare[[#This Row],[Formularbezeichnung]],BTT[Verwendetes Formular
(Auswahl falls relevant)],1,FALSE)),"nein","ja")</calculatedColumnFormula>
    </tableColumn>
  </tableColumns>
  <tableStyleInfo name="TableStyleLight9" showFirstColumn="0" showLastColumn="0" showRowStripes="1" showColumnStripes="0"/>
</table>
</file>

<file path=xl/tables/table7.xml><?xml version="1.0" encoding="utf-8"?>
<table xmlns="http://schemas.openxmlformats.org/spreadsheetml/2006/main" id="7" name="Schnittstellen_technisch" displayName="Schnittstellen_technisch" ref="A1:F141" totalsRowShown="0">
  <autoFilter ref="A1:F141"/>
  <sortState ref="A2:F176">
    <sortCondition descending="1" ref="E1:E176"/>
  </sortState>
  <tableColumns count="6">
    <tableColumn id="1" name="Sender"/>
    <tableColumn id="2" name="Namespace"/>
    <tableColumn id="3" name="SenderServiceInterface"/>
    <tableColumn id="4" name="Receiver"/>
    <tableColumn id="5" name="Wo ist Mandant 100" dataDxfId="13">
      <calculatedColumnFormula>IF(Schnittstellen_technisch[[#This Row],[Sender]]="SP1CLNT100","Sender",IF(Schnittstellen_technisch[[#This Row],[Receiver]]="SP1CLNT100","Receiver","nicht Mandant 100"))</calculatedColumnFormula>
    </tableColumn>
    <tableColumn id="6" name="erzeugter Name" dataDxfId="12">
      <calculatedColumnFormula>IF(Schnittstellen_technisch[[#This Row],[Wo ist Mandant 100]]="nicht Mandant 100","",IF(Schnittstellen_technisch[[#This Row],[Wo ist Mandant 100]]="Receiver",Schnittstellen_technisch[[#This Row],[Sender]],Schnittstellen_technisch[[#This Row],[Receiver]]))</calculatedColumnFormula>
    </tableColumn>
  </tableColumns>
  <tableStyleInfo name="TableStyleLight9" showFirstColumn="0" showLastColumn="0" showRowStripes="1" showColumnStripes="0"/>
</table>
</file>

<file path=xl/tables/table8.xml><?xml version="1.0" encoding="utf-8"?>
<table xmlns="http://schemas.openxmlformats.org/spreadsheetml/2006/main" id="13" name="Schnittstelle_Klarname" displayName="Schnittstelle_Klarname" ref="H1:J112" totalsRowShown="0">
  <autoFilter ref="H1:J112"/>
  <sortState ref="H2:J107">
    <sortCondition ref="H1:H107"/>
  </sortState>
  <tableColumns count="3">
    <tableColumn id="1" name="Schnittstelle"/>
    <tableColumn id="3" name="Beschreibung System"/>
    <tableColumn id="2" name="verwendet in BTT" dataDxfId="11">
      <calculatedColumnFormula>IF(ISERROR(VLOOKUP(Schnittstelle_Klarname[[#This Row],[Schnittstelle]],BTT[Verwendete Schnittstelle
(optionale Auswahl)],1,FALSE)),"nein","ja")</calculatedColumnFormula>
    </tableColumn>
  </tableColumns>
  <tableStyleInfo name="TableStyleLight9" showFirstColumn="0" showLastColumn="0" showRowStripes="1" showColumnStripes="0"/>
</table>
</file>

<file path=xl/tables/table9.xml><?xml version="1.0" encoding="utf-8"?>
<table xmlns="http://schemas.openxmlformats.org/spreadsheetml/2006/main" id="8" name="Module" displayName="Module" ref="A1:C51" totalsRowShown="0">
  <autoFilter ref="A1:C51"/>
  <sortState ref="A2:C47">
    <sortCondition ref="A1:A47"/>
  </sortState>
  <tableColumns count="3">
    <tableColumn id="1" name="Module"/>
    <tableColumn id="2" name="Bezeichnung"/>
    <tableColumn id="3" name="Modul in Transaktionen" dataDxfId="10">
      <calculatedColumnFormula>IF(ISERROR(VLOOKUP(Module[[#This Row],[Module]],Transaktionen[Modul],1,FALSE)),"nein","ja")</calculatedColumnFormula>
    </tableColumn>
  </tableColumns>
  <tableStyleInfo name="TableStyleLight9" showFirstColumn="0" showLastColumn="0" showRowStripes="1" showColumnStripes="0"/>
</table>
</file>

<file path=xl/theme/theme1.xml><?xml version="1.0" encoding="utf-8"?>
<a:theme xmlns:a="http://schemas.openxmlformats.org/drawingml/2006/main" name="BW_Design_16-9">
  <a:themeElements>
    <a:clrScheme name="BW_Farben">
      <a:dk1>
        <a:srgbClr val="333333"/>
      </a:dk1>
      <a:lt1>
        <a:sysClr val="window" lastClr="FFFFFF"/>
      </a:lt1>
      <a:dk2>
        <a:srgbClr val="00487E"/>
      </a:dk2>
      <a:lt2>
        <a:srgbClr val="E3EBFA"/>
      </a:lt2>
      <a:accent1>
        <a:srgbClr val="0072C6"/>
      </a:accent1>
      <a:accent2>
        <a:srgbClr val="8AB925"/>
      </a:accent2>
      <a:accent3>
        <a:srgbClr val="6F6D60"/>
      </a:accent3>
      <a:accent4>
        <a:srgbClr val="B4CBEE"/>
      </a:accent4>
      <a:accent5>
        <a:srgbClr val="D2EA98"/>
      </a:accent5>
      <a:accent6>
        <a:srgbClr val="C6C5BA"/>
      </a:accent6>
      <a:hlink>
        <a:srgbClr val="5485C8"/>
      </a:hlink>
      <a:folHlink>
        <a:srgbClr val="9DBC4C"/>
      </a:folHlink>
    </a:clrScheme>
    <a:fontScheme name="BW_Schriften">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noFill/>
        </a:ln>
      </a:spPr>
      <a:bodyPr lIns="36000" tIns="36000" rIns="36000" bIns="36000" rtlCol="0" anchor="ctr"/>
      <a:lstStyle>
        <a:defPPr algn="ctr">
          <a:lnSpc>
            <a:spcPct val="90000"/>
          </a:lnSpc>
          <a:spcAft>
            <a:spcPts val="1000"/>
          </a:spcAft>
          <a:defRPr dirty="0" err="1" smtClean="0"/>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1"/>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noFill/>
      </a:spPr>
      <a:bodyPr wrap="none" lIns="0" tIns="0" rIns="0" bIns="0" rtlCol="0">
        <a:spAutoFit/>
      </a:bodyPr>
      <a:lstStyle>
        <a:defPPr algn="l">
          <a:lnSpc>
            <a:spcPct val="90000"/>
          </a:lnSpc>
          <a:spcAft>
            <a:spcPts val="1000"/>
          </a:spcAft>
          <a:defRPr dirty="0" smtClean="0"/>
        </a:defPPr>
      </a:lstStyle>
    </a:txDef>
  </a:objectDefaults>
  <a:extraClrSchemeLst/>
  <a:extLst>
    <a:ext uri="{05A4C25C-085E-4340-85A3-A5531E510DB2}">
      <thm15:themeFamily xmlns:thm15="http://schemas.microsoft.com/office/thememl/2012/main" name="BW_Design_16-9" id="{50C94362-393A-44BB-AC85-493FEC27E883}" vid="{24AE95E7-B13F-4B9C-8B80-1AF02859B1E5}"/>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7.bin"/><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H13"/>
  <sheetViews>
    <sheetView zoomScaleNormal="100" workbookViewId="0">
      <selection sqref="A1:B2"/>
    </sheetView>
  </sheetViews>
  <sheetFormatPr baseColWidth="10" defaultRowHeight="15" x14ac:dyDescent="0.25"/>
  <cols>
    <col min="1" max="1" width="44.85546875" bestFit="1" customWidth="1"/>
    <col min="5" max="5" width="14.85546875" bestFit="1" customWidth="1"/>
    <col min="6" max="6" width="11.42578125" bestFit="1" customWidth="1"/>
  </cols>
  <sheetData>
    <row r="1" spans="1:8" x14ac:dyDescent="0.25">
      <c r="A1" s="18" t="s">
        <v>5858</v>
      </c>
      <c r="B1" s="19"/>
      <c r="E1" t="s">
        <v>5855</v>
      </c>
      <c r="F1" t="s">
        <v>5856</v>
      </c>
      <c r="G1" t="s">
        <v>5866</v>
      </c>
      <c r="H1" t="s">
        <v>5867</v>
      </c>
    </row>
    <row r="2" spans="1:8" x14ac:dyDescent="0.25">
      <c r="A2" s="20"/>
      <c r="B2" s="21"/>
      <c r="E2" t="s">
        <v>5857</v>
      </c>
      <c r="F2" t="s">
        <v>3</v>
      </c>
      <c r="G2">
        <f>IFERROR(MATCH(Teilprojekte[[#This Row],[Kürzel]],BTT[Verantwortliches TP
(automatisch)],0)+2,"")</f>
        <v>406</v>
      </c>
      <c r="H2">
        <f>IFERROR(LOOKUP(2,1/(BTT[Verantwortliches TP
(automatisch)]=Teilprojekte[[#This Row],[Kürzel]]),ROW($2:$9999))+1,"")</f>
        <v>427</v>
      </c>
    </row>
    <row r="3" spans="1:8" ht="23.25" x14ac:dyDescent="0.35">
      <c r="A3" s="16" t="s">
        <v>5864</v>
      </c>
      <c r="B3" s="17"/>
      <c r="E3" t="s">
        <v>5858</v>
      </c>
      <c r="F3" t="s">
        <v>4</v>
      </c>
      <c r="G3">
        <f>IFERROR(MATCH(Teilprojekte[[#This Row],[Kürzel]],BTT[Verantwortliches TP
(automatisch)],0)+2,"")</f>
        <v>3</v>
      </c>
      <c r="H3">
        <f>IFERROR(LOOKUP(2,1/(BTT[Verantwortliches TP
(automatisch)]=Teilprojekte[[#This Row],[Kürzel]]),ROW($2:$9999))+1,"")</f>
        <v>404</v>
      </c>
    </row>
    <row r="4" spans="1:8" x14ac:dyDescent="0.25">
      <c r="A4" s="5" t="s">
        <v>6021</v>
      </c>
      <c r="B4" s="6">
        <f>IF(aktives_Teilprojekt="Master",COUNTA(BTT[Verantwortliches TP
(automatisch)]),COUNTIF(BTT[Verantwortliches TP
(automatisch)],VLOOKUP(aktives_Teilprojekt,Teilprojekte[[Teilprojekte]:[Kürzel]],2,FALSE)))</f>
        <v>402</v>
      </c>
      <c r="E4" t="s">
        <v>5859</v>
      </c>
      <c r="F4" t="s">
        <v>5</v>
      </c>
      <c r="G4">
        <f>IFERROR(MATCH(Teilprojekte[[#This Row],[Kürzel]],BTT[Verantwortliches TP
(automatisch)],0)+2,"")</f>
        <v>407</v>
      </c>
      <c r="H4">
        <f>IFERROR(LOOKUP(2,1/(BTT[Verantwortliches TP
(automatisch)]=Teilprojekte[[#This Row],[Kürzel]]),ROW($2:$9999))+1,"")</f>
        <v>417</v>
      </c>
    </row>
    <row r="5" spans="1:8" x14ac:dyDescent="0.25">
      <c r="A5" s="5" t="s">
        <v>6078</v>
      </c>
      <c r="B5" s="6">
        <f>COUNTIF(BTT[Pflichtfeld nicht gefüllt
(in der Phase Discover)],"leeres Pflichtfeld")</f>
        <v>137</v>
      </c>
      <c r="E5" t="s">
        <v>5860</v>
      </c>
      <c r="F5" t="s">
        <v>62</v>
      </c>
      <c r="G5" t="str">
        <f>IFERROR(MATCH(Teilprojekte[[#This Row],[Kürzel]],BTT[Verantwortliches TP
(automatisch)],0)+2,"")</f>
        <v/>
      </c>
      <c r="H5" t="str">
        <f>IFERROR(LOOKUP(2,1/(BTT[Verantwortliches TP
(automatisch)]=Teilprojekte[[#This Row],[Kürzel]]),ROW($2:$9999))+1,"")</f>
        <v/>
      </c>
    </row>
    <row r="6" spans="1:8" x14ac:dyDescent="0.25">
      <c r="A6" s="5" t="s">
        <v>5865</v>
      </c>
      <c r="B6" s="6">
        <f>COUNTIF(BTT[Zuordnung Subprozess (Subprozess gehört zu anderem Hauptprozess)],falscher_Subprozess)</f>
        <v>13</v>
      </c>
      <c r="E6" t="s">
        <v>5861</v>
      </c>
      <c r="F6" t="s">
        <v>63</v>
      </c>
      <c r="G6">
        <f>IFERROR(MATCH(Teilprojekte[[#This Row],[Kürzel]],BTT[Verantwortliches TP
(automatisch)],0)+2,"")</f>
        <v>405</v>
      </c>
      <c r="H6">
        <f>IFERROR(LOOKUP(2,1/(BTT[Verantwortliches TP
(automatisch)]=Teilprojekte[[#This Row],[Kürzel]]),ROW($2:$9999))+1,"")</f>
        <v>409</v>
      </c>
    </row>
    <row r="7" spans="1:8" x14ac:dyDescent="0.25">
      <c r="A7" s="5" t="s">
        <v>5868</v>
      </c>
      <c r="B7" s="6">
        <f>COUNTIF(BTT[Zuordnung Hauptprozess
(Hauptprozess gehört zu anderem TP)],anderes_TP)</f>
        <v>23</v>
      </c>
      <c r="E7" t="s">
        <v>34</v>
      </c>
      <c r="F7" t="s">
        <v>34</v>
      </c>
      <c r="G7" t="str">
        <f>IFERROR(MATCH(Teilprojekte[[#This Row],[Kürzel]],BTT[Verantwortliches TP
(automatisch)],0)+2,"")</f>
        <v/>
      </c>
      <c r="H7" t="str">
        <f>IFERROR(LOOKUP(2,1/(BTT[Verantwortliches TP
(automatisch)]=Teilprojekte[[#This Row],[Kürzel]]),ROW($2:$9999))+1,"")</f>
        <v/>
      </c>
    </row>
    <row r="8" spans="1:8" x14ac:dyDescent="0.25">
      <c r="A8" s="5" t="s">
        <v>8529</v>
      </c>
      <c r="B8" s="6">
        <f>COUNTIF(BTT[Modul anders 
(als in Reiter Transaktionen)],"Modul anders")</f>
        <v>62</v>
      </c>
      <c r="E8" t="s">
        <v>5862</v>
      </c>
      <c r="F8" t="s">
        <v>5862</v>
      </c>
      <c r="G8" t="str">
        <f>IFERROR(MATCH(Teilprojekte[[#This Row],[Kürzel]],BTT[Verantwortliches TP
(automatisch)],0)+2,"")</f>
        <v/>
      </c>
      <c r="H8" t="str">
        <f>IFERROR(LOOKUP(2,1/(BTT[Verantwortliches TP
(automatisch)]=Teilprojekte[[#This Row],[Kürzel]]),ROW($2:$9999))+1,"")</f>
        <v/>
      </c>
    </row>
    <row r="9" spans="1:8" x14ac:dyDescent="0.25">
      <c r="A9" s="5" t="s">
        <v>8530</v>
      </c>
      <c r="B9" s="6">
        <f>COUNTIF(BTT[Modul anders 
(als in anderen Zeilen)],"Modul anders")</f>
        <v>30</v>
      </c>
      <c r="E9" t="s">
        <v>59</v>
      </c>
      <c r="F9" t="s">
        <v>59</v>
      </c>
      <c r="G9" t="str">
        <f>IFERROR(MATCH(Teilprojekte[[#This Row],[Kürzel]],BTT[Verantwortliches TP
(automatisch)],0)+2,"")</f>
        <v/>
      </c>
      <c r="H9" t="str">
        <f>IFERROR(LOOKUP(2,1/(BTT[Verantwortliches TP
(automatisch)]=Teilprojekte[[#This Row],[Kürzel]]),ROW($2:$9999))+1,"")</f>
        <v/>
      </c>
    </row>
    <row r="10" spans="1:8" x14ac:dyDescent="0.25">
      <c r="A10" s="5" t="s">
        <v>8535</v>
      </c>
      <c r="B10" s="6">
        <f>COUNTIF(BTT[Transaktion mehrfach 
(in verschiedenen TP)],"Transaktion mehrfach")</f>
        <v>93</v>
      </c>
      <c r="E10" t="s">
        <v>61</v>
      </c>
      <c r="F10" t="s">
        <v>61</v>
      </c>
      <c r="G10" t="str">
        <f>IFERROR(MATCH(Teilprojekte[[#This Row],[Kürzel]],BTT[Verantwortliches TP
(automatisch)],0)+2,"")</f>
        <v/>
      </c>
      <c r="H10" t="str">
        <f>IFERROR(LOOKUP(2,1/(BTT[Verantwortliches TP
(automatisch)]=Teilprojekte[[#This Row],[Kürzel]]),ROW($2:$9999))+1,"")</f>
        <v/>
      </c>
    </row>
    <row r="11" spans="1:8" x14ac:dyDescent="0.25">
      <c r="A11" s="5" t="s">
        <v>8536</v>
      </c>
      <c r="B11" s="6">
        <f>COUNTIF(BTT[Transaktion mehrfach 
(eingetragen durch anderes TP)],"Transaktion mehrfach")</f>
        <v>108</v>
      </c>
      <c r="E11" t="s">
        <v>5854</v>
      </c>
      <c r="F11" t="s">
        <v>5854</v>
      </c>
      <c r="G11" t="str">
        <f>IFERROR(MATCH(Teilprojekte[[#This Row],[Kürzel]],BTT[Verantwortliches TP
(automatisch)],0)+2,"")</f>
        <v/>
      </c>
      <c r="H11" t="str">
        <f>IFERROR(LOOKUP(2,1/(BTT[Verantwortliches TP
(automatisch)]=Teilprojekte[[#This Row],[Kürzel]]),ROW($2:$9999))+1,"")</f>
        <v/>
      </c>
    </row>
    <row r="12" spans="1:8" x14ac:dyDescent="0.25">
      <c r="A12" s="9" t="s">
        <v>6079</v>
      </c>
      <c r="B12" s="7">
        <f>COUNTIF(BTT[Pflichtfeld nicht gefüllt
(in der Phase Prepare)],"leeres Pflichtfeld")</f>
        <v>425</v>
      </c>
      <c r="E12" t="s">
        <v>60</v>
      </c>
      <c r="F12" t="s">
        <v>60</v>
      </c>
      <c r="G12" t="str">
        <f>IFERROR(MATCH(Teilprojekte[[#This Row],[Kürzel]],BTT[Verantwortliches TP
(automatisch)],0)+2,"")</f>
        <v/>
      </c>
      <c r="H12" t="str">
        <f>IFERROR(LOOKUP(2,1/(BTT[Verantwortliches TP
(automatisch)]=Teilprojekte[[#This Row],[Kürzel]]),ROW($2:$9999))+1,"")</f>
        <v/>
      </c>
    </row>
    <row r="13" spans="1:8" x14ac:dyDescent="0.25">
      <c r="E13" t="s">
        <v>9544</v>
      </c>
      <c r="F13" t="s">
        <v>9544</v>
      </c>
      <c r="G13" s="10" t="str">
        <f>IFERROR(MATCH(Teilprojekte[[#This Row],[Kürzel]],BTT[Verantwortliches TP
(automatisch)],0)+2,"")</f>
        <v/>
      </c>
      <c r="H13" s="10" t="str">
        <f>IFERROR(LOOKUP(2,1/(BTT[Verantwortliches TP
(automatisch)]=Teilprojekte[[#This Row],[Kürzel]]),ROW($2:$9999))+1,"")</f>
        <v/>
      </c>
    </row>
  </sheetData>
  <mergeCells count="2">
    <mergeCell ref="A3:B3"/>
    <mergeCell ref="A1:B2"/>
  </mergeCells>
  <dataValidations count="1">
    <dataValidation type="list" allowBlank="1" showInputMessage="1" showErrorMessage="1" sqref="A1">
      <formula1>Teilprojekt_lang</formula1>
    </dataValidation>
  </dataValidations>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AT427"/>
  <sheetViews>
    <sheetView tabSelected="1" zoomScale="98" zoomScaleNormal="98" workbookViewId="0">
      <pane xSplit="4" ySplit="2" topLeftCell="E3" activePane="bottomRight" state="frozen"/>
      <selection pane="topRight" activeCell="E1" sqref="E1"/>
      <selection pane="bottomLeft" activeCell="A3" sqref="A3"/>
      <selection pane="bottomRight" activeCell="D171" sqref="D171"/>
    </sheetView>
  </sheetViews>
  <sheetFormatPr baseColWidth="10" defaultRowHeight="15" x14ac:dyDescent="0.25"/>
  <cols>
    <col min="1" max="1" width="10.42578125" customWidth="1"/>
    <col min="2" max="2" width="43.42578125" bestFit="1" customWidth="1"/>
    <col min="3" max="3" width="16.42578125" bestFit="1" customWidth="1"/>
    <col min="4" max="4" width="84.85546875" bestFit="1" customWidth="1"/>
    <col min="6" max="6" width="20.85546875" customWidth="1"/>
    <col min="7" max="7" width="13.5703125" bestFit="1" customWidth="1"/>
    <col min="8" max="8" width="12.42578125" bestFit="1" customWidth="1"/>
    <col min="9" max="9" width="15.140625" bestFit="1" customWidth="1"/>
    <col min="10" max="10" width="29" customWidth="1"/>
    <col min="11" max="11" width="14.85546875" customWidth="1"/>
    <col min="12" max="12" width="14.42578125" customWidth="1"/>
    <col min="13" max="13" width="14.85546875" customWidth="1"/>
    <col min="14" max="14" width="15.42578125" customWidth="1"/>
    <col min="15" max="15" width="12.85546875" customWidth="1"/>
    <col min="16" max="16" width="16.85546875" customWidth="1"/>
    <col min="17" max="17" width="16.42578125" customWidth="1"/>
    <col min="18" max="18" width="24.42578125" bestFit="1" customWidth="1"/>
    <col min="19" max="19" width="24.42578125" customWidth="1"/>
    <col min="20" max="20" width="17.42578125" customWidth="1"/>
    <col min="21" max="21" width="18.85546875" bestFit="1" customWidth="1"/>
    <col min="22" max="22" width="18.85546875" customWidth="1"/>
    <col min="23" max="23" width="21.140625" customWidth="1"/>
    <col min="24" max="24" width="15.5703125" customWidth="1"/>
    <col min="25" max="25" width="24" customWidth="1"/>
    <col min="26" max="26" width="13" bestFit="1" customWidth="1"/>
    <col min="27" max="27" width="17.85546875" customWidth="1"/>
    <col min="28" max="28" width="18.140625" customWidth="1"/>
    <col min="29" max="29" width="20" customWidth="1"/>
    <col min="30" max="30" width="13.5703125" customWidth="1"/>
    <col min="31" max="32" width="15.42578125" customWidth="1"/>
    <col min="33" max="33" width="17.85546875" customWidth="1"/>
    <col min="34" max="34" width="16" customWidth="1"/>
    <col min="35" max="35" width="15" customWidth="1"/>
    <col min="36" max="36" width="12.85546875" customWidth="1"/>
    <col min="37" max="37" width="20.42578125" customWidth="1"/>
    <col min="38" max="38" width="22.140625" bestFit="1" customWidth="1"/>
    <col min="39" max="39" width="17.42578125" customWidth="1"/>
    <col min="40" max="40" width="16.5703125" customWidth="1"/>
    <col min="41" max="42" width="14.140625" customWidth="1"/>
    <col min="43" max="43" width="17.42578125" bestFit="1" customWidth="1"/>
    <col min="44" max="44" width="21.85546875" customWidth="1"/>
    <col min="45" max="45" width="14.5703125" customWidth="1"/>
    <col min="46" max="46" width="12.85546875" customWidth="1"/>
  </cols>
  <sheetData>
    <row r="1" spans="1:46" ht="23.25" x14ac:dyDescent="0.35">
      <c r="A1" s="22" t="str">
        <f>"Business Transformation Tracker: "&amp;aktives_Teilprojekt</f>
        <v>Business Transformation Tracker: Instandhaltung</v>
      </c>
      <c r="B1" s="22"/>
      <c r="C1" s="22"/>
      <c r="D1" s="22"/>
      <c r="E1" s="22" t="s">
        <v>10</v>
      </c>
      <c r="F1" s="22"/>
      <c r="G1" s="22"/>
      <c r="H1" s="22"/>
      <c r="I1" s="22"/>
      <c r="J1" s="22"/>
      <c r="K1" s="22"/>
      <c r="L1" s="22"/>
      <c r="M1" s="22"/>
      <c r="N1" s="22"/>
      <c r="O1" s="22"/>
      <c r="P1" s="22"/>
      <c r="Q1" s="22"/>
      <c r="R1" s="22"/>
      <c r="S1" s="22"/>
      <c r="T1" s="22"/>
      <c r="U1" s="22"/>
      <c r="V1" s="22"/>
      <c r="W1" s="22"/>
      <c r="X1" s="22"/>
      <c r="Y1" s="22"/>
      <c r="Z1" s="22"/>
      <c r="AA1" s="8"/>
      <c r="AB1" s="23" t="s">
        <v>5863</v>
      </c>
      <c r="AC1" s="24"/>
      <c r="AD1" s="24"/>
      <c r="AE1" s="24"/>
      <c r="AF1" s="24"/>
      <c r="AG1" s="24"/>
      <c r="AH1" s="24"/>
      <c r="AI1" s="24"/>
      <c r="AJ1" s="24"/>
      <c r="AK1" s="25" t="s">
        <v>5864</v>
      </c>
      <c r="AL1" s="25"/>
      <c r="AM1" s="25"/>
      <c r="AN1" s="25"/>
      <c r="AO1" s="25"/>
      <c r="AP1" s="25"/>
      <c r="AQ1" s="25"/>
      <c r="AR1" s="25"/>
      <c r="AS1" s="25"/>
      <c r="AT1" s="25"/>
    </row>
    <row r="2" spans="1:46" ht="42.95" customHeight="1" x14ac:dyDescent="0.25">
      <c r="A2" s="3" t="s">
        <v>6027</v>
      </c>
      <c r="B2" s="3" t="s">
        <v>6024</v>
      </c>
      <c r="C2" s="3" t="s">
        <v>6025</v>
      </c>
      <c r="D2" s="3" t="s">
        <v>6030</v>
      </c>
      <c r="E2" s="3" t="s">
        <v>6026</v>
      </c>
      <c r="F2" s="3" t="s">
        <v>8520</v>
      </c>
      <c r="G2" s="3" t="s">
        <v>8519</v>
      </c>
      <c r="H2" s="3" t="s">
        <v>6028</v>
      </c>
      <c r="I2" s="3" t="s">
        <v>6029</v>
      </c>
      <c r="J2" s="3" t="s">
        <v>6319</v>
      </c>
      <c r="K2" s="3" t="s">
        <v>6034</v>
      </c>
      <c r="L2" s="3" t="s">
        <v>6031</v>
      </c>
      <c r="M2" s="3" t="s">
        <v>6032</v>
      </c>
      <c r="N2" s="3" t="s">
        <v>6033</v>
      </c>
      <c r="O2" s="3" t="s">
        <v>6056</v>
      </c>
      <c r="P2" s="3" t="s">
        <v>8531</v>
      </c>
      <c r="Q2" s="3" t="s">
        <v>8532</v>
      </c>
      <c r="R2" s="3" t="s">
        <v>6075</v>
      </c>
      <c r="S2" s="3" t="s">
        <v>8888</v>
      </c>
      <c r="T2" s="3" t="s">
        <v>6054</v>
      </c>
      <c r="U2" s="3" t="s">
        <v>6055</v>
      </c>
      <c r="V2" s="3" t="s">
        <v>8887</v>
      </c>
      <c r="W2" s="3" t="s">
        <v>8517</v>
      </c>
      <c r="X2" s="3" t="s">
        <v>6053</v>
      </c>
      <c r="Y2" s="3" t="s">
        <v>6045</v>
      </c>
      <c r="Z2" s="3" t="s">
        <v>6044</v>
      </c>
      <c r="AA2" s="1" t="s">
        <v>8518</v>
      </c>
      <c r="AB2" s="1" t="s">
        <v>6071</v>
      </c>
      <c r="AC2" s="1" t="s">
        <v>6069</v>
      </c>
      <c r="AD2" s="1" t="s">
        <v>6068</v>
      </c>
      <c r="AE2" s="1" t="s">
        <v>6070</v>
      </c>
      <c r="AF2" s="1" t="s">
        <v>6074</v>
      </c>
      <c r="AG2" s="1" t="s">
        <v>6072</v>
      </c>
      <c r="AH2" s="1" t="s">
        <v>6073</v>
      </c>
      <c r="AI2" s="1" t="s">
        <v>6067</v>
      </c>
      <c r="AJ2" s="1" t="s">
        <v>6066</v>
      </c>
      <c r="AK2" s="2" t="s">
        <v>6076</v>
      </c>
      <c r="AL2" s="2" t="s">
        <v>6077</v>
      </c>
      <c r="AM2" s="2" t="s">
        <v>6080</v>
      </c>
      <c r="AN2" s="2" t="s">
        <v>6081</v>
      </c>
      <c r="AO2" s="2" t="s">
        <v>8526</v>
      </c>
      <c r="AP2" s="2" t="s">
        <v>8527</v>
      </c>
      <c r="AQ2" s="2" t="s">
        <v>8528</v>
      </c>
      <c r="AR2" s="2" t="s">
        <v>8534</v>
      </c>
      <c r="AS2" s="2" t="s">
        <v>9099</v>
      </c>
      <c r="AT2" s="2" t="s">
        <v>9100</v>
      </c>
    </row>
    <row r="3" spans="1:46" x14ac:dyDescent="0.25">
      <c r="A3" s="14" t="str">
        <f>IFERROR(IF(BTT[[#This Row],[Lfd Nr. 
(aus konsolidierter Datei)]]&lt;&gt;"",BTT[[#This Row],[Lfd Nr. 
(aus konsolidierter Datei)]],VLOOKUP(aktives_Teilprojekt,Teilprojekte[[Teilprojekte]:[Kürzel]],2,FALSE)&amp;ROW(BTT[[#This Row],[Lfd Nr.
(automatisch)]])-2),"")</f>
        <v>IH1</v>
      </c>
      <c r="B3" s="15" t="s">
        <v>6107</v>
      </c>
      <c r="C3" s="15" t="s">
        <v>6222</v>
      </c>
      <c r="D3" t="s">
        <v>9603</v>
      </c>
      <c r="E3" s="10" t="str">
        <f>IFERROR(IF(NOT(BTT[[#This Row],[Manuelle Änderung des Verantwortliches TP
(Auswahl - bei Bedarf)]]=""),BTT[[#This Row],[Manuelle Änderung des Verantwortliches TP
(Auswahl - bei Bedarf)]],VLOOKUP(BTT[[#This Row],[Hauptprozess
(Pflichtauswahl)]],Hauptprozesse[],3,FALSE)),"")</f>
        <v>IH</v>
      </c>
      <c r="H3" s="10" t="s">
        <v>6041</v>
      </c>
      <c r="I3" t="s">
        <v>571</v>
      </c>
      <c r="J3" s="10" t="str">
        <f>IFERROR(VLOOKUP(BTT[[#This Row],[Verwendete Transaktion (Pflichtauswahl)]],Transaktionen[[Transaktionen]:[Langtext]],2,FALSE),"")</f>
        <v>itmeasyEAM SAP+EM: Cockpit</v>
      </c>
      <c r="K3" t="s">
        <v>10149</v>
      </c>
      <c r="L3" t="s">
        <v>10150</v>
      </c>
      <c r="O3" t="s">
        <v>6052</v>
      </c>
      <c r="P3" t="s">
        <v>6052</v>
      </c>
      <c r="Q3" t="s">
        <v>6052</v>
      </c>
      <c r="R3" t="s">
        <v>8921</v>
      </c>
      <c r="S3" t="s">
        <v>6052</v>
      </c>
      <c r="T3" t="s">
        <v>6060</v>
      </c>
      <c r="V3" s="10" t="str">
        <f>IFERROR(VLOOKUP(BTT[[#This Row],[Verwendetes Formular
(Auswahl falls relevant)]],Formulare[[Formularbezeichnung]:[Formularname (technisch)]],2,FALSE),"")</f>
        <v/>
      </c>
      <c r="X3" t="s">
        <v>6052</v>
      </c>
      <c r="Y3" s="4"/>
      <c r="Z3" t="s">
        <v>6046</v>
      </c>
      <c r="AK3" s="10" t="str">
        <f>IF(BTT[[#This Row],[Subprozess
(optionale Auswahl)]]="","okay",IF(VLOOKUP(BTT[[#This Row],[Subprozess
(optionale Auswahl)]],BPML[[Subprozess]:[Zugeordneter Hauptprozess]],3,FALSE)=BTT[[#This Row],[Hauptprozess
(Pflichtauswahl)]],"okay","falscher Subprozess"))</f>
        <v>okay</v>
      </c>
      <c r="AL3" t="str">
        <f>IF(aktives_Teilprojekt="Master","",IF(BTT[[#This Row],[Verantwortliches TP
(automatisch)]]=VLOOKUP(aktives_Teilprojekt,Teilprojekte[[Teilprojekte]:[Kürzel]],2,FALSE),"okay","Hauptprozess anderes TP"))</f>
        <v>okay</v>
      </c>
      <c r="AM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 s="10" t="str">
        <f>IFERROR(IF(BTT[[#This Row],[SAP-Modul
(Pflichtauswahl)]]&lt;&gt;VLOOKUP(BTT[[#This Row],[Verwendete Transaktion (Pflichtauswahl)]],Transaktionen[[Transaktionen]:[Modul]],3,FALSE),"Modul anders","okay"),"")</f>
        <v>okay</v>
      </c>
      <c r="AP3" s="10" t="str">
        <f>IFERROR(IF(COUNTIFS(BTT[Verwendete Transaktion (Pflichtauswahl)],BTT[[#This Row],[Verwendete Transaktion (Pflichtauswahl)]],BTT[SAP-Modul
(Pflichtauswahl)],"&lt;&gt;"&amp;BTT[[#This Row],[SAP-Modul
(Pflichtauswahl)]])&gt;0,"Modul anders","okay"),"")</f>
        <v>okay</v>
      </c>
      <c r="AQ3" s="10" t="str">
        <f>IFERROR(IF(COUNTIFS(BTT[Verwendete Transaktion (Pflichtauswahl)],BTT[[#This Row],[Verwendete Transaktion (Pflichtauswahl)]],BTT[Verantwortliches TP
(automatisch)],"&lt;&gt;"&amp;BTT[[#This Row],[Verantwortliches TP
(automatisch)]])&gt;0,"Transaktion mehrfach","okay"),"")</f>
        <v>okay</v>
      </c>
      <c r="AR3" s="10" t="str">
        <f>IFERROR(IF(COUNTIFS(BTT[Verwendete Transaktion (Pflichtauswahl)],BTT[[#This Row],[Verwendete Transaktion (Pflichtauswahl)]],BTT[Verantwortliches TP
(automatisch)],"&lt;&gt;"&amp;VLOOKUP(aktives_Teilprojekt,Teilprojekte[[Teilprojekte]:[Kürzel]],2,FALSE))&gt;0,"Transaktion mehrfach","okay"),"")</f>
        <v>okay</v>
      </c>
      <c r="AS3" s="10" t="s">
        <v>9602</v>
      </c>
      <c r="AT3" s="10"/>
    </row>
    <row r="4" spans="1:46" x14ac:dyDescent="0.25">
      <c r="A4" s="14" t="str">
        <f>IFERROR(IF(BTT[[#This Row],[Lfd Nr. 
(aus konsolidierter Datei)]]&lt;&gt;"",BTT[[#This Row],[Lfd Nr. 
(aus konsolidierter Datei)]],VLOOKUP(aktives_Teilprojekt,Teilprojekte[[Teilprojekte]:[Kürzel]],2,FALSE)&amp;ROW(BTT[[#This Row],[Lfd Nr.
(automatisch)]])-2),"")</f>
        <v>IH2</v>
      </c>
      <c r="B4" s="15" t="s">
        <v>6107</v>
      </c>
      <c r="C4" s="15"/>
      <c r="D4" t="s">
        <v>9603</v>
      </c>
      <c r="E4" s="10" t="str">
        <f>IFERROR(IF(NOT(BTT[[#This Row],[Manuelle Änderung des Verantwortliches TP
(Auswahl - bei Bedarf)]]=""),BTT[[#This Row],[Manuelle Änderung des Verantwortliches TP
(Auswahl - bei Bedarf)]],VLOOKUP(BTT[[#This Row],[Hauptprozess
(Pflichtauswahl)]],Hauptprozesse[],3,FALSE)),"")</f>
        <v>IH</v>
      </c>
      <c r="H4" s="10" t="s">
        <v>6041</v>
      </c>
      <c r="I4" t="s">
        <v>573</v>
      </c>
      <c r="J4" s="10" t="str">
        <f>IFERROR(VLOOKUP(BTT[[#This Row],[Verwendete Transaktion (Pflichtauswahl)]],Transaktionen[[Transaktionen]:[Langtext]],2,FALSE),"")</f>
        <v>SAP+EM: Allg. Customizing</v>
      </c>
      <c r="L4" t="s">
        <v>10150</v>
      </c>
      <c r="O4" t="s">
        <v>6052</v>
      </c>
      <c r="P4" t="s">
        <v>6052</v>
      </c>
      <c r="Q4" t="s">
        <v>6052</v>
      </c>
      <c r="R4" t="s">
        <v>8921</v>
      </c>
      <c r="S4" t="s">
        <v>6052</v>
      </c>
      <c r="T4" t="s">
        <v>6060</v>
      </c>
      <c r="V4" s="10" t="str">
        <f>IFERROR(VLOOKUP(BTT[[#This Row],[Verwendetes Formular
(Auswahl falls relevant)]],Formulare[[Formularbezeichnung]:[Formularname (technisch)]],2,FALSE),"")</f>
        <v/>
      </c>
      <c r="X4" t="s">
        <v>6052</v>
      </c>
      <c r="Y4" s="4"/>
      <c r="Z4" t="s">
        <v>6046</v>
      </c>
      <c r="AK4" s="10" t="str">
        <f>IF(BTT[[#This Row],[Subprozess
(optionale Auswahl)]]="","okay",IF(VLOOKUP(BTT[[#This Row],[Subprozess
(optionale Auswahl)]],BPML[[Subprozess]:[Zugeordneter Hauptprozess]],3,FALSE)=BTT[[#This Row],[Hauptprozess
(Pflichtauswahl)]],"okay","falscher Subprozess"))</f>
        <v>okay</v>
      </c>
      <c r="AL4" t="str">
        <f>IF(aktives_Teilprojekt="Master","",IF(BTT[[#This Row],[Verantwortliches TP
(automatisch)]]=VLOOKUP(aktives_Teilprojekt,Teilprojekte[[Teilprojekte]:[Kürzel]],2,FALSE),"okay","Hauptprozess anderes TP"))</f>
        <v>okay</v>
      </c>
      <c r="AM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 s="10" t="str">
        <f>IFERROR(IF(BTT[[#This Row],[SAP-Modul
(Pflichtauswahl)]]&lt;&gt;VLOOKUP(BTT[[#This Row],[Verwendete Transaktion (Pflichtauswahl)]],Transaktionen[[Transaktionen]:[Modul]],3,FALSE),"Modul anders","okay"),"")</f>
        <v>okay</v>
      </c>
      <c r="AP4" s="10" t="str">
        <f>IFERROR(IF(COUNTIFS(BTT[Verwendete Transaktion (Pflichtauswahl)],BTT[[#This Row],[Verwendete Transaktion (Pflichtauswahl)]],BTT[SAP-Modul
(Pflichtauswahl)],"&lt;&gt;"&amp;BTT[[#This Row],[SAP-Modul
(Pflichtauswahl)]])&gt;0,"Modul anders","okay"),"")</f>
        <v>okay</v>
      </c>
      <c r="AQ4" s="10" t="str">
        <f>IFERROR(IF(COUNTIFS(BTT[Verwendete Transaktion (Pflichtauswahl)],BTT[[#This Row],[Verwendete Transaktion (Pflichtauswahl)]],BTT[Verantwortliches TP
(automatisch)],"&lt;&gt;"&amp;BTT[[#This Row],[Verantwortliches TP
(automatisch)]])&gt;0,"Transaktion mehrfach","okay"),"")</f>
        <v>okay</v>
      </c>
      <c r="AR4" s="10" t="str">
        <f>IFERROR(IF(COUNTIFS(BTT[Verwendete Transaktion (Pflichtauswahl)],BTT[[#This Row],[Verwendete Transaktion (Pflichtauswahl)]],BTT[Verantwortliches TP
(automatisch)],"&lt;&gt;"&amp;VLOOKUP(aktives_Teilprojekt,Teilprojekte[[Teilprojekte]:[Kürzel]],2,FALSE))&gt;0,"Transaktion mehrfach","okay"),"")</f>
        <v>okay</v>
      </c>
      <c r="AS4" s="10" t="s">
        <v>9604</v>
      </c>
      <c r="AT4" s="10"/>
    </row>
    <row r="5" spans="1:46" x14ac:dyDescent="0.25">
      <c r="A5" s="14" t="str">
        <f>IFERROR(IF(BTT[[#This Row],[Lfd Nr. 
(aus konsolidierter Datei)]]&lt;&gt;"",BTT[[#This Row],[Lfd Nr. 
(aus konsolidierter Datei)]],VLOOKUP(aktives_Teilprojekt,Teilprojekte[[Teilprojekte]:[Kürzel]],2,FALSE)&amp;ROW(BTT[[#This Row],[Lfd Nr.
(automatisch)]])-2),"")</f>
        <v>IH3</v>
      </c>
      <c r="B5" s="15" t="s">
        <v>6107</v>
      </c>
      <c r="C5" s="15"/>
      <c r="D5" t="s">
        <v>9606</v>
      </c>
      <c r="E5" s="10" t="str">
        <f>IFERROR(IF(NOT(BTT[[#This Row],[Manuelle Änderung des Verantwortliches TP
(Auswahl - bei Bedarf)]]=""),BTT[[#This Row],[Manuelle Änderung des Verantwortliches TP
(Auswahl - bei Bedarf)]],VLOOKUP(BTT[[#This Row],[Hauptprozess
(Pflichtauswahl)]],Hauptprozesse[],3,FALSE)),"")</f>
        <v>IH</v>
      </c>
      <c r="H5" s="10" t="s">
        <v>6322</v>
      </c>
      <c r="I5" t="s">
        <v>1258</v>
      </c>
      <c r="J5" s="10" t="str">
        <f>IFERROR(VLOOKUP(BTT[[#This Row],[Verwendete Transaktion (Pflichtauswahl)]],Transaktionen[[Transaktionen]:[Langtext]],2,FALSE),"")</f>
        <v>Klassenverwaltung</v>
      </c>
      <c r="L5" t="s">
        <v>6052</v>
      </c>
      <c r="M5" t="s">
        <v>6052</v>
      </c>
      <c r="N5" t="s">
        <v>6052</v>
      </c>
      <c r="O5" t="s">
        <v>6052</v>
      </c>
      <c r="P5" t="s">
        <v>6052</v>
      </c>
      <c r="Q5" t="s">
        <v>6052</v>
      </c>
      <c r="R5" t="s">
        <v>8533</v>
      </c>
      <c r="S5" t="s">
        <v>6052</v>
      </c>
      <c r="T5" t="s">
        <v>6060</v>
      </c>
      <c r="V5" s="10" t="str">
        <f>IFERROR(VLOOKUP(BTT[[#This Row],[Verwendetes Formular
(Auswahl falls relevant)]],Formulare[[Formularbezeichnung]:[Formularname (technisch)]],2,FALSE),"")</f>
        <v/>
      </c>
      <c r="X5" t="s">
        <v>6052</v>
      </c>
      <c r="Y5" s="4"/>
      <c r="Z5" t="s">
        <v>6046</v>
      </c>
      <c r="AK5" s="10" t="str">
        <f>IF(BTT[[#This Row],[Subprozess
(optionale Auswahl)]]="","okay",IF(VLOOKUP(BTT[[#This Row],[Subprozess
(optionale Auswahl)]],BPML[[Subprozess]:[Zugeordneter Hauptprozess]],3,FALSE)=BTT[[#This Row],[Hauptprozess
(Pflichtauswahl)]],"okay","falscher Subprozess"))</f>
        <v>okay</v>
      </c>
      <c r="AL5" t="str">
        <f>IF(aktives_Teilprojekt="Master","",IF(BTT[[#This Row],[Verantwortliches TP
(automatisch)]]=VLOOKUP(aktives_Teilprojekt,Teilprojekte[[Teilprojekte]:[Kürzel]],2,FALSE),"okay","Hauptprozess anderes TP"))</f>
        <v>okay</v>
      </c>
      <c r="AM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 s="10" t="str">
        <f>IFERROR(IF(BTT[[#This Row],[SAP-Modul
(Pflichtauswahl)]]&lt;&gt;VLOOKUP(BTT[[#This Row],[Verwendete Transaktion (Pflichtauswahl)]],Transaktionen[[Transaktionen]:[Modul]],3,FALSE),"Modul anders","okay"),"")</f>
        <v>okay</v>
      </c>
      <c r="AP5" s="10" t="str">
        <f>IFERROR(IF(COUNTIFS(BTT[Verwendete Transaktion (Pflichtauswahl)],BTT[[#This Row],[Verwendete Transaktion (Pflichtauswahl)]],BTT[SAP-Modul
(Pflichtauswahl)],"&lt;&gt;"&amp;BTT[[#This Row],[SAP-Modul
(Pflichtauswahl)]])&gt;0,"Modul anders","okay"),"")</f>
        <v>okay</v>
      </c>
      <c r="AQ5" s="10" t="str">
        <f>IFERROR(IF(COUNTIFS(BTT[Verwendete Transaktion (Pflichtauswahl)],BTT[[#This Row],[Verwendete Transaktion (Pflichtauswahl)]],BTT[Verantwortliches TP
(automatisch)],"&lt;&gt;"&amp;BTT[[#This Row],[Verantwortliches TP
(automatisch)]])&gt;0,"Transaktion mehrfach","okay"),"")</f>
        <v>okay</v>
      </c>
      <c r="AR5" s="10" t="str">
        <f>IFERROR(IF(COUNTIFS(BTT[Verwendete Transaktion (Pflichtauswahl)],BTT[[#This Row],[Verwendete Transaktion (Pflichtauswahl)]],BTT[Verantwortliches TP
(automatisch)],"&lt;&gt;"&amp;VLOOKUP(aktives_Teilprojekt,Teilprojekte[[Teilprojekte]:[Kürzel]],2,FALSE))&gt;0,"Transaktion mehrfach","okay"),"")</f>
        <v>okay</v>
      </c>
      <c r="AS5" s="10" t="s">
        <v>9605</v>
      </c>
      <c r="AT5" s="10"/>
    </row>
    <row r="6" spans="1:46" x14ac:dyDescent="0.25">
      <c r="A6" s="14" t="str">
        <f>IFERROR(IF(BTT[[#This Row],[Lfd Nr. 
(aus konsolidierter Datei)]]&lt;&gt;"",BTT[[#This Row],[Lfd Nr. 
(aus konsolidierter Datei)]],VLOOKUP(aktives_Teilprojekt,Teilprojekte[[Teilprojekte]:[Kürzel]],2,FALSE)&amp;ROW(BTT[[#This Row],[Lfd Nr.
(automatisch)]])-2),"")</f>
        <v>IH4</v>
      </c>
      <c r="B6" s="15" t="s">
        <v>6107</v>
      </c>
      <c r="C6" s="15"/>
      <c r="D6" t="s">
        <v>9608</v>
      </c>
      <c r="E6" s="10" t="str">
        <f>IFERROR(IF(NOT(BTT[[#This Row],[Manuelle Änderung des Verantwortliches TP
(Auswahl - bei Bedarf)]]=""),BTT[[#This Row],[Manuelle Änderung des Verantwortliches TP
(Auswahl - bei Bedarf)]],VLOOKUP(BTT[[#This Row],[Hauptprozess
(Pflichtauswahl)]],Hauptprozesse[],3,FALSE)),"")</f>
        <v>IH</v>
      </c>
      <c r="H6" s="10" t="s">
        <v>6322</v>
      </c>
      <c r="I6" t="s">
        <v>1260</v>
      </c>
      <c r="J6" s="10" t="str">
        <f>IFERROR(VLOOKUP(BTT[[#This Row],[Verwendete Transaktion (Pflichtauswahl)]],Transaktionen[[Transaktionen]:[Langtext]],2,FALSE),"")</f>
        <v>Klassenverzeichnis (ALV)</v>
      </c>
      <c r="L6" t="s">
        <v>6052</v>
      </c>
      <c r="M6" t="s">
        <v>6052</v>
      </c>
      <c r="N6" t="s">
        <v>6052</v>
      </c>
      <c r="O6" t="s">
        <v>6052</v>
      </c>
      <c r="P6" t="s">
        <v>6052</v>
      </c>
      <c r="Q6" t="s">
        <v>6052</v>
      </c>
      <c r="R6" t="s">
        <v>8533</v>
      </c>
      <c r="S6" t="s">
        <v>6052</v>
      </c>
      <c r="T6" t="s">
        <v>6060</v>
      </c>
      <c r="V6" s="10" t="str">
        <f>IFERROR(VLOOKUP(BTT[[#This Row],[Verwendetes Formular
(Auswahl falls relevant)]],Formulare[[Formularbezeichnung]:[Formularname (technisch)]],2,FALSE),"")</f>
        <v/>
      </c>
      <c r="X6" t="s">
        <v>6052</v>
      </c>
      <c r="Y6" s="4"/>
      <c r="Z6" t="s">
        <v>6046</v>
      </c>
      <c r="AK6" s="10" t="str">
        <f>IF(BTT[[#This Row],[Subprozess
(optionale Auswahl)]]="","okay",IF(VLOOKUP(BTT[[#This Row],[Subprozess
(optionale Auswahl)]],BPML[[Subprozess]:[Zugeordneter Hauptprozess]],3,FALSE)=BTT[[#This Row],[Hauptprozess
(Pflichtauswahl)]],"okay","falscher Subprozess"))</f>
        <v>okay</v>
      </c>
      <c r="AL6" t="str">
        <f>IF(aktives_Teilprojekt="Master","",IF(BTT[[#This Row],[Verantwortliches TP
(automatisch)]]=VLOOKUP(aktives_Teilprojekt,Teilprojekte[[Teilprojekte]:[Kürzel]],2,FALSE),"okay","Hauptprozess anderes TP"))</f>
        <v>okay</v>
      </c>
      <c r="AM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 s="10" t="str">
        <f>IFERROR(IF(BTT[[#This Row],[SAP-Modul
(Pflichtauswahl)]]&lt;&gt;VLOOKUP(BTT[[#This Row],[Verwendete Transaktion (Pflichtauswahl)]],Transaktionen[[Transaktionen]:[Modul]],3,FALSE),"Modul anders","okay"),"")</f>
        <v>okay</v>
      </c>
      <c r="AP6" s="10" t="str">
        <f>IFERROR(IF(COUNTIFS(BTT[Verwendete Transaktion (Pflichtauswahl)],BTT[[#This Row],[Verwendete Transaktion (Pflichtauswahl)]],BTT[SAP-Modul
(Pflichtauswahl)],"&lt;&gt;"&amp;BTT[[#This Row],[SAP-Modul
(Pflichtauswahl)]])&gt;0,"Modul anders","okay"),"")</f>
        <v>okay</v>
      </c>
      <c r="AQ6" s="10" t="str">
        <f>IFERROR(IF(COUNTIFS(BTT[Verwendete Transaktion (Pflichtauswahl)],BTT[[#This Row],[Verwendete Transaktion (Pflichtauswahl)]],BTT[Verantwortliches TP
(automatisch)],"&lt;&gt;"&amp;BTT[[#This Row],[Verantwortliches TP
(automatisch)]])&gt;0,"Transaktion mehrfach","okay"),"")</f>
        <v>okay</v>
      </c>
      <c r="AR6" s="10" t="str">
        <f>IFERROR(IF(COUNTIFS(BTT[Verwendete Transaktion (Pflichtauswahl)],BTT[[#This Row],[Verwendete Transaktion (Pflichtauswahl)]],BTT[Verantwortliches TP
(automatisch)],"&lt;&gt;"&amp;VLOOKUP(aktives_Teilprojekt,Teilprojekte[[Teilprojekte]:[Kürzel]],2,FALSE))&gt;0,"Transaktion mehrfach","okay"),"")</f>
        <v>okay</v>
      </c>
      <c r="AS6" s="10" t="s">
        <v>9607</v>
      </c>
      <c r="AT6" s="10"/>
    </row>
    <row r="7" spans="1:46" x14ac:dyDescent="0.25">
      <c r="A7" s="14" t="str">
        <f>IFERROR(IF(BTT[[#This Row],[Lfd Nr. 
(aus konsolidierter Datei)]]&lt;&gt;"",BTT[[#This Row],[Lfd Nr. 
(aus konsolidierter Datei)]],VLOOKUP(aktives_Teilprojekt,Teilprojekte[[Teilprojekte]:[Kürzel]],2,FALSE)&amp;ROW(BTT[[#This Row],[Lfd Nr.
(automatisch)]])-2),"")</f>
        <v>IH5</v>
      </c>
      <c r="B7" s="15" t="s">
        <v>6107</v>
      </c>
      <c r="C7" s="15"/>
      <c r="D7" t="s">
        <v>9610</v>
      </c>
      <c r="E7" s="10" t="str">
        <f>IFERROR(IF(NOT(BTT[[#This Row],[Manuelle Änderung des Verantwortliches TP
(Auswahl - bei Bedarf)]]=""),BTT[[#This Row],[Manuelle Änderung des Verantwortliches TP
(Auswahl - bei Bedarf)]],VLOOKUP(BTT[[#This Row],[Hauptprozess
(Pflichtauswahl)]],Hauptprozesse[],3,FALSE)),"")</f>
        <v>IH</v>
      </c>
      <c r="H7" s="10" t="s">
        <v>6096</v>
      </c>
      <c r="I7" t="s">
        <v>1262</v>
      </c>
      <c r="J7" s="10" t="str">
        <f>IFERROR(VLOOKUP(BTT[[#This Row],[Verwendete Transaktion (Pflichtauswahl)]],Transaktionen[[Transaktionen]:[Langtext]],2,FALSE),"")</f>
        <v>Kapazitätsabgl.: PM Einzelkap. tab.</v>
      </c>
      <c r="L7" t="s">
        <v>6052</v>
      </c>
      <c r="M7" t="s">
        <v>6052</v>
      </c>
      <c r="N7" t="s">
        <v>6052</v>
      </c>
      <c r="O7" t="s">
        <v>6052</v>
      </c>
      <c r="P7" t="s">
        <v>6052</v>
      </c>
      <c r="Q7" t="s">
        <v>6052</v>
      </c>
      <c r="R7" t="s">
        <v>8533</v>
      </c>
      <c r="S7" t="s">
        <v>6052</v>
      </c>
      <c r="T7" t="s">
        <v>6060</v>
      </c>
      <c r="V7" s="10" t="str">
        <f>IFERROR(VLOOKUP(BTT[[#This Row],[Verwendetes Formular
(Auswahl falls relevant)]],Formulare[[Formularbezeichnung]:[Formularname (technisch)]],2,FALSE),"")</f>
        <v/>
      </c>
      <c r="X7" t="s">
        <v>6052</v>
      </c>
      <c r="Y7" s="4"/>
      <c r="Z7" t="s">
        <v>6046</v>
      </c>
      <c r="AK7" s="10" t="str">
        <f>IF(BTT[[#This Row],[Subprozess
(optionale Auswahl)]]="","okay",IF(VLOOKUP(BTT[[#This Row],[Subprozess
(optionale Auswahl)]],BPML[[Subprozess]:[Zugeordneter Hauptprozess]],3,FALSE)=BTT[[#This Row],[Hauptprozess
(Pflichtauswahl)]],"okay","falscher Subprozess"))</f>
        <v>okay</v>
      </c>
      <c r="AL7" t="str">
        <f>IF(aktives_Teilprojekt="Master","",IF(BTT[[#This Row],[Verantwortliches TP
(automatisch)]]=VLOOKUP(aktives_Teilprojekt,Teilprojekte[[Teilprojekte]:[Kürzel]],2,FALSE),"okay","Hauptprozess anderes TP"))</f>
        <v>okay</v>
      </c>
      <c r="AM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 s="10" t="str">
        <f>IFERROR(IF(BTT[[#This Row],[SAP-Modul
(Pflichtauswahl)]]&lt;&gt;VLOOKUP(BTT[[#This Row],[Verwendete Transaktion (Pflichtauswahl)]],Transaktionen[[Transaktionen]:[Modul]],3,FALSE),"Modul anders","okay"),"")</f>
        <v>okay</v>
      </c>
      <c r="AP7" s="10" t="str">
        <f>IFERROR(IF(COUNTIFS(BTT[Verwendete Transaktion (Pflichtauswahl)],BTT[[#This Row],[Verwendete Transaktion (Pflichtauswahl)]],BTT[SAP-Modul
(Pflichtauswahl)],"&lt;&gt;"&amp;BTT[[#This Row],[SAP-Modul
(Pflichtauswahl)]])&gt;0,"Modul anders","okay"),"")</f>
        <v>okay</v>
      </c>
      <c r="AQ7" s="10" t="str">
        <f>IFERROR(IF(COUNTIFS(BTT[Verwendete Transaktion (Pflichtauswahl)],BTT[[#This Row],[Verwendete Transaktion (Pflichtauswahl)]],BTT[Verantwortliches TP
(automatisch)],"&lt;&gt;"&amp;BTT[[#This Row],[Verantwortliches TP
(automatisch)]])&gt;0,"Transaktion mehrfach","okay"),"")</f>
        <v>okay</v>
      </c>
      <c r="AR7" s="10" t="str">
        <f>IFERROR(IF(COUNTIFS(BTT[Verwendete Transaktion (Pflichtauswahl)],BTT[[#This Row],[Verwendete Transaktion (Pflichtauswahl)]],BTT[Verantwortliches TP
(automatisch)],"&lt;&gt;"&amp;VLOOKUP(aktives_Teilprojekt,Teilprojekte[[Teilprojekte]:[Kürzel]],2,FALSE))&gt;0,"Transaktion mehrfach","okay"),"")</f>
        <v>okay</v>
      </c>
      <c r="AS7" s="10" t="s">
        <v>9609</v>
      </c>
      <c r="AT7" s="10"/>
    </row>
    <row r="8" spans="1:46" x14ac:dyDescent="0.25">
      <c r="A8" s="14" t="str">
        <f>IFERROR(IF(BTT[[#This Row],[Lfd Nr. 
(aus konsolidierter Datei)]]&lt;&gt;"",BTT[[#This Row],[Lfd Nr. 
(aus konsolidierter Datei)]],VLOOKUP(aktives_Teilprojekt,Teilprojekte[[Teilprojekte]:[Kürzel]],2,FALSE)&amp;ROW(BTT[[#This Row],[Lfd Nr.
(automatisch)]])-2),"")</f>
        <v>IH6</v>
      </c>
      <c r="B8" s="15" t="s">
        <v>6107</v>
      </c>
      <c r="C8" s="15"/>
      <c r="D8" t="s">
        <v>7865</v>
      </c>
      <c r="E8" s="10" t="str">
        <f>IFERROR(IF(NOT(BTT[[#This Row],[Manuelle Änderung des Verantwortliches TP
(Auswahl - bei Bedarf)]]=""),BTT[[#This Row],[Manuelle Änderung des Verantwortliches TP
(Auswahl - bei Bedarf)]],VLOOKUP(BTT[[#This Row],[Hauptprozess
(Pflichtauswahl)]],Hauptprozesse[],3,FALSE)),"")</f>
        <v>IH</v>
      </c>
      <c r="H8" s="10" t="s">
        <v>6096</v>
      </c>
      <c r="I8" t="s">
        <v>1264</v>
      </c>
      <c r="J8" s="10" t="str">
        <f>IFERROR(VLOOKUP(BTT[[#This Row],[Verwendete Transaktion (Pflichtauswahl)]],Transaktionen[[Transaktionen]:[Langtext]],2,FALSE),"")</f>
        <v>Kapazitätsabgl.: Variabel</v>
      </c>
      <c r="L8" t="s">
        <v>6052</v>
      </c>
      <c r="M8" t="s">
        <v>6052</v>
      </c>
      <c r="N8" t="s">
        <v>6052</v>
      </c>
      <c r="O8" t="s">
        <v>6052</v>
      </c>
      <c r="P8" t="s">
        <v>6052</v>
      </c>
      <c r="Q8" t="s">
        <v>6052</v>
      </c>
      <c r="R8" t="s">
        <v>8533</v>
      </c>
      <c r="S8" t="s">
        <v>6052</v>
      </c>
      <c r="T8" t="s">
        <v>6060</v>
      </c>
      <c r="V8" s="10" t="str">
        <f>IFERROR(VLOOKUP(BTT[[#This Row],[Verwendetes Formular
(Auswahl falls relevant)]],Formulare[[Formularbezeichnung]:[Formularname (technisch)]],2,FALSE),"")</f>
        <v/>
      </c>
      <c r="X8" t="s">
        <v>6052</v>
      </c>
      <c r="Y8" s="4"/>
      <c r="Z8" t="s">
        <v>6046</v>
      </c>
      <c r="AK8" s="10" t="str">
        <f>IF(BTT[[#This Row],[Subprozess
(optionale Auswahl)]]="","okay",IF(VLOOKUP(BTT[[#This Row],[Subprozess
(optionale Auswahl)]],BPML[[Subprozess]:[Zugeordneter Hauptprozess]],3,FALSE)=BTT[[#This Row],[Hauptprozess
(Pflichtauswahl)]],"okay","falscher Subprozess"))</f>
        <v>okay</v>
      </c>
      <c r="AL8" t="str">
        <f>IF(aktives_Teilprojekt="Master","",IF(BTT[[#This Row],[Verantwortliches TP
(automatisch)]]=VLOOKUP(aktives_Teilprojekt,Teilprojekte[[Teilprojekte]:[Kürzel]],2,FALSE),"okay","Hauptprozess anderes TP"))</f>
        <v>okay</v>
      </c>
      <c r="AM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 s="10" t="str">
        <f>IFERROR(IF(BTT[[#This Row],[SAP-Modul
(Pflichtauswahl)]]&lt;&gt;VLOOKUP(BTT[[#This Row],[Verwendete Transaktion (Pflichtauswahl)]],Transaktionen[[Transaktionen]:[Modul]],3,FALSE),"Modul anders","okay"),"")</f>
        <v>okay</v>
      </c>
      <c r="AP8" s="10" t="str">
        <f>IFERROR(IF(COUNTIFS(BTT[Verwendete Transaktion (Pflichtauswahl)],BTT[[#This Row],[Verwendete Transaktion (Pflichtauswahl)]],BTT[SAP-Modul
(Pflichtauswahl)],"&lt;&gt;"&amp;BTT[[#This Row],[SAP-Modul
(Pflichtauswahl)]])&gt;0,"Modul anders","okay"),"")</f>
        <v>okay</v>
      </c>
      <c r="AQ8" s="10" t="str">
        <f>IFERROR(IF(COUNTIFS(BTT[Verwendete Transaktion (Pflichtauswahl)],BTT[[#This Row],[Verwendete Transaktion (Pflichtauswahl)]],BTT[Verantwortliches TP
(automatisch)],"&lt;&gt;"&amp;BTT[[#This Row],[Verantwortliches TP
(automatisch)]])&gt;0,"Transaktion mehrfach","okay"),"")</f>
        <v>okay</v>
      </c>
      <c r="AR8" s="10" t="str">
        <f>IFERROR(IF(COUNTIFS(BTT[Verwendete Transaktion (Pflichtauswahl)],BTT[[#This Row],[Verwendete Transaktion (Pflichtauswahl)]],BTT[Verantwortliches TP
(automatisch)],"&lt;&gt;"&amp;VLOOKUP(aktives_Teilprojekt,Teilprojekte[[Teilprojekte]:[Kürzel]],2,FALSE))&gt;0,"Transaktion mehrfach","okay"),"")</f>
        <v>okay</v>
      </c>
      <c r="AS8" s="10" t="s">
        <v>9611</v>
      </c>
      <c r="AT8" s="10"/>
    </row>
    <row r="9" spans="1:46" x14ac:dyDescent="0.25">
      <c r="A9" s="14" t="str">
        <f>IFERROR(IF(BTT[[#This Row],[Lfd Nr. 
(aus konsolidierter Datei)]]&lt;&gt;"",BTT[[#This Row],[Lfd Nr. 
(aus konsolidierter Datei)]],VLOOKUP(aktives_Teilprojekt,Teilprojekte[[Teilprojekte]:[Kürzel]],2,FALSE)&amp;ROW(BTT[[#This Row],[Lfd Nr.
(automatisch)]])-2),"")</f>
        <v>IH7</v>
      </c>
      <c r="B9" s="15" t="s">
        <v>6107</v>
      </c>
      <c r="C9" s="15"/>
      <c r="D9" t="s">
        <v>9613</v>
      </c>
      <c r="E9" s="10" t="str">
        <f>IFERROR(IF(NOT(BTT[[#This Row],[Manuelle Änderung des Verantwortliches TP
(Auswahl - bei Bedarf)]]=""),BTT[[#This Row],[Manuelle Änderung des Verantwortliches TP
(Auswahl - bei Bedarf)]],VLOOKUP(BTT[[#This Row],[Hauptprozess
(Pflichtauswahl)]],Hauptprozesse[],3,FALSE)),"")</f>
        <v>IH</v>
      </c>
      <c r="H9" s="10" t="s">
        <v>6096</v>
      </c>
      <c r="I9" t="s">
        <v>1266</v>
      </c>
      <c r="J9" s="10" t="str">
        <f>IFERROR(VLOOKUP(BTT[[#This Row],[Verwendete Transaktion (Pflichtauswahl)]],Transaktionen[[Transaktionen]:[Langtext]],2,FALSE),"")</f>
        <v>Kapazitätsabgl.: PM Einzelkap. graf.</v>
      </c>
      <c r="L9" t="s">
        <v>6052</v>
      </c>
      <c r="M9" t="s">
        <v>6052</v>
      </c>
      <c r="N9" t="s">
        <v>6052</v>
      </c>
      <c r="O9" t="s">
        <v>6052</v>
      </c>
      <c r="P9" t="s">
        <v>6052</v>
      </c>
      <c r="Q9" t="s">
        <v>6052</v>
      </c>
      <c r="R9" t="s">
        <v>8533</v>
      </c>
      <c r="S9" t="s">
        <v>6052</v>
      </c>
      <c r="T9" t="s">
        <v>6060</v>
      </c>
      <c r="V9" s="10" t="str">
        <f>IFERROR(VLOOKUP(BTT[[#This Row],[Verwendetes Formular
(Auswahl falls relevant)]],Formulare[[Formularbezeichnung]:[Formularname (technisch)]],2,FALSE),"")</f>
        <v/>
      </c>
      <c r="X9" t="s">
        <v>6052</v>
      </c>
      <c r="Y9" s="4"/>
      <c r="Z9" t="s">
        <v>6046</v>
      </c>
      <c r="AK9" s="10" t="str">
        <f>IF(BTT[[#This Row],[Subprozess
(optionale Auswahl)]]="","okay",IF(VLOOKUP(BTT[[#This Row],[Subprozess
(optionale Auswahl)]],BPML[[Subprozess]:[Zugeordneter Hauptprozess]],3,FALSE)=BTT[[#This Row],[Hauptprozess
(Pflichtauswahl)]],"okay","falscher Subprozess"))</f>
        <v>okay</v>
      </c>
      <c r="AL9" t="str">
        <f>IF(aktives_Teilprojekt="Master","",IF(BTT[[#This Row],[Verantwortliches TP
(automatisch)]]=VLOOKUP(aktives_Teilprojekt,Teilprojekte[[Teilprojekte]:[Kürzel]],2,FALSE),"okay","Hauptprozess anderes TP"))</f>
        <v>okay</v>
      </c>
      <c r="AM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 s="10" t="str">
        <f>IFERROR(IF(BTT[[#This Row],[SAP-Modul
(Pflichtauswahl)]]&lt;&gt;VLOOKUP(BTT[[#This Row],[Verwendete Transaktion (Pflichtauswahl)]],Transaktionen[[Transaktionen]:[Modul]],3,FALSE),"Modul anders","okay"),"")</f>
        <v>okay</v>
      </c>
      <c r="AP9" s="10" t="str">
        <f>IFERROR(IF(COUNTIFS(BTT[Verwendete Transaktion (Pflichtauswahl)],BTT[[#This Row],[Verwendete Transaktion (Pflichtauswahl)]],BTT[SAP-Modul
(Pflichtauswahl)],"&lt;&gt;"&amp;BTT[[#This Row],[SAP-Modul
(Pflichtauswahl)]])&gt;0,"Modul anders","okay"),"")</f>
        <v>okay</v>
      </c>
      <c r="AQ9" s="10" t="str">
        <f>IFERROR(IF(COUNTIFS(BTT[Verwendete Transaktion (Pflichtauswahl)],BTT[[#This Row],[Verwendete Transaktion (Pflichtauswahl)]],BTT[Verantwortliches TP
(automatisch)],"&lt;&gt;"&amp;BTT[[#This Row],[Verantwortliches TP
(automatisch)]])&gt;0,"Transaktion mehrfach","okay"),"")</f>
        <v>okay</v>
      </c>
      <c r="AR9" s="10" t="str">
        <f>IFERROR(IF(COUNTIFS(BTT[Verwendete Transaktion (Pflichtauswahl)],BTT[[#This Row],[Verwendete Transaktion (Pflichtauswahl)]],BTT[Verantwortliches TP
(automatisch)],"&lt;&gt;"&amp;VLOOKUP(aktives_Teilprojekt,Teilprojekte[[Teilprojekte]:[Kürzel]],2,FALSE))&gt;0,"Transaktion mehrfach","okay"),"")</f>
        <v>okay</v>
      </c>
      <c r="AS9" s="10" t="s">
        <v>9612</v>
      </c>
      <c r="AT9" s="10"/>
    </row>
    <row r="10" spans="1:46" x14ac:dyDescent="0.25">
      <c r="A10" s="14" t="str">
        <f>IFERROR(IF(BTT[[#This Row],[Lfd Nr. 
(aus konsolidierter Datei)]]&lt;&gt;"",BTT[[#This Row],[Lfd Nr. 
(aus konsolidierter Datei)]],VLOOKUP(aktives_Teilprojekt,Teilprojekte[[Teilprojekte]:[Kürzel]],2,FALSE)&amp;ROW(BTT[[#This Row],[Lfd Nr.
(automatisch)]])-2),"")</f>
        <v>IH8</v>
      </c>
      <c r="B10" s="15" t="s">
        <v>6107</v>
      </c>
      <c r="C10" s="15"/>
      <c r="D10" t="s">
        <v>9615</v>
      </c>
      <c r="E10" s="10" t="str">
        <f>IFERROR(IF(NOT(BTT[[#This Row],[Manuelle Änderung des Verantwortliches TP
(Auswahl - bei Bedarf)]]=""),BTT[[#This Row],[Manuelle Änderung des Verantwortliches TP
(Auswahl - bei Bedarf)]],VLOOKUP(BTT[[#This Row],[Hauptprozess
(Pflichtauswahl)]],Hauptprozesse[],3,FALSE)),"")</f>
        <v>IH</v>
      </c>
      <c r="H10" s="10" t="s">
        <v>6096</v>
      </c>
      <c r="I10" t="s">
        <v>1268</v>
      </c>
      <c r="J10" s="10" t="str">
        <f>IFERROR(VLOOKUP(BTT[[#This Row],[Verwendete Transaktion (Pflichtauswahl)]],Transaktionen[[Transaktionen]:[Langtext]],2,FALSE),"")</f>
        <v>Kapazitätsabgl.: PM Arbeitspl. graf.</v>
      </c>
      <c r="L10" t="s">
        <v>6052</v>
      </c>
      <c r="M10" t="s">
        <v>6052</v>
      </c>
      <c r="N10" t="s">
        <v>6052</v>
      </c>
      <c r="O10" t="s">
        <v>6052</v>
      </c>
      <c r="P10" t="s">
        <v>6052</v>
      </c>
      <c r="Q10" t="s">
        <v>6052</v>
      </c>
      <c r="R10" t="s">
        <v>8533</v>
      </c>
      <c r="S10" t="s">
        <v>6052</v>
      </c>
      <c r="T10" t="s">
        <v>6060</v>
      </c>
      <c r="V10" s="10" t="str">
        <f>IFERROR(VLOOKUP(BTT[[#This Row],[Verwendetes Formular
(Auswahl falls relevant)]],Formulare[[Formularbezeichnung]:[Formularname (technisch)]],2,FALSE),"")</f>
        <v/>
      </c>
      <c r="X10" t="s">
        <v>6052</v>
      </c>
      <c r="Y10" s="4"/>
      <c r="Z10" t="s">
        <v>6046</v>
      </c>
      <c r="AK10" s="10" t="str">
        <f>IF(BTT[[#This Row],[Subprozess
(optionale Auswahl)]]="","okay",IF(VLOOKUP(BTT[[#This Row],[Subprozess
(optionale Auswahl)]],BPML[[Subprozess]:[Zugeordneter Hauptprozess]],3,FALSE)=BTT[[#This Row],[Hauptprozess
(Pflichtauswahl)]],"okay","falscher Subprozess"))</f>
        <v>okay</v>
      </c>
      <c r="AL10" t="str">
        <f>IF(aktives_Teilprojekt="Master","",IF(BTT[[#This Row],[Verantwortliches TP
(automatisch)]]=VLOOKUP(aktives_Teilprojekt,Teilprojekte[[Teilprojekte]:[Kürzel]],2,FALSE),"okay","Hauptprozess anderes TP"))</f>
        <v>okay</v>
      </c>
      <c r="AM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 s="10" t="str">
        <f>IFERROR(IF(BTT[[#This Row],[SAP-Modul
(Pflichtauswahl)]]&lt;&gt;VLOOKUP(BTT[[#This Row],[Verwendete Transaktion (Pflichtauswahl)]],Transaktionen[[Transaktionen]:[Modul]],3,FALSE),"Modul anders","okay"),"")</f>
        <v>okay</v>
      </c>
      <c r="AP10" s="10" t="str">
        <f>IFERROR(IF(COUNTIFS(BTT[Verwendete Transaktion (Pflichtauswahl)],BTT[[#This Row],[Verwendete Transaktion (Pflichtauswahl)]],BTT[SAP-Modul
(Pflichtauswahl)],"&lt;&gt;"&amp;BTT[[#This Row],[SAP-Modul
(Pflichtauswahl)]])&gt;0,"Modul anders","okay"),"")</f>
        <v>okay</v>
      </c>
      <c r="AQ10" s="10" t="str">
        <f>IFERROR(IF(COUNTIFS(BTT[Verwendete Transaktion (Pflichtauswahl)],BTT[[#This Row],[Verwendete Transaktion (Pflichtauswahl)]],BTT[Verantwortliches TP
(automatisch)],"&lt;&gt;"&amp;BTT[[#This Row],[Verantwortliches TP
(automatisch)]])&gt;0,"Transaktion mehrfach","okay"),"")</f>
        <v>okay</v>
      </c>
      <c r="AR10" s="10" t="str">
        <f>IFERROR(IF(COUNTIFS(BTT[Verwendete Transaktion (Pflichtauswahl)],BTT[[#This Row],[Verwendete Transaktion (Pflichtauswahl)]],BTT[Verantwortliches TP
(automatisch)],"&lt;&gt;"&amp;VLOOKUP(aktives_Teilprojekt,Teilprojekte[[Teilprojekte]:[Kürzel]],2,FALSE))&gt;0,"Transaktion mehrfach","okay"),"")</f>
        <v>okay</v>
      </c>
      <c r="AS10" s="10" t="s">
        <v>9614</v>
      </c>
      <c r="AT10" s="10"/>
    </row>
    <row r="11" spans="1:46" x14ac:dyDescent="0.25">
      <c r="A11" s="14" t="str">
        <f>IFERROR(IF(BTT[[#This Row],[Lfd Nr. 
(aus konsolidierter Datei)]]&lt;&gt;"",BTT[[#This Row],[Lfd Nr. 
(aus konsolidierter Datei)]],VLOOKUP(aktives_Teilprojekt,Teilprojekte[[Teilprojekte]:[Kürzel]],2,FALSE)&amp;ROW(BTT[[#This Row],[Lfd Nr.
(automatisch)]])-2),"")</f>
        <v>IH9</v>
      </c>
      <c r="B11" s="15" t="s">
        <v>6107</v>
      </c>
      <c r="C11" s="15"/>
      <c r="D11" t="s">
        <v>9617</v>
      </c>
      <c r="E11" s="10" t="str">
        <f>IFERROR(IF(NOT(BTT[[#This Row],[Manuelle Änderung des Verantwortliches TP
(Auswahl - bei Bedarf)]]=""),BTT[[#This Row],[Manuelle Änderung des Verantwortliches TP
(Auswahl - bei Bedarf)]],VLOOKUP(BTT[[#This Row],[Hauptprozess
(Pflichtauswahl)]],Hauptprozesse[],3,FALSE)),"")</f>
        <v>IH</v>
      </c>
      <c r="H11" s="10" t="s">
        <v>6096</v>
      </c>
      <c r="I11" t="s">
        <v>1270</v>
      </c>
      <c r="J11" s="10" t="str">
        <f>IFERROR(VLOOKUP(BTT[[#This Row],[Verwendete Transaktion (Pflichtauswahl)]],Transaktionen[[Transaktionen]:[Langtext]],2,FALSE),"")</f>
        <v>Kapazitätsabgl.: PM Arbeitspl. tab.</v>
      </c>
      <c r="L11" t="s">
        <v>6052</v>
      </c>
      <c r="M11" t="s">
        <v>6052</v>
      </c>
      <c r="N11" t="s">
        <v>6052</v>
      </c>
      <c r="O11" t="s">
        <v>6052</v>
      </c>
      <c r="P11" t="s">
        <v>6052</v>
      </c>
      <c r="Q11" t="s">
        <v>6052</v>
      </c>
      <c r="R11" t="s">
        <v>8533</v>
      </c>
      <c r="S11" t="s">
        <v>6052</v>
      </c>
      <c r="T11" t="s">
        <v>6060</v>
      </c>
      <c r="V11" s="10" t="str">
        <f>IFERROR(VLOOKUP(BTT[[#This Row],[Verwendetes Formular
(Auswahl falls relevant)]],Formulare[[Formularbezeichnung]:[Formularname (technisch)]],2,FALSE),"")</f>
        <v/>
      </c>
      <c r="X11" t="s">
        <v>6052</v>
      </c>
      <c r="Y11" s="4"/>
      <c r="Z11" t="s">
        <v>6046</v>
      </c>
      <c r="AK11" s="10" t="str">
        <f>IF(BTT[[#This Row],[Subprozess
(optionale Auswahl)]]="","okay",IF(VLOOKUP(BTT[[#This Row],[Subprozess
(optionale Auswahl)]],BPML[[Subprozess]:[Zugeordneter Hauptprozess]],3,FALSE)=BTT[[#This Row],[Hauptprozess
(Pflichtauswahl)]],"okay","falscher Subprozess"))</f>
        <v>okay</v>
      </c>
      <c r="AL11" t="str">
        <f>IF(aktives_Teilprojekt="Master","",IF(BTT[[#This Row],[Verantwortliches TP
(automatisch)]]=VLOOKUP(aktives_Teilprojekt,Teilprojekte[[Teilprojekte]:[Kürzel]],2,FALSE),"okay","Hauptprozess anderes TP"))</f>
        <v>okay</v>
      </c>
      <c r="AM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 s="10" t="str">
        <f>IFERROR(IF(BTT[[#This Row],[SAP-Modul
(Pflichtauswahl)]]&lt;&gt;VLOOKUP(BTT[[#This Row],[Verwendete Transaktion (Pflichtauswahl)]],Transaktionen[[Transaktionen]:[Modul]],3,FALSE),"Modul anders","okay"),"")</f>
        <v>okay</v>
      </c>
      <c r="AP11" s="10" t="str">
        <f>IFERROR(IF(COUNTIFS(BTT[Verwendete Transaktion (Pflichtauswahl)],BTT[[#This Row],[Verwendete Transaktion (Pflichtauswahl)]],BTT[SAP-Modul
(Pflichtauswahl)],"&lt;&gt;"&amp;BTT[[#This Row],[SAP-Modul
(Pflichtauswahl)]])&gt;0,"Modul anders","okay"),"")</f>
        <v>okay</v>
      </c>
      <c r="AQ11" s="10" t="str">
        <f>IFERROR(IF(COUNTIFS(BTT[Verwendete Transaktion (Pflichtauswahl)],BTT[[#This Row],[Verwendete Transaktion (Pflichtauswahl)]],BTT[Verantwortliches TP
(automatisch)],"&lt;&gt;"&amp;BTT[[#This Row],[Verantwortliches TP
(automatisch)]])&gt;0,"Transaktion mehrfach","okay"),"")</f>
        <v>okay</v>
      </c>
      <c r="AR11" s="10" t="str">
        <f>IFERROR(IF(COUNTIFS(BTT[Verwendete Transaktion (Pflichtauswahl)],BTT[[#This Row],[Verwendete Transaktion (Pflichtauswahl)]],BTT[Verantwortliches TP
(automatisch)],"&lt;&gt;"&amp;VLOOKUP(aktives_Teilprojekt,Teilprojekte[[Teilprojekte]:[Kürzel]],2,FALSE))&gt;0,"Transaktion mehrfach","okay"),"")</f>
        <v>okay</v>
      </c>
      <c r="AS11" s="10" t="s">
        <v>9616</v>
      </c>
      <c r="AT11" s="10"/>
    </row>
    <row r="12" spans="1:46" x14ac:dyDescent="0.25">
      <c r="A12" s="14" t="str">
        <f>IFERROR(IF(BTT[[#This Row],[Lfd Nr. 
(aus konsolidierter Datei)]]&lt;&gt;"",BTT[[#This Row],[Lfd Nr. 
(aus konsolidierter Datei)]],VLOOKUP(aktives_Teilprojekt,Teilprojekte[[Teilprojekte]:[Kürzel]],2,FALSE)&amp;ROW(BTT[[#This Row],[Lfd Nr.
(automatisch)]])-2),"")</f>
        <v>IH10</v>
      </c>
      <c r="B12" s="15" t="s">
        <v>6107</v>
      </c>
      <c r="C12" s="15"/>
      <c r="D12" t="s">
        <v>9619</v>
      </c>
      <c r="E12" s="10" t="str">
        <f>IFERROR(IF(NOT(BTT[[#This Row],[Manuelle Änderung des Verantwortliches TP
(Auswahl - bei Bedarf)]]=""),BTT[[#This Row],[Manuelle Änderung des Verantwortliches TP
(Auswahl - bei Bedarf)]],VLOOKUP(BTT[[#This Row],[Hauptprozess
(Pflichtauswahl)]],Hauptprozesse[],3,FALSE)),"")</f>
        <v>IH</v>
      </c>
      <c r="H12" s="10" t="s">
        <v>6322</v>
      </c>
      <c r="I12" t="s">
        <v>1343</v>
      </c>
      <c r="J12" s="10" t="str">
        <f>IFERROR(VLOOKUP(BTT[[#This Row],[Verwendete Transaktion (Pflichtauswahl)]],Transaktionen[[Transaktionen]:[Langtext]],2,FALSE),"")</f>
        <v>Merkmalverwaltung</v>
      </c>
      <c r="L12" t="s">
        <v>6052</v>
      </c>
      <c r="M12" t="s">
        <v>6052</v>
      </c>
      <c r="N12" t="s">
        <v>6052</v>
      </c>
      <c r="O12" t="s">
        <v>6052</v>
      </c>
      <c r="P12" t="s">
        <v>6052</v>
      </c>
      <c r="Q12" t="s">
        <v>6052</v>
      </c>
      <c r="R12" t="s">
        <v>8533</v>
      </c>
      <c r="S12" t="s">
        <v>6052</v>
      </c>
      <c r="T12" t="s">
        <v>6060</v>
      </c>
      <c r="V12" s="10" t="str">
        <f>IFERROR(VLOOKUP(BTT[[#This Row],[Verwendetes Formular
(Auswahl falls relevant)]],Formulare[[Formularbezeichnung]:[Formularname (technisch)]],2,FALSE),"")</f>
        <v/>
      </c>
      <c r="X12" t="s">
        <v>6052</v>
      </c>
      <c r="Y12" s="4"/>
      <c r="Z12" t="s">
        <v>6046</v>
      </c>
      <c r="AK12" s="10" t="str">
        <f>IF(BTT[[#This Row],[Subprozess
(optionale Auswahl)]]="","okay",IF(VLOOKUP(BTT[[#This Row],[Subprozess
(optionale Auswahl)]],BPML[[Subprozess]:[Zugeordneter Hauptprozess]],3,FALSE)=BTT[[#This Row],[Hauptprozess
(Pflichtauswahl)]],"okay","falscher Subprozess"))</f>
        <v>okay</v>
      </c>
      <c r="AL12" t="str">
        <f>IF(aktives_Teilprojekt="Master","",IF(BTT[[#This Row],[Verantwortliches TP
(automatisch)]]=VLOOKUP(aktives_Teilprojekt,Teilprojekte[[Teilprojekte]:[Kürzel]],2,FALSE),"okay","Hauptprozess anderes TP"))</f>
        <v>okay</v>
      </c>
      <c r="AM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 s="10" t="str">
        <f>IFERROR(IF(BTT[[#This Row],[SAP-Modul
(Pflichtauswahl)]]&lt;&gt;VLOOKUP(BTT[[#This Row],[Verwendete Transaktion (Pflichtauswahl)]],Transaktionen[[Transaktionen]:[Modul]],3,FALSE),"Modul anders","okay"),"")</f>
        <v>okay</v>
      </c>
      <c r="AP12" s="10" t="str">
        <f>IFERROR(IF(COUNTIFS(BTT[Verwendete Transaktion (Pflichtauswahl)],BTT[[#This Row],[Verwendete Transaktion (Pflichtauswahl)]],BTT[SAP-Modul
(Pflichtauswahl)],"&lt;&gt;"&amp;BTT[[#This Row],[SAP-Modul
(Pflichtauswahl)]])&gt;0,"Modul anders","okay"),"")</f>
        <v>okay</v>
      </c>
      <c r="AQ12" s="10" t="str">
        <f>IFERROR(IF(COUNTIFS(BTT[Verwendete Transaktion (Pflichtauswahl)],BTT[[#This Row],[Verwendete Transaktion (Pflichtauswahl)]],BTT[Verantwortliches TP
(automatisch)],"&lt;&gt;"&amp;BTT[[#This Row],[Verantwortliches TP
(automatisch)]])&gt;0,"Transaktion mehrfach","okay"),"")</f>
        <v>okay</v>
      </c>
      <c r="AR12" s="10" t="str">
        <f>IFERROR(IF(COUNTIFS(BTT[Verwendete Transaktion (Pflichtauswahl)],BTT[[#This Row],[Verwendete Transaktion (Pflichtauswahl)]],BTT[Verantwortliches TP
(automatisch)],"&lt;&gt;"&amp;VLOOKUP(aktives_Teilprojekt,Teilprojekte[[Teilprojekte]:[Kürzel]],2,FALSE))&gt;0,"Transaktion mehrfach","okay"),"")</f>
        <v>okay</v>
      </c>
      <c r="AS12" s="10" t="s">
        <v>9618</v>
      </c>
      <c r="AT12" s="10"/>
    </row>
    <row r="13" spans="1:46" x14ac:dyDescent="0.25">
      <c r="A13" s="14" t="str">
        <f>IFERROR(IF(BTT[[#This Row],[Lfd Nr. 
(aus konsolidierter Datei)]]&lt;&gt;"",BTT[[#This Row],[Lfd Nr. 
(aus konsolidierter Datei)]],VLOOKUP(aktives_Teilprojekt,Teilprojekte[[Teilprojekte]:[Kürzel]],2,FALSE)&amp;ROW(BTT[[#This Row],[Lfd Nr.
(automatisch)]])-2),"")</f>
        <v>IH11</v>
      </c>
      <c r="B13" s="15" t="s">
        <v>6107</v>
      </c>
      <c r="C13" s="15"/>
      <c r="D13" t="s">
        <v>9621</v>
      </c>
      <c r="E13" s="10" t="str">
        <f>IFERROR(IF(NOT(BTT[[#This Row],[Manuelle Änderung des Verantwortliches TP
(Auswahl - bei Bedarf)]]=""),BTT[[#This Row],[Manuelle Änderung des Verantwortliches TP
(Auswahl - bei Bedarf)]],VLOOKUP(BTT[[#This Row],[Hauptprozess
(Pflichtauswahl)]],Hauptprozesse[],3,FALSE)),"")</f>
        <v>IH</v>
      </c>
      <c r="H13" s="10" t="s">
        <v>6322</v>
      </c>
      <c r="I13" t="s">
        <v>1345</v>
      </c>
      <c r="J13" s="10" t="str">
        <f>IFERROR(VLOOKUP(BTT[[#This Row],[Verwendete Transaktion (Pflichtauswahl)]],Transaktionen[[Transaktionen]:[Langtext]],2,FALSE),"")</f>
        <v>Merkmalverzeichnis</v>
      </c>
      <c r="L13" t="s">
        <v>6052</v>
      </c>
      <c r="M13" t="s">
        <v>6052</v>
      </c>
      <c r="N13" t="s">
        <v>6052</v>
      </c>
      <c r="O13" t="s">
        <v>6052</v>
      </c>
      <c r="P13" t="s">
        <v>6052</v>
      </c>
      <c r="Q13" t="s">
        <v>6052</v>
      </c>
      <c r="R13" t="s">
        <v>8533</v>
      </c>
      <c r="S13" t="s">
        <v>6052</v>
      </c>
      <c r="T13" t="s">
        <v>6060</v>
      </c>
      <c r="V13" s="10" t="str">
        <f>IFERROR(VLOOKUP(BTT[[#This Row],[Verwendetes Formular
(Auswahl falls relevant)]],Formulare[[Formularbezeichnung]:[Formularname (technisch)]],2,FALSE),"")</f>
        <v/>
      </c>
      <c r="X13" t="s">
        <v>6052</v>
      </c>
      <c r="Y13" s="4"/>
      <c r="Z13" t="s">
        <v>6046</v>
      </c>
      <c r="AK13" s="10" t="str">
        <f>IF(BTT[[#This Row],[Subprozess
(optionale Auswahl)]]="","okay",IF(VLOOKUP(BTT[[#This Row],[Subprozess
(optionale Auswahl)]],BPML[[Subprozess]:[Zugeordneter Hauptprozess]],3,FALSE)=BTT[[#This Row],[Hauptprozess
(Pflichtauswahl)]],"okay","falscher Subprozess"))</f>
        <v>okay</v>
      </c>
      <c r="AL13" t="str">
        <f>IF(aktives_Teilprojekt="Master","",IF(BTT[[#This Row],[Verantwortliches TP
(automatisch)]]=VLOOKUP(aktives_Teilprojekt,Teilprojekte[[Teilprojekte]:[Kürzel]],2,FALSE),"okay","Hauptprozess anderes TP"))</f>
        <v>okay</v>
      </c>
      <c r="AM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 s="10" t="str">
        <f>IFERROR(IF(BTT[[#This Row],[SAP-Modul
(Pflichtauswahl)]]&lt;&gt;VLOOKUP(BTT[[#This Row],[Verwendete Transaktion (Pflichtauswahl)]],Transaktionen[[Transaktionen]:[Modul]],3,FALSE),"Modul anders","okay"),"")</f>
        <v>okay</v>
      </c>
      <c r="AP13" s="10" t="str">
        <f>IFERROR(IF(COUNTIFS(BTT[Verwendete Transaktion (Pflichtauswahl)],BTT[[#This Row],[Verwendete Transaktion (Pflichtauswahl)]],BTT[SAP-Modul
(Pflichtauswahl)],"&lt;&gt;"&amp;BTT[[#This Row],[SAP-Modul
(Pflichtauswahl)]])&gt;0,"Modul anders","okay"),"")</f>
        <v>okay</v>
      </c>
      <c r="AQ13" s="10" t="str">
        <f>IFERROR(IF(COUNTIFS(BTT[Verwendete Transaktion (Pflichtauswahl)],BTT[[#This Row],[Verwendete Transaktion (Pflichtauswahl)]],BTT[Verantwortliches TP
(automatisch)],"&lt;&gt;"&amp;BTT[[#This Row],[Verantwortliches TP
(automatisch)]])&gt;0,"Transaktion mehrfach","okay"),"")</f>
        <v>okay</v>
      </c>
      <c r="AR13" s="10" t="str">
        <f>IFERROR(IF(COUNTIFS(BTT[Verwendete Transaktion (Pflichtauswahl)],BTT[[#This Row],[Verwendete Transaktion (Pflichtauswahl)]],BTT[Verantwortliches TP
(automatisch)],"&lt;&gt;"&amp;VLOOKUP(aktives_Teilprojekt,Teilprojekte[[Teilprojekte]:[Kürzel]],2,FALSE))&gt;0,"Transaktion mehrfach","okay"),"")</f>
        <v>okay</v>
      </c>
      <c r="AS13" s="10" t="s">
        <v>9620</v>
      </c>
      <c r="AT13" s="10"/>
    </row>
    <row r="14" spans="1:46" x14ac:dyDescent="0.25">
      <c r="A14" s="14" t="str">
        <f>IFERROR(IF(BTT[[#This Row],[Lfd Nr. 
(aus konsolidierter Datei)]]&lt;&gt;"",BTT[[#This Row],[Lfd Nr. 
(aus konsolidierter Datei)]],VLOOKUP(aktives_Teilprojekt,Teilprojekte[[Teilprojekte]:[Kürzel]],2,FALSE)&amp;ROW(BTT[[#This Row],[Lfd Nr.
(automatisch)]])-2),"")</f>
        <v>IH12</v>
      </c>
      <c r="B14" s="15" t="s">
        <v>6107</v>
      </c>
      <c r="C14" s="15"/>
      <c r="D14" t="s">
        <v>9622</v>
      </c>
      <c r="E14" s="10" t="str">
        <f>IFERROR(IF(NOT(BTT[[#This Row],[Manuelle Änderung des Verantwortliches TP
(Auswahl - bei Bedarf)]]=""),BTT[[#This Row],[Manuelle Änderung des Verantwortliches TP
(Auswahl - bei Bedarf)]],VLOOKUP(BTT[[#This Row],[Hauptprozess
(Pflichtauswahl)]],Hauptprozesse[],3,FALSE)),"")</f>
        <v>IH</v>
      </c>
      <c r="H14" s="10" t="s">
        <v>6322</v>
      </c>
      <c r="I14" t="s">
        <v>1347</v>
      </c>
      <c r="J14" s="10" t="str">
        <f>IFERROR(VLOOKUP(BTT[[#This Row],[Verwendete Transaktion (Pflichtauswahl)]],Transaktionen[[Transaktionen]:[Langtext]],2,FALSE),"")</f>
        <v>Anlegen Beziehungswissen</v>
      </c>
      <c r="L14" t="s">
        <v>6052</v>
      </c>
      <c r="M14" t="s">
        <v>6052</v>
      </c>
      <c r="N14" t="s">
        <v>6052</v>
      </c>
      <c r="O14" t="s">
        <v>6052</v>
      </c>
      <c r="P14" t="s">
        <v>6052</v>
      </c>
      <c r="Q14" t="s">
        <v>6052</v>
      </c>
      <c r="R14" t="s">
        <v>8533</v>
      </c>
      <c r="S14" t="s">
        <v>6052</v>
      </c>
      <c r="T14" t="s">
        <v>6060</v>
      </c>
      <c r="V14" s="10" t="str">
        <f>IFERROR(VLOOKUP(BTT[[#This Row],[Verwendetes Formular
(Auswahl falls relevant)]],Formulare[[Formularbezeichnung]:[Formularname (technisch)]],2,FALSE),"")</f>
        <v/>
      </c>
      <c r="X14" t="s">
        <v>6052</v>
      </c>
      <c r="Y14" s="4"/>
      <c r="Z14" t="s">
        <v>6046</v>
      </c>
      <c r="AK14" s="10" t="str">
        <f>IF(BTT[[#This Row],[Subprozess
(optionale Auswahl)]]="","okay",IF(VLOOKUP(BTT[[#This Row],[Subprozess
(optionale Auswahl)]],BPML[[Subprozess]:[Zugeordneter Hauptprozess]],3,FALSE)=BTT[[#This Row],[Hauptprozess
(Pflichtauswahl)]],"okay","falscher Subprozess"))</f>
        <v>okay</v>
      </c>
      <c r="AL14" t="str">
        <f>IF(aktives_Teilprojekt="Master","",IF(BTT[[#This Row],[Verantwortliches TP
(automatisch)]]=VLOOKUP(aktives_Teilprojekt,Teilprojekte[[Teilprojekte]:[Kürzel]],2,FALSE),"okay","Hauptprozess anderes TP"))</f>
        <v>okay</v>
      </c>
      <c r="AM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 s="10" t="str">
        <f>IFERROR(IF(BTT[[#This Row],[SAP-Modul
(Pflichtauswahl)]]&lt;&gt;VLOOKUP(BTT[[#This Row],[Verwendete Transaktion (Pflichtauswahl)]],Transaktionen[[Transaktionen]:[Modul]],3,FALSE),"Modul anders","okay"),"")</f>
        <v>okay</v>
      </c>
      <c r="AP14" s="10" t="str">
        <f>IFERROR(IF(COUNTIFS(BTT[Verwendete Transaktion (Pflichtauswahl)],BTT[[#This Row],[Verwendete Transaktion (Pflichtauswahl)]],BTT[SAP-Modul
(Pflichtauswahl)],"&lt;&gt;"&amp;BTT[[#This Row],[SAP-Modul
(Pflichtauswahl)]])&gt;0,"Modul anders","okay"),"")</f>
        <v>okay</v>
      </c>
      <c r="AQ14" s="10" t="str">
        <f>IFERROR(IF(COUNTIFS(BTT[Verwendete Transaktion (Pflichtauswahl)],BTT[[#This Row],[Verwendete Transaktion (Pflichtauswahl)]],BTT[Verantwortliches TP
(automatisch)],"&lt;&gt;"&amp;BTT[[#This Row],[Verantwortliches TP
(automatisch)]])&gt;0,"Transaktion mehrfach","okay"),"")</f>
        <v>okay</v>
      </c>
      <c r="AR14" s="10" t="str">
        <f>IFERROR(IF(COUNTIFS(BTT[Verwendete Transaktion (Pflichtauswahl)],BTT[[#This Row],[Verwendete Transaktion (Pflichtauswahl)]],BTT[Verantwortliches TP
(automatisch)],"&lt;&gt;"&amp;VLOOKUP(aktives_Teilprojekt,Teilprojekte[[Teilprojekte]:[Kürzel]],2,FALSE))&gt;0,"Transaktion mehrfach","okay"),"")</f>
        <v>okay</v>
      </c>
      <c r="AS14" s="10" t="s">
        <v>2282</v>
      </c>
      <c r="AT14" s="10"/>
    </row>
    <row r="15" spans="1:46" x14ac:dyDescent="0.25">
      <c r="A15" s="14" t="str">
        <f>IFERROR(IF(BTT[[#This Row],[Lfd Nr. 
(aus konsolidierter Datei)]]&lt;&gt;"",BTT[[#This Row],[Lfd Nr. 
(aus konsolidierter Datei)]],VLOOKUP(aktives_Teilprojekt,Teilprojekte[[Teilprojekte]:[Kürzel]],2,FALSE)&amp;ROW(BTT[[#This Row],[Lfd Nr.
(automatisch)]])-2),"")</f>
        <v>IH13</v>
      </c>
      <c r="B15" s="15" t="s">
        <v>6107</v>
      </c>
      <c r="C15" s="15"/>
      <c r="D15" t="s">
        <v>9624</v>
      </c>
      <c r="E15" s="10" t="str">
        <f>IFERROR(IF(NOT(BTT[[#This Row],[Manuelle Änderung des Verantwortliches TP
(Auswahl - bei Bedarf)]]=""),BTT[[#This Row],[Manuelle Änderung des Verantwortliches TP
(Auswahl - bei Bedarf)]],VLOOKUP(BTT[[#This Row],[Hauptprozess
(Pflichtauswahl)]],Hauptprozesse[],3,FALSE)),"")</f>
        <v>IH</v>
      </c>
      <c r="H15" s="10" t="s">
        <v>6322</v>
      </c>
      <c r="I15" t="s">
        <v>1349</v>
      </c>
      <c r="J15" s="10" t="str">
        <f>IFERROR(VLOOKUP(BTT[[#This Row],[Verwendete Transaktion (Pflichtauswahl)]],Transaktionen[[Transaktionen]:[Langtext]],2,FALSE),"")</f>
        <v>Anzeigen Beziehungswissen</v>
      </c>
      <c r="L15" t="s">
        <v>6052</v>
      </c>
      <c r="M15" t="s">
        <v>6052</v>
      </c>
      <c r="N15" t="s">
        <v>6052</v>
      </c>
      <c r="O15" t="s">
        <v>6052</v>
      </c>
      <c r="P15" t="s">
        <v>6052</v>
      </c>
      <c r="Q15" t="s">
        <v>6052</v>
      </c>
      <c r="R15" t="s">
        <v>8533</v>
      </c>
      <c r="S15" t="s">
        <v>6052</v>
      </c>
      <c r="T15" t="s">
        <v>6060</v>
      </c>
      <c r="V15" s="10" t="str">
        <f>IFERROR(VLOOKUP(BTT[[#This Row],[Verwendetes Formular
(Auswahl falls relevant)]],Formulare[[Formularbezeichnung]:[Formularname (technisch)]],2,FALSE),"")</f>
        <v/>
      </c>
      <c r="X15" t="s">
        <v>6052</v>
      </c>
      <c r="Y15" s="4"/>
      <c r="Z15" t="s">
        <v>6046</v>
      </c>
      <c r="AK15" s="10" t="str">
        <f>IF(BTT[[#This Row],[Subprozess
(optionale Auswahl)]]="","okay",IF(VLOOKUP(BTT[[#This Row],[Subprozess
(optionale Auswahl)]],BPML[[Subprozess]:[Zugeordneter Hauptprozess]],3,FALSE)=BTT[[#This Row],[Hauptprozess
(Pflichtauswahl)]],"okay","falscher Subprozess"))</f>
        <v>okay</v>
      </c>
      <c r="AL15" t="str">
        <f>IF(aktives_Teilprojekt="Master","",IF(BTT[[#This Row],[Verantwortliches TP
(automatisch)]]=VLOOKUP(aktives_Teilprojekt,Teilprojekte[[Teilprojekte]:[Kürzel]],2,FALSE),"okay","Hauptprozess anderes TP"))</f>
        <v>okay</v>
      </c>
      <c r="AM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 s="10" t="str">
        <f>IFERROR(IF(BTT[[#This Row],[SAP-Modul
(Pflichtauswahl)]]&lt;&gt;VLOOKUP(BTT[[#This Row],[Verwendete Transaktion (Pflichtauswahl)]],Transaktionen[[Transaktionen]:[Modul]],3,FALSE),"Modul anders","okay"),"")</f>
        <v>okay</v>
      </c>
      <c r="AP15" s="10" t="str">
        <f>IFERROR(IF(COUNTIFS(BTT[Verwendete Transaktion (Pflichtauswahl)],BTT[[#This Row],[Verwendete Transaktion (Pflichtauswahl)]],BTT[SAP-Modul
(Pflichtauswahl)],"&lt;&gt;"&amp;BTT[[#This Row],[SAP-Modul
(Pflichtauswahl)]])&gt;0,"Modul anders","okay"),"")</f>
        <v>okay</v>
      </c>
      <c r="AQ15" s="10" t="str">
        <f>IFERROR(IF(COUNTIFS(BTT[Verwendete Transaktion (Pflichtauswahl)],BTT[[#This Row],[Verwendete Transaktion (Pflichtauswahl)]],BTT[Verantwortliches TP
(automatisch)],"&lt;&gt;"&amp;BTT[[#This Row],[Verantwortliches TP
(automatisch)]])&gt;0,"Transaktion mehrfach","okay"),"")</f>
        <v>okay</v>
      </c>
      <c r="AR15" s="10" t="str">
        <f>IFERROR(IF(COUNTIFS(BTT[Verwendete Transaktion (Pflichtauswahl)],BTT[[#This Row],[Verwendete Transaktion (Pflichtauswahl)]],BTT[Verantwortliches TP
(automatisch)],"&lt;&gt;"&amp;VLOOKUP(aktives_Teilprojekt,Teilprojekte[[Teilprojekte]:[Kürzel]],2,FALSE))&gt;0,"Transaktion mehrfach","okay"),"")</f>
        <v>okay</v>
      </c>
      <c r="AS15" s="10" t="s">
        <v>9623</v>
      </c>
      <c r="AT15" s="10"/>
    </row>
    <row r="16" spans="1:46" x14ac:dyDescent="0.25">
      <c r="A16" s="14" t="str">
        <f>IFERROR(IF(BTT[[#This Row],[Lfd Nr. 
(aus konsolidierter Datei)]]&lt;&gt;"",BTT[[#This Row],[Lfd Nr. 
(aus konsolidierter Datei)]],VLOOKUP(aktives_Teilprojekt,Teilprojekte[[Teilprojekte]:[Kürzel]],2,FALSE)&amp;ROW(BTT[[#This Row],[Lfd Nr.
(automatisch)]])-2),"")</f>
        <v>IH14</v>
      </c>
      <c r="B16" s="15" t="s">
        <v>6107</v>
      </c>
      <c r="C16" s="15"/>
      <c r="D16" t="s">
        <v>9626</v>
      </c>
      <c r="E16" s="10" t="str">
        <f>IFERROR(IF(NOT(BTT[[#This Row],[Manuelle Änderung des Verantwortliches TP
(Auswahl - bei Bedarf)]]=""),BTT[[#This Row],[Manuelle Änderung des Verantwortliches TP
(Auswahl - bei Bedarf)]],VLOOKUP(BTT[[#This Row],[Hauptprozess
(Pflichtauswahl)]],Hauptprozesse[],3,FALSE)),"")</f>
        <v>IH</v>
      </c>
      <c r="H16" s="10" t="s">
        <v>6322</v>
      </c>
      <c r="I16" t="s">
        <v>1351</v>
      </c>
      <c r="J16" s="10" t="str">
        <f>IFERROR(VLOOKUP(BTT[[#This Row],[Verwendete Transaktion (Pflichtauswahl)]],Transaktionen[[Transaktionen]:[Langtext]],2,FALSE),"")</f>
        <v>Beziehungsliste</v>
      </c>
      <c r="L16" t="s">
        <v>6052</v>
      </c>
      <c r="M16" t="s">
        <v>6052</v>
      </c>
      <c r="N16" t="s">
        <v>6052</v>
      </c>
      <c r="O16" t="s">
        <v>6052</v>
      </c>
      <c r="P16" t="s">
        <v>6052</v>
      </c>
      <c r="Q16" t="s">
        <v>6052</v>
      </c>
      <c r="R16" t="s">
        <v>8533</v>
      </c>
      <c r="S16" t="s">
        <v>6052</v>
      </c>
      <c r="T16" t="s">
        <v>6060</v>
      </c>
      <c r="V16" s="10" t="str">
        <f>IFERROR(VLOOKUP(BTT[[#This Row],[Verwendetes Formular
(Auswahl falls relevant)]],Formulare[[Formularbezeichnung]:[Formularname (technisch)]],2,FALSE),"")</f>
        <v/>
      </c>
      <c r="X16" t="s">
        <v>6052</v>
      </c>
      <c r="Y16" s="4"/>
      <c r="Z16" t="s">
        <v>6046</v>
      </c>
      <c r="AK16" s="10" t="str">
        <f>IF(BTT[[#This Row],[Subprozess
(optionale Auswahl)]]="","okay",IF(VLOOKUP(BTT[[#This Row],[Subprozess
(optionale Auswahl)]],BPML[[Subprozess]:[Zugeordneter Hauptprozess]],3,FALSE)=BTT[[#This Row],[Hauptprozess
(Pflichtauswahl)]],"okay","falscher Subprozess"))</f>
        <v>okay</v>
      </c>
      <c r="AL16" t="str">
        <f>IF(aktives_Teilprojekt="Master","",IF(BTT[[#This Row],[Verantwortliches TP
(automatisch)]]=VLOOKUP(aktives_Teilprojekt,Teilprojekte[[Teilprojekte]:[Kürzel]],2,FALSE),"okay","Hauptprozess anderes TP"))</f>
        <v>okay</v>
      </c>
      <c r="AM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 s="10" t="str">
        <f>IFERROR(IF(BTT[[#This Row],[SAP-Modul
(Pflichtauswahl)]]&lt;&gt;VLOOKUP(BTT[[#This Row],[Verwendete Transaktion (Pflichtauswahl)]],Transaktionen[[Transaktionen]:[Modul]],3,FALSE),"Modul anders","okay"),"")</f>
        <v>okay</v>
      </c>
      <c r="AP16" s="10" t="str">
        <f>IFERROR(IF(COUNTIFS(BTT[Verwendete Transaktion (Pflichtauswahl)],BTT[[#This Row],[Verwendete Transaktion (Pflichtauswahl)]],BTT[SAP-Modul
(Pflichtauswahl)],"&lt;&gt;"&amp;BTT[[#This Row],[SAP-Modul
(Pflichtauswahl)]])&gt;0,"Modul anders","okay"),"")</f>
        <v>okay</v>
      </c>
      <c r="AQ16" s="10" t="str">
        <f>IFERROR(IF(COUNTIFS(BTT[Verwendete Transaktion (Pflichtauswahl)],BTT[[#This Row],[Verwendete Transaktion (Pflichtauswahl)]],BTT[Verantwortliches TP
(automatisch)],"&lt;&gt;"&amp;BTT[[#This Row],[Verantwortliches TP
(automatisch)]])&gt;0,"Transaktion mehrfach","okay"),"")</f>
        <v>okay</v>
      </c>
      <c r="AR16" s="10" t="str">
        <f>IFERROR(IF(COUNTIFS(BTT[Verwendete Transaktion (Pflichtauswahl)],BTT[[#This Row],[Verwendete Transaktion (Pflichtauswahl)]],BTT[Verantwortliches TP
(automatisch)],"&lt;&gt;"&amp;VLOOKUP(aktives_Teilprojekt,Teilprojekte[[Teilprojekte]:[Kürzel]],2,FALSE))&gt;0,"Transaktion mehrfach","okay"),"")</f>
        <v>okay</v>
      </c>
      <c r="AS16" s="10" t="s">
        <v>9625</v>
      </c>
      <c r="AT16" s="10"/>
    </row>
    <row r="17" spans="1:46" x14ac:dyDescent="0.25">
      <c r="A17" s="14" t="str">
        <f>IFERROR(IF(BTT[[#This Row],[Lfd Nr. 
(aus konsolidierter Datei)]]&lt;&gt;"",BTT[[#This Row],[Lfd Nr. 
(aus konsolidierter Datei)]],VLOOKUP(aktives_Teilprojekt,Teilprojekte[[Teilprojekte]:[Kürzel]],2,FALSE)&amp;ROW(BTT[[#This Row],[Lfd Nr.
(automatisch)]])-2),"")</f>
        <v>IH15</v>
      </c>
      <c r="B17" s="15" t="s">
        <v>6106</v>
      </c>
      <c r="C17" s="15" t="s">
        <v>6218</v>
      </c>
      <c r="D17" t="s">
        <v>2201</v>
      </c>
      <c r="E17" s="10" t="str">
        <f>IFERROR(IF(NOT(BTT[[#This Row],[Manuelle Änderung des Verantwortliches TP
(Auswahl - bei Bedarf)]]=""),BTT[[#This Row],[Manuelle Änderung des Verantwortliches TP
(Auswahl - bei Bedarf)]],VLOOKUP(BTT[[#This Row],[Hauptprozess
(Pflichtauswahl)]],Hauptprozesse[],3,FALSE)),"")</f>
        <v>IH</v>
      </c>
      <c r="H17" s="10" t="s">
        <v>6041</v>
      </c>
      <c r="I17" t="s">
        <v>2200</v>
      </c>
      <c r="J17" s="10" t="str">
        <f>IFERROR(VLOOKUP(BTT[[#This Row],[Verwendete Transaktion (Pflichtauswahl)]],Transaktionen[[Transaktionen]:[Langtext]],2,FALSE),"")</f>
        <v>Arbeitsplan Equipment anlegen</v>
      </c>
      <c r="L17" t="s">
        <v>6052</v>
      </c>
      <c r="M17" t="s">
        <v>6052</v>
      </c>
      <c r="N17" t="s">
        <v>6052</v>
      </c>
      <c r="O17" t="s">
        <v>6052</v>
      </c>
      <c r="P17" t="s">
        <v>6052</v>
      </c>
      <c r="Q17" t="s">
        <v>6052</v>
      </c>
      <c r="R17" t="s">
        <v>8533</v>
      </c>
      <c r="S17" t="s">
        <v>6052</v>
      </c>
      <c r="T17" t="s">
        <v>6060</v>
      </c>
      <c r="V17" s="10" t="str">
        <f>IFERROR(VLOOKUP(BTT[[#This Row],[Verwendetes Formular
(Auswahl falls relevant)]],Formulare[[Formularbezeichnung]:[Formularname (technisch)]],2,FALSE),"")</f>
        <v/>
      </c>
      <c r="X17" t="s">
        <v>6052</v>
      </c>
      <c r="Y17" s="4"/>
      <c r="Z17" t="s">
        <v>6046</v>
      </c>
      <c r="AK17" s="10" t="str">
        <f>IF(BTT[[#This Row],[Subprozess
(optionale Auswahl)]]="","okay",IF(VLOOKUP(BTT[[#This Row],[Subprozess
(optionale Auswahl)]],BPML[[Subprozess]:[Zugeordneter Hauptprozess]],3,FALSE)=BTT[[#This Row],[Hauptprozess
(Pflichtauswahl)]],"okay","falscher Subprozess"))</f>
        <v>okay</v>
      </c>
      <c r="AL17" t="str">
        <f>IF(aktives_Teilprojekt="Master","",IF(BTT[[#This Row],[Verantwortliches TP
(automatisch)]]=VLOOKUP(aktives_Teilprojekt,Teilprojekte[[Teilprojekte]:[Kürzel]],2,FALSE),"okay","Hauptprozess anderes TP"))</f>
        <v>okay</v>
      </c>
      <c r="AM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 s="10" t="str">
        <f>IFERROR(IF(BTT[[#This Row],[SAP-Modul
(Pflichtauswahl)]]&lt;&gt;VLOOKUP(BTT[[#This Row],[Verwendete Transaktion (Pflichtauswahl)]],Transaktionen[[Transaktionen]:[Modul]],3,FALSE),"Modul anders","okay"),"")</f>
        <v>okay</v>
      </c>
      <c r="AP17" s="10" t="str">
        <f>IFERROR(IF(COUNTIFS(BTT[Verwendete Transaktion (Pflichtauswahl)],BTT[[#This Row],[Verwendete Transaktion (Pflichtauswahl)]],BTT[SAP-Modul
(Pflichtauswahl)],"&lt;&gt;"&amp;BTT[[#This Row],[SAP-Modul
(Pflichtauswahl)]])&gt;0,"Modul anders","okay"),"")</f>
        <v>okay</v>
      </c>
      <c r="AQ17" s="10" t="str">
        <f>IFERROR(IF(COUNTIFS(BTT[Verwendete Transaktion (Pflichtauswahl)],BTT[[#This Row],[Verwendete Transaktion (Pflichtauswahl)]],BTT[Verantwortliches TP
(automatisch)],"&lt;&gt;"&amp;BTT[[#This Row],[Verantwortliches TP
(automatisch)]])&gt;0,"Transaktion mehrfach","okay"),"")</f>
        <v>okay</v>
      </c>
      <c r="AR17" s="10" t="str">
        <f>IFERROR(IF(COUNTIFS(BTT[Verwendete Transaktion (Pflichtauswahl)],BTT[[#This Row],[Verwendete Transaktion (Pflichtauswahl)]],BTT[Verantwortliches TP
(automatisch)],"&lt;&gt;"&amp;VLOOKUP(aktives_Teilprojekt,Teilprojekte[[Teilprojekte]:[Kürzel]],2,FALSE))&gt;0,"Transaktion mehrfach","okay"),"")</f>
        <v>okay</v>
      </c>
      <c r="AS17" s="10" t="s">
        <v>9627</v>
      </c>
      <c r="AT17" s="10"/>
    </row>
    <row r="18" spans="1:46" x14ac:dyDescent="0.25">
      <c r="A18" s="14" t="str">
        <f>IFERROR(IF(BTT[[#This Row],[Lfd Nr. 
(aus konsolidierter Datei)]]&lt;&gt;"",BTT[[#This Row],[Lfd Nr. 
(aus konsolidierter Datei)]],VLOOKUP(aktives_Teilprojekt,Teilprojekte[[Teilprojekte]:[Kürzel]],2,FALSE)&amp;ROW(BTT[[#This Row],[Lfd Nr.
(automatisch)]])-2),"")</f>
        <v>IH16</v>
      </c>
      <c r="B18" s="15" t="s">
        <v>6106</v>
      </c>
      <c r="C18" s="15" t="s">
        <v>6218</v>
      </c>
      <c r="D18" t="s">
        <v>2203</v>
      </c>
      <c r="E18" s="10" t="str">
        <f>IFERROR(IF(NOT(BTT[[#This Row],[Manuelle Änderung des Verantwortliches TP
(Auswahl - bei Bedarf)]]=""),BTT[[#This Row],[Manuelle Änderung des Verantwortliches TP
(Auswahl - bei Bedarf)]],VLOOKUP(BTT[[#This Row],[Hauptprozess
(Pflichtauswahl)]],Hauptprozesse[],3,FALSE)),"")</f>
        <v>IH</v>
      </c>
      <c r="H18" s="10" t="s">
        <v>6041</v>
      </c>
      <c r="I18" t="s">
        <v>2202</v>
      </c>
      <c r="J18" s="10" t="str">
        <f>IFERROR(VLOOKUP(BTT[[#This Row],[Verwendete Transaktion (Pflichtauswahl)]],Transaktionen[[Transaktionen]:[Langtext]],2,FALSE),"")</f>
        <v>Arbeitsplan Equipment ändern</v>
      </c>
      <c r="K18" t="s">
        <v>10151</v>
      </c>
      <c r="L18" t="s">
        <v>6052</v>
      </c>
      <c r="M18" t="s">
        <v>6052</v>
      </c>
      <c r="N18" t="s">
        <v>6052</v>
      </c>
      <c r="O18" t="s">
        <v>6052</v>
      </c>
      <c r="P18" t="s">
        <v>6052</v>
      </c>
      <c r="Q18" t="s">
        <v>6052</v>
      </c>
      <c r="R18" t="s">
        <v>8533</v>
      </c>
      <c r="S18" t="s">
        <v>6052</v>
      </c>
      <c r="T18" t="s">
        <v>6060</v>
      </c>
      <c r="V18" s="10" t="str">
        <f>IFERROR(VLOOKUP(BTT[[#This Row],[Verwendetes Formular
(Auswahl falls relevant)]],Formulare[[Formularbezeichnung]:[Formularname (technisch)]],2,FALSE),"")</f>
        <v/>
      </c>
      <c r="X18" t="s">
        <v>6052</v>
      </c>
      <c r="Y18" s="4"/>
      <c r="Z18" t="s">
        <v>6046</v>
      </c>
      <c r="AK18" s="10" t="str">
        <f>IF(BTT[[#This Row],[Subprozess
(optionale Auswahl)]]="","okay",IF(VLOOKUP(BTT[[#This Row],[Subprozess
(optionale Auswahl)]],BPML[[Subprozess]:[Zugeordneter Hauptprozess]],3,FALSE)=BTT[[#This Row],[Hauptprozess
(Pflichtauswahl)]],"okay","falscher Subprozess"))</f>
        <v>okay</v>
      </c>
      <c r="AL18" t="str">
        <f>IF(aktives_Teilprojekt="Master","",IF(BTT[[#This Row],[Verantwortliches TP
(automatisch)]]=VLOOKUP(aktives_Teilprojekt,Teilprojekte[[Teilprojekte]:[Kürzel]],2,FALSE),"okay","Hauptprozess anderes TP"))</f>
        <v>okay</v>
      </c>
      <c r="AM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 s="10" t="str">
        <f>IFERROR(IF(BTT[[#This Row],[SAP-Modul
(Pflichtauswahl)]]&lt;&gt;VLOOKUP(BTT[[#This Row],[Verwendete Transaktion (Pflichtauswahl)]],Transaktionen[[Transaktionen]:[Modul]],3,FALSE),"Modul anders","okay"),"")</f>
        <v>okay</v>
      </c>
      <c r="AP18" s="10" t="str">
        <f>IFERROR(IF(COUNTIFS(BTT[Verwendete Transaktion (Pflichtauswahl)],BTT[[#This Row],[Verwendete Transaktion (Pflichtauswahl)]],BTT[SAP-Modul
(Pflichtauswahl)],"&lt;&gt;"&amp;BTT[[#This Row],[SAP-Modul
(Pflichtauswahl)]])&gt;0,"Modul anders","okay"),"")</f>
        <v>okay</v>
      </c>
      <c r="AQ18" s="10" t="str">
        <f>IFERROR(IF(COUNTIFS(BTT[Verwendete Transaktion (Pflichtauswahl)],BTT[[#This Row],[Verwendete Transaktion (Pflichtauswahl)]],BTT[Verantwortliches TP
(automatisch)],"&lt;&gt;"&amp;BTT[[#This Row],[Verantwortliches TP
(automatisch)]])&gt;0,"Transaktion mehrfach","okay"),"")</f>
        <v>okay</v>
      </c>
      <c r="AR18" s="10" t="str">
        <f>IFERROR(IF(COUNTIFS(BTT[Verwendete Transaktion (Pflichtauswahl)],BTT[[#This Row],[Verwendete Transaktion (Pflichtauswahl)]],BTT[Verantwortliches TP
(automatisch)],"&lt;&gt;"&amp;VLOOKUP(aktives_Teilprojekt,Teilprojekte[[Teilprojekte]:[Kürzel]],2,FALSE))&gt;0,"Transaktion mehrfach","okay"),"")</f>
        <v>okay</v>
      </c>
      <c r="AS18" s="10" t="s">
        <v>9628</v>
      </c>
      <c r="AT18" s="10"/>
    </row>
    <row r="19" spans="1:46" x14ac:dyDescent="0.25">
      <c r="A19" s="14" t="str">
        <f>IFERROR(IF(BTT[[#This Row],[Lfd Nr. 
(aus konsolidierter Datei)]]&lt;&gt;"",BTT[[#This Row],[Lfd Nr. 
(aus konsolidierter Datei)]],VLOOKUP(aktives_Teilprojekt,Teilprojekte[[Teilprojekte]:[Kürzel]],2,FALSE)&amp;ROW(BTT[[#This Row],[Lfd Nr.
(automatisch)]])-2),"")</f>
        <v>IH17</v>
      </c>
      <c r="B19" s="15" t="s">
        <v>6106</v>
      </c>
      <c r="C19" s="15" t="s">
        <v>6218</v>
      </c>
      <c r="D19" t="s">
        <v>2205</v>
      </c>
      <c r="E19" s="10" t="str">
        <f>IFERROR(IF(NOT(BTT[[#This Row],[Manuelle Änderung des Verantwortliches TP
(Auswahl - bei Bedarf)]]=""),BTT[[#This Row],[Manuelle Änderung des Verantwortliches TP
(Auswahl - bei Bedarf)]],VLOOKUP(BTT[[#This Row],[Hauptprozess
(Pflichtauswahl)]],Hauptprozesse[],3,FALSE)),"")</f>
        <v>IH</v>
      </c>
      <c r="H19" s="10" t="s">
        <v>6041</v>
      </c>
      <c r="I19" t="s">
        <v>2204</v>
      </c>
      <c r="J19" s="10" t="str">
        <f>IFERROR(VLOOKUP(BTT[[#This Row],[Verwendete Transaktion (Pflichtauswahl)]],Transaktionen[[Transaktionen]:[Langtext]],2,FALSE),"")</f>
        <v>Arbeitsplan Equipment anzeigen</v>
      </c>
      <c r="L19" t="s">
        <v>6052</v>
      </c>
      <c r="M19" t="s">
        <v>6052</v>
      </c>
      <c r="N19" t="s">
        <v>6052</v>
      </c>
      <c r="O19" t="s">
        <v>6052</v>
      </c>
      <c r="P19" t="s">
        <v>6052</v>
      </c>
      <c r="Q19" t="s">
        <v>6052</v>
      </c>
      <c r="R19" t="s">
        <v>8533</v>
      </c>
      <c r="S19" t="s">
        <v>6052</v>
      </c>
      <c r="T19" t="s">
        <v>6060</v>
      </c>
      <c r="V19" s="10" t="str">
        <f>IFERROR(VLOOKUP(BTT[[#This Row],[Verwendetes Formular
(Auswahl falls relevant)]],Formulare[[Formularbezeichnung]:[Formularname (technisch)]],2,FALSE),"")</f>
        <v/>
      </c>
      <c r="X19" t="s">
        <v>6052</v>
      </c>
      <c r="Y19" s="4"/>
      <c r="Z19" t="s">
        <v>6046</v>
      </c>
      <c r="AK19" s="10" t="str">
        <f>IF(BTT[[#This Row],[Subprozess
(optionale Auswahl)]]="","okay",IF(VLOOKUP(BTT[[#This Row],[Subprozess
(optionale Auswahl)]],BPML[[Subprozess]:[Zugeordneter Hauptprozess]],3,FALSE)=BTT[[#This Row],[Hauptprozess
(Pflichtauswahl)]],"okay","falscher Subprozess"))</f>
        <v>okay</v>
      </c>
      <c r="AL19" t="str">
        <f>IF(aktives_Teilprojekt="Master","",IF(BTT[[#This Row],[Verantwortliches TP
(automatisch)]]=VLOOKUP(aktives_Teilprojekt,Teilprojekte[[Teilprojekte]:[Kürzel]],2,FALSE),"okay","Hauptprozess anderes TP"))</f>
        <v>okay</v>
      </c>
      <c r="AM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 s="10" t="str">
        <f>IFERROR(IF(BTT[[#This Row],[SAP-Modul
(Pflichtauswahl)]]&lt;&gt;VLOOKUP(BTT[[#This Row],[Verwendete Transaktion (Pflichtauswahl)]],Transaktionen[[Transaktionen]:[Modul]],3,FALSE),"Modul anders","okay"),"")</f>
        <v>okay</v>
      </c>
      <c r="AP19" s="10" t="str">
        <f>IFERROR(IF(COUNTIFS(BTT[Verwendete Transaktion (Pflichtauswahl)],BTT[[#This Row],[Verwendete Transaktion (Pflichtauswahl)]],BTT[SAP-Modul
(Pflichtauswahl)],"&lt;&gt;"&amp;BTT[[#This Row],[SAP-Modul
(Pflichtauswahl)]])&gt;0,"Modul anders","okay"),"")</f>
        <v>okay</v>
      </c>
      <c r="AQ19" s="10" t="str">
        <f>IFERROR(IF(COUNTIFS(BTT[Verwendete Transaktion (Pflichtauswahl)],BTT[[#This Row],[Verwendete Transaktion (Pflichtauswahl)]],BTT[Verantwortliches TP
(automatisch)],"&lt;&gt;"&amp;BTT[[#This Row],[Verantwortliches TP
(automatisch)]])&gt;0,"Transaktion mehrfach","okay"),"")</f>
        <v>okay</v>
      </c>
      <c r="AR19" s="10" t="str">
        <f>IFERROR(IF(COUNTIFS(BTT[Verwendete Transaktion (Pflichtauswahl)],BTT[[#This Row],[Verwendete Transaktion (Pflichtauswahl)]],BTT[Verantwortliches TP
(automatisch)],"&lt;&gt;"&amp;VLOOKUP(aktives_Teilprojekt,Teilprojekte[[Teilprojekte]:[Kürzel]],2,FALSE))&gt;0,"Transaktion mehrfach","okay"),"")</f>
        <v>okay</v>
      </c>
      <c r="AS19" s="10" t="s">
        <v>9629</v>
      </c>
      <c r="AT19" s="10"/>
    </row>
    <row r="20" spans="1:46" ht="30" x14ac:dyDescent="0.25">
      <c r="A20" s="14" t="str">
        <f>IFERROR(IF(BTT[[#This Row],[Lfd Nr. 
(aus konsolidierter Datei)]]&lt;&gt;"",BTT[[#This Row],[Lfd Nr. 
(aus konsolidierter Datei)]],VLOOKUP(aktives_Teilprojekt,Teilprojekte[[Teilprojekte]:[Kürzel]],2,FALSE)&amp;ROW(BTT[[#This Row],[Lfd Nr.
(automatisch)]])-2),"")</f>
        <v>IH18</v>
      </c>
      <c r="B20" s="15" t="s">
        <v>6106</v>
      </c>
      <c r="C20" s="15" t="s">
        <v>6218</v>
      </c>
      <c r="D20" t="s">
        <v>2207</v>
      </c>
      <c r="E20" s="10" t="str">
        <f>IFERROR(IF(NOT(BTT[[#This Row],[Manuelle Änderung des Verantwortliches TP
(Auswahl - bei Bedarf)]]=""),BTT[[#This Row],[Manuelle Änderung des Verantwortliches TP
(Auswahl - bei Bedarf)]],VLOOKUP(BTT[[#This Row],[Hauptprozess
(Pflichtauswahl)]],Hauptprozesse[],3,FALSE)),"")</f>
        <v>IH</v>
      </c>
      <c r="H20" s="10" t="s">
        <v>6041</v>
      </c>
      <c r="I20" t="s">
        <v>2206</v>
      </c>
      <c r="J20" s="10" t="str">
        <f>IFERROR(VLOOKUP(BTT[[#This Row],[Verwendete Transaktion (Pflichtauswahl)]],Transaktionen[[Transaktionen]:[Langtext]],2,FALSE),"")</f>
        <v>PM/SM-Arbeitsplan (A,E,T) anzeigen</v>
      </c>
      <c r="L20" t="s">
        <v>6052</v>
      </c>
      <c r="M20" t="s">
        <v>6052</v>
      </c>
      <c r="N20" t="s">
        <v>6052</v>
      </c>
      <c r="O20" t="s">
        <v>6052</v>
      </c>
      <c r="P20" t="s">
        <v>6052</v>
      </c>
      <c r="Q20" t="s">
        <v>6052</v>
      </c>
      <c r="R20" t="s">
        <v>8533</v>
      </c>
      <c r="S20" t="s">
        <v>6052</v>
      </c>
      <c r="T20" t="s">
        <v>6060</v>
      </c>
      <c r="V20" s="10" t="str">
        <f>IFERROR(VLOOKUP(BTT[[#This Row],[Verwendetes Formular
(Auswahl falls relevant)]],Formulare[[Formularbezeichnung]:[Formularname (technisch)]],2,FALSE),"")</f>
        <v/>
      </c>
      <c r="X20" t="s">
        <v>6052</v>
      </c>
      <c r="Y20" s="4" t="s">
        <v>10212</v>
      </c>
      <c r="Z20" t="s">
        <v>6048</v>
      </c>
      <c r="AK20" s="10" t="str">
        <f>IF(BTT[[#This Row],[Subprozess
(optionale Auswahl)]]="","okay",IF(VLOOKUP(BTT[[#This Row],[Subprozess
(optionale Auswahl)]],BPML[[Subprozess]:[Zugeordneter Hauptprozess]],3,FALSE)=BTT[[#This Row],[Hauptprozess
(Pflichtauswahl)]],"okay","falscher Subprozess"))</f>
        <v>okay</v>
      </c>
      <c r="AL20" t="str">
        <f>IF(aktives_Teilprojekt="Master","",IF(BTT[[#This Row],[Verantwortliches TP
(automatisch)]]=VLOOKUP(aktives_Teilprojekt,Teilprojekte[[Teilprojekte]:[Kürzel]],2,FALSE),"okay","Hauptprozess anderes TP"))</f>
        <v>okay</v>
      </c>
      <c r="AM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 s="10" t="str">
        <f>IFERROR(IF(BTT[[#This Row],[SAP-Modul
(Pflichtauswahl)]]&lt;&gt;VLOOKUP(BTT[[#This Row],[Verwendete Transaktion (Pflichtauswahl)]],Transaktionen[[Transaktionen]:[Modul]],3,FALSE),"Modul anders","okay"),"")</f>
        <v>okay</v>
      </c>
      <c r="AP20" s="10" t="str">
        <f>IFERROR(IF(COUNTIFS(BTT[Verwendete Transaktion (Pflichtauswahl)],BTT[[#This Row],[Verwendete Transaktion (Pflichtauswahl)]],BTT[SAP-Modul
(Pflichtauswahl)],"&lt;&gt;"&amp;BTT[[#This Row],[SAP-Modul
(Pflichtauswahl)]])&gt;0,"Modul anders","okay"),"")</f>
        <v>okay</v>
      </c>
      <c r="AQ20" s="10" t="str">
        <f>IFERROR(IF(COUNTIFS(BTT[Verwendete Transaktion (Pflichtauswahl)],BTT[[#This Row],[Verwendete Transaktion (Pflichtauswahl)]],BTT[Verantwortliches TP
(automatisch)],"&lt;&gt;"&amp;BTT[[#This Row],[Verantwortliches TP
(automatisch)]])&gt;0,"Transaktion mehrfach","okay"),"")</f>
        <v>okay</v>
      </c>
      <c r="AR20" s="10" t="str">
        <f>IFERROR(IF(COUNTIFS(BTT[Verwendete Transaktion (Pflichtauswahl)],BTT[[#This Row],[Verwendete Transaktion (Pflichtauswahl)]],BTT[Verantwortliches TP
(automatisch)],"&lt;&gt;"&amp;VLOOKUP(aktives_Teilprojekt,Teilprojekte[[Teilprojekte]:[Kürzel]],2,FALSE))&gt;0,"Transaktion mehrfach","okay"),"")</f>
        <v>okay</v>
      </c>
      <c r="AS20" s="10" t="s">
        <v>9630</v>
      </c>
      <c r="AT20" s="10"/>
    </row>
    <row r="21" spans="1:46" x14ac:dyDescent="0.25">
      <c r="A21" s="14" t="str">
        <f>IFERROR(IF(BTT[[#This Row],[Lfd Nr. 
(aus konsolidierter Datei)]]&lt;&gt;"",BTT[[#This Row],[Lfd Nr. 
(aus konsolidierter Datei)]],VLOOKUP(aktives_Teilprojekt,Teilprojekte[[Teilprojekte]:[Kürzel]],2,FALSE)&amp;ROW(BTT[[#This Row],[Lfd Nr.
(automatisch)]])-2),"")</f>
        <v>IH19</v>
      </c>
      <c r="B21" s="15" t="s">
        <v>6106</v>
      </c>
      <c r="C21" s="15" t="s">
        <v>6218</v>
      </c>
      <c r="D21" t="s">
        <v>2209</v>
      </c>
      <c r="E21" s="10" t="str">
        <f>IFERROR(IF(NOT(BTT[[#This Row],[Manuelle Änderung des Verantwortliches TP
(Auswahl - bei Bedarf)]]=""),BTT[[#This Row],[Manuelle Änderung des Verantwortliches TP
(Auswahl - bei Bedarf)]],VLOOKUP(BTT[[#This Row],[Hauptprozess
(Pflichtauswahl)]],Hauptprozesse[],3,FALSE)),"")</f>
        <v>IH</v>
      </c>
      <c r="H21" s="10" t="s">
        <v>6041</v>
      </c>
      <c r="I21" t="s">
        <v>2208</v>
      </c>
      <c r="J21" s="10" t="str">
        <f>IFERROR(VLOOKUP(BTT[[#This Row],[Verwendete Transaktion (Pflichtauswahl)]],Transaktionen[[Transaktionen]:[Langtext]],2,FALSE),"")</f>
        <v>Anleitung anlegen</v>
      </c>
      <c r="L21" t="s">
        <v>6052</v>
      </c>
      <c r="M21" t="s">
        <v>6052</v>
      </c>
      <c r="N21" t="s">
        <v>6052</v>
      </c>
      <c r="O21" t="s">
        <v>6052</v>
      </c>
      <c r="P21" t="s">
        <v>6052</v>
      </c>
      <c r="Q21" t="s">
        <v>6052</v>
      </c>
      <c r="R21" t="s">
        <v>8533</v>
      </c>
      <c r="S21" t="s">
        <v>6052</v>
      </c>
      <c r="T21" t="s">
        <v>6060</v>
      </c>
      <c r="V21" s="10" t="str">
        <f>IFERROR(VLOOKUP(BTT[[#This Row],[Verwendetes Formular
(Auswahl falls relevant)]],Formulare[[Formularbezeichnung]:[Formularname (technisch)]],2,FALSE),"")</f>
        <v/>
      </c>
      <c r="X21" t="s">
        <v>6052</v>
      </c>
      <c r="Y21" s="4"/>
      <c r="Z21" t="s">
        <v>6046</v>
      </c>
      <c r="AK21" s="10" t="str">
        <f>IF(BTT[[#This Row],[Subprozess
(optionale Auswahl)]]="","okay",IF(VLOOKUP(BTT[[#This Row],[Subprozess
(optionale Auswahl)]],BPML[[Subprozess]:[Zugeordneter Hauptprozess]],3,FALSE)=BTT[[#This Row],[Hauptprozess
(Pflichtauswahl)]],"okay","falscher Subprozess"))</f>
        <v>okay</v>
      </c>
      <c r="AL21" t="str">
        <f>IF(aktives_Teilprojekt="Master","",IF(BTT[[#This Row],[Verantwortliches TP
(automatisch)]]=VLOOKUP(aktives_Teilprojekt,Teilprojekte[[Teilprojekte]:[Kürzel]],2,FALSE),"okay","Hauptprozess anderes TP"))</f>
        <v>okay</v>
      </c>
      <c r="AM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 s="10" t="str">
        <f>IFERROR(IF(BTT[[#This Row],[SAP-Modul
(Pflichtauswahl)]]&lt;&gt;VLOOKUP(BTT[[#This Row],[Verwendete Transaktion (Pflichtauswahl)]],Transaktionen[[Transaktionen]:[Modul]],3,FALSE),"Modul anders","okay"),"")</f>
        <v>okay</v>
      </c>
      <c r="AP21" s="10" t="str">
        <f>IFERROR(IF(COUNTIFS(BTT[Verwendete Transaktion (Pflichtauswahl)],BTT[[#This Row],[Verwendete Transaktion (Pflichtauswahl)]],BTT[SAP-Modul
(Pflichtauswahl)],"&lt;&gt;"&amp;BTT[[#This Row],[SAP-Modul
(Pflichtauswahl)]])&gt;0,"Modul anders","okay"),"")</f>
        <v>okay</v>
      </c>
      <c r="AQ21" s="10" t="str">
        <f>IFERROR(IF(COUNTIFS(BTT[Verwendete Transaktion (Pflichtauswahl)],BTT[[#This Row],[Verwendete Transaktion (Pflichtauswahl)]],BTT[Verantwortliches TP
(automatisch)],"&lt;&gt;"&amp;BTT[[#This Row],[Verantwortliches TP
(automatisch)]])&gt;0,"Transaktion mehrfach","okay"),"")</f>
        <v>okay</v>
      </c>
      <c r="AR21" s="10" t="str">
        <f>IFERROR(IF(COUNTIFS(BTT[Verwendete Transaktion (Pflichtauswahl)],BTT[[#This Row],[Verwendete Transaktion (Pflichtauswahl)]],BTT[Verantwortliches TP
(automatisch)],"&lt;&gt;"&amp;VLOOKUP(aktives_Teilprojekt,Teilprojekte[[Teilprojekte]:[Kürzel]],2,FALSE))&gt;0,"Transaktion mehrfach","okay"),"")</f>
        <v>okay</v>
      </c>
      <c r="AS21" s="10" t="s">
        <v>9631</v>
      </c>
      <c r="AT21" s="10"/>
    </row>
    <row r="22" spans="1:46" ht="60" x14ac:dyDescent="0.25">
      <c r="A22" s="14" t="str">
        <f>IFERROR(IF(BTT[[#This Row],[Lfd Nr. 
(aus konsolidierter Datei)]]&lt;&gt;"",BTT[[#This Row],[Lfd Nr. 
(aus konsolidierter Datei)]],VLOOKUP(aktives_Teilprojekt,Teilprojekte[[Teilprojekte]:[Kürzel]],2,FALSE)&amp;ROW(BTT[[#This Row],[Lfd Nr.
(automatisch)]])-2),"")</f>
        <v>IH20</v>
      </c>
      <c r="B22" s="15" t="s">
        <v>6106</v>
      </c>
      <c r="C22" s="15" t="s">
        <v>6218</v>
      </c>
      <c r="D22" t="s">
        <v>9633</v>
      </c>
      <c r="E22" s="10" t="str">
        <f>IFERROR(IF(NOT(BTT[[#This Row],[Manuelle Änderung des Verantwortliches TP
(Auswahl - bei Bedarf)]]=""),BTT[[#This Row],[Manuelle Änderung des Verantwortliches TP
(Auswahl - bei Bedarf)]],VLOOKUP(BTT[[#This Row],[Hauptprozess
(Pflichtauswahl)]],Hauptprozesse[],3,FALSE)),"")</f>
        <v>IH</v>
      </c>
      <c r="H22" s="10" t="s">
        <v>6041</v>
      </c>
      <c r="I22" t="s">
        <v>2208</v>
      </c>
      <c r="J22" s="10" t="str">
        <f>IFERROR(VLOOKUP(BTT[[#This Row],[Verwendete Transaktion (Pflichtauswahl)]],Transaktionen[[Transaktionen]:[Langtext]],2,FALSE),"")</f>
        <v>Anleitung anlegen</v>
      </c>
      <c r="K22" t="s">
        <v>2248</v>
      </c>
      <c r="L22" t="s">
        <v>9000</v>
      </c>
      <c r="M22" t="s">
        <v>10152</v>
      </c>
      <c r="O22" t="s">
        <v>6052</v>
      </c>
      <c r="P22" t="s">
        <v>6052</v>
      </c>
      <c r="Q22" t="s">
        <v>6052</v>
      </c>
      <c r="R22" t="s">
        <v>8533</v>
      </c>
      <c r="S22" t="s">
        <v>6052</v>
      </c>
      <c r="T22" t="s">
        <v>6060</v>
      </c>
      <c r="U22" t="s">
        <v>8854</v>
      </c>
      <c r="V22" s="10" t="str">
        <f>IFERROR(VLOOKUP(BTT[[#This Row],[Verwendetes Formular
(Auswahl falls relevant)]],Formulare[[Formularbezeichnung]:[Formularname (technisch)]],2,FALSE),"")</f>
        <v>ZPM_100_P_WARTUNG</v>
      </c>
      <c r="X22" t="s">
        <v>6052</v>
      </c>
      <c r="Y22" s="4" t="s">
        <v>10213</v>
      </c>
      <c r="Z22" t="s">
        <v>6046</v>
      </c>
      <c r="AK22" s="10" t="str">
        <f>IF(BTT[[#This Row],[Subprozess
(optionale Auswahl)]]="","okay",IF(VLOOKUP(BTT[[#This Row],[Subprozess
(optionale Auswahl)]],BPML[[Subprozess]:[Zugeordneter Hauptprozess]],3,FALSE)=BTT[[#This Row],[Hauptprozess
(Pflichtauswahl)]],"okay","falscher Subprozess"))</f>
        <v>okay</v>
      </c>
      <c r="AL22" t="str">
        <f>IF(aktives_Teilprojekt="Master","",IF(BTT[[#This Row],[Verantwortliches TP
(automatisch)]]=VLOOKUP(aktives_Teilprojekt,Teilprojekte[[Teilprojekte]:[Kürzel]],2,FALSE),"okay","Hauptprozess anderes TP"))</f>
        <v>okay</v>
      </c>
      <c r="AM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 s="10" t="str">
        <f>IFERROR(IF(BTT[[#This Row],[SAP-Modul
(Pflichtauswahl)]]&lt;&gt;VLOOKUP(BTT[[#This Row],[Verwendete Transaktion (Pflichtauswahl)]],Transaktionen[[Transaktionen]:[Modul]],3,FALSE),"Modul anders","okay"),"")</f>
        <v>okay</v>
      </c>
      <c r="AP22" s="10" t="str">
        <f>IFERROR(IF(COUNTIFS(BTT[Verwendete Transaktion (Pflichtauswahl)],BTT[[#This Row],[Verwendete Transaktion (Pflichtauswahl)]],BTT[SAP-Modul
(Pflichtauswahl)],"&lt;&gt;"&amp;BTT[[#This Row],[SAP-Modul
(Pflichtauswahl)]])&gt;0,"Modul anders","okay"),"")</f>
        <v>okay</v>
      </c>
      <c r="AQ22" s="10" t="str">
        <f>IFERROR(IF(COUNTIFS(BTT[Verwendete Transaktion (Pflichtauswahl)],BTT[[#This Row],[Verwendete Transaktion (Pflichtauswahl)]],BTT[Verantwortliches TP
(automatisch)],"&lt;&gt;"&amp;BTT[[#This Row],[Verantwortliches TP
(automatisch)]])&gt;0,"Transaktion mehrfach","okay"),"")</f>
        <v>okay</v>
      </c>
      <c r="AR22" s="10" t="str">
        <f>IFERROR(IF(COUNTIFS(BTT[Verwendete Transaktion (Pflichtauswahl)],BTT[[#This Row],[Verwendete Transaktion (Pflichtauswahl)]],BTT[Verantwortliches TP
(automatisch)],"&lt;&gt;"&amp;VLOOKUP(aktives_Teilprojekt,Teilprojekte[[Teilprojekte]:[Kürzel]],2,FALSE))&gt;0,"Transaktion mehrfach","okay"),"")</f>
        <v>okay</v>
      </c>
      <c r="AS22" s="10" t="s">
        <v>9632</v>
      </c>
      <c r="AT22" s="10"/>
    </row>
    <row r="23" spans="1:46" x14ac:dyDescent="0.25">
      <c r="A23" s="14" t="str">
        <f>IFERROR(IF(BTT[[#This Row],[Lfd Nr. 
(aus konsolidierter Datei)]]&lt;&gt;"",BTT[[#This Row],[Lfd Nr. 
(aus konsolidierter Datei)]],VLOOKUP(aktives_Teilprojekt,Teilprojekte[[Teilprojekte]:[Kürzel]],2,FALSE)&amp;ROW(BTT[[#This Row],[Lfd Nr.
(automatisch)]])-2),"")</f>
        <v>IH21</v>
      </c>
      <c r="B23" s="15" t="s">
        <v>6106</v>
      </c>
      <c r="C23" s="15" t="s">
        <v>6218</v>
      </c>
      <c r="D23" t="s">
        <v>2211</v>
      </c>
      <c r="E23" s="10" t="str">
        <f>IFERROR(IF(NOT(BTT[[#This Row],[Manuelle Änderung des Verantwortliches TP
(Auswahl - bei Bedarf)]]=""),BTT[[#This Row],[Manuelle Änderung des Verantwortliches TP
(Auswahl - bei Bedarf)]],VLOOKUP(BTT[[#This Row],[Hauptprozess
(Pflichtauswahl)]],Hauptprozesse[],3,FALSE)),"")</f>
        <v>IH</v>
      </c>
      <c r="H23" s="10" t="s">
        <v>6041</v>
      </c>
      <c r="I23" t="s">
        <v>2210</v>
      </c>
      <c r="J23" s="10" t="str">
        <f>IFERROR(VLOOKUP(BTT[[#This Row],[Verwendete Transaktion (Pflichtauswahl)]],Transaktionen[[Transaktionen]:[Langtext]],2,FALSE),"")</f>
        <v>Anleitung ändern</v>
      </c>
      <c r="O23" t="s">
        <v>6052</v>
      </c>
      <c r="P23" t="s">
        <v>6052</v>
      </c>
      <c r="Q23" t="s">
        <v>6052</v>
      </c>
      <c r="R23" t="s">
        <v>8533</v>
      </c>
      <c r="S23" t="s">
        <v>6052</v>
      </c>
      <c r="T23" t="s">
        <v>6060</v>
      </c>
      <c r="V23" s="10" t="str">
        <f>IFERROR(VLOOKUP(BTT[[#This Row],[Verwendetes Formular
(Auswahl falls relevant)]],Formulare[[Formularbezeichnung]:[Formularname (technisch)]],2,FALSE),"")</f>
        <v/>
      </c>
      <c r="X23" t="s">
        <v>6052</v>
      </c>
      <c r="Y23" s="4"/>
      <c r="Z23" t="s">
        <v>6046</v>
      </c>
      <c r="AK23" s="10" t="str">
        <f>IF(BTT[[#This Row],[Subprozess
(optionale Auswahl)]]="","okay",IF(VLOOKUP(BTT[[#This Row],[Subprozess
(optionale Auswahl)]],BPML[[Subprozess]:[Zugeordneter Hauptprozess]],3,FALSE)=BTT[[#This Row],[Hauptprozess
(Pflichtauswahl)]],"okay","falscher Subprozess"))</f>
        <v>okay</v>
      </c>
      <c r="AL23" t="str">
        <f>IF(aktives_Teilprojekt="Master","",IF(BTT[[#This Row],[Verantwortliches TP
(automatisch)]]=VLOOKUP(aktives_Teilprojekt,Teilprojekte[[Teilprojekte]:[Kürzel]],2,FALSE),"okay","Hauptprozess anderes TP"))</f>
        <v>okay</v>
      </c>
      <c r="AM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 s="10" t="str">
        <f>IFERROR(IF(BTT[[#This Row],[SAP-Modul
(Pflichtauswahl)]]&lt;&gt;VLOOKUP(BTT[[#This Row],[Verwendete Transaktion (Pflichtauswahl)]],Transaktionen[[Transaktionen]:[Modul]],3,FALSE),"Modul anders","okay"),"")</f>
        <v>okay</v>
      </c>
      <c r="AP23" s="10" t="str">
        <f>IFERROR(IF(COUNTIFS(BTT[Verwendete Transaktion (Pflichtauswahl)],BTT[[#This Row],[Verwendete Transaktion (Pflichtauswahl)]],BTT[SAP-Modul
(Pflichtauswahl)],"&lt;&gt;"&amp;BTT[[#This Row],[SAP-Modul
(Pflichtauswahl)]])&gt;0,"Modul anders","okay"),"")</f>
        <v>okay</v>
      </c>
      <c r="AQ23" s="10" t="str">
        <f>IFERROR(IF(COUNTIFS(BTT[Verwendete Transaktion (Pflichtauswahl)],BTT[[#This Row],[Verwendete Transaktion (Pflichtauswahl)]],BTT[Verantwortliches TP
(automatisch)],"&lt;&gt;"&amp;BTT[[#This Row],[Verantwortliches TP
(automatisch)]])&gt;0,"Transaktion mehrfach","okay"),"")</f>
        <v>okay</v>
      </c>
      <c r="AR23" s="10" t="str">
        <f>IFERROR(IF(COUNTIFS(BTT[Verwendete Transaktion (Pflichtauswahl)],BTT[[#This Row],[Verwendete Transaktion (Pflichtauswahl)]],BTT[Verantwortliches TP
(automatisch)],"&lt;&gt;"&amp;VLOOKUP(aktives_Teilprojekt,Teilprojekte[[Teilprojekte]:[Kürzel]],2,FALSE))&gt;0,"Transaktion mehrfach","okay"),"")</f>
        <v>okay</v>
      </c>
      <c r="AS23" s="10" t="s">
        <v>9634</v>
      </c>
      <c r="AT23" s="10"/>
    </row>
    <row r="24" spans="1:46" x14ac:dyDescent="0.25">
      <c r="A24" s="14" t="str">
        <f>IFERROR(IF(BTT[[#This Row],[Lfd Nr. 
(aus konsolidierter Datei)]]&lt;&gt;"",BTT[[#This Row],[Lfd Nr. 
(aus konsolidierter Datei)]],VLOOKUP(aktives_Teilprojekt,Teilprojekte[[Teilprojekte]:[Kürzel]],2,FALSE)&amp;ROW(BTT[[#This Row],[Lfd Nr.
(automatisch)]])-2),"")</f>
        <v>IH22</v>
      </c>
      <c r="B24" s="15" t="s">
        <v>6106</v>
      </c>
      <c r="C24" s="15" t="s">
        <v>6218</v>
      </c>
      <c r="D24" t="s">
        <v>2213</v>
      </c>
      <c r="E24" s="10" t="str">
        <f>IFERROR(IF(NOT(BTT[[#This Row],[Manuelle Änderung des Verantwortliches TP
(Auswahl - bei Bedarf)]]=""),BTT[[#This Row],[Manuelle Änderung des Verantwortliches TP
(Auswahl - bei Bedarf)]],VLOOKUP(BTT[[#This Row],[Hauptprozess
(Pflichtauswahl)]],Hauptprozesse[],3,FALSE)),"")</f>
        <v>IH</v>
      </c>
      <c r="H24" s="10" t="s">
        <v>6041</v>
      </c>
      <c r="I24" t="s">
        <v>2212</v>
      </c>
      <c r="J24" s="10" t="str">
        <f>IFERROR(VLOOKUP(BTT[[#This Row],[Verwendete Transaktion (Pflichtauswahl)]],Transaktionen[[Transaktionen]:[Langtext]],2,FALSE),"")</f>
        <v>Anleitung anzeigen</v>
      </c>
      <c r="O24" t="s">
        <v>6052</v>
      </c>
      <c r="P24" t="s">
        <v>6052</v>
      </c>
      <c r="Q24" t="s">
        <v>6052</v>
      </c>
      <c r="R24" t="s">
        <v>8533</v>
      </c>
      <c r="S24" t="s">
        <v>6052</v>
      </c>
      <c r="T24" t="s">
        <v>6060</v>
      </c>
      <c r="V24" s="10" t="str">
        <f>IFERROR(VLOOKUP(BTT[[#This Row],[Verwendetes Formular
(Auswahl falls relevant)]],Formulare[[Formularbezeichnung]:[Formularname (technisch)]],2,FALSE),"")</f>
        <v/>
      </c>
      <c r="W24" t="s">
        <v>10214</v>
      </c>
      <c r="X24" t="s">
        <v>6052</v>
      </c>
      <c r="Y24" s="4"/>
      <c r="Z24" t="s">
        <v>6046</v>
      </c>
      <c r="AK24" s="10" t="str">
        <f>IF(BTT[[#This Row],[Subprozess
(optionale Auswahl)]]="","okay",IF(VLOOKUP(BTT[[#This Row],[Subprozess
(optionale Auswahl)]],BPML[[Subprozess]:[Zugeordneter Hauptprozess]],3,FALSE)=BTT[[#This Row],[Hauptprozess
(Pflichtauswahl)]],"okay","falscher Subprozess"))</f>
        <v>okay</v>
      </c>
      <c r="AL24" t="str">
        <f>IF(aktives_Teilprojekt="Master","",IF(BTT[[#This Row],[Verantwortliches TP
(automatisch)]]=VLOOKUP(aktives_Teilprojekt,Teilprojekte[[Teilprojekte]:[Kürzel]],2,FALSE),"okay","Hauptprozess anderes TP"))</f>
        <v>okay</v>
      </c>
      <c r="AM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 s="10" t="str">
        <f>IFERROR(IF(BTT[[#This Row],[SAP-Modul
(Pflichtauswahl)]]&lt;&gt;VLOOKUP(BTT[[#This Row],[Verwendete Transaktion (Pflichtauswahl)]],Transaktionen[[Transaktionen]:[Modul]],3,FALSE),"Modul anders","okay"),"")</f>
        <v>okay</v>
      </c>
      <c r="AP24" s="10" t="str">
        <f>IFERROR(IF(COUNTIFS(BTT[Verwendete Transaktion (Pflichtauswahl)],BTT[[#This Row],[Verwendete Transaktion (Pflichtauswahl)]],BTT[SAP-Modul
(Pflichtauswahl)],"&lt;&gt;"&amp;BTT[[#This Row],[SAP-Modul
(Pflichtauswahl)]])&gt;0,"Modul anders","okay"),"")</f>
        <v>okay</v>
      </c>
      <c r="AQ24" s="10" t="str">
        <f>IFERROR(IF(COUNTIFS(BTT[Verwendete Transaktion (Pflichtauswahl)],BTT[[#This Row],[Verwendete Transaktion (Pflichtauswahl)]],BTT[Verantwortliches TP
(automatisch)],"&lt;&gt;"&amp;BTT[[#This Row],[Verantwortliches TP
(automatisch)]])&gt;0,"Transaktion mehrfach","okay"),"")</f>
        <v>okay</v>
      </c>
      <c r="AR24" s="10" t="str">
        <f>IFERROR(IF(COUNTIFS(BTT[Verwendete Transaktion (Pflichtauswahl)],BTT[[#This Row],[Verwendete Transaktion (Pflichtauswahl)]],BTT[Verantwortliches TP
(automatisch)],"&lt;&gt;"&amp;VLOOKUP(aktives_Teilprojekt,Teilprojekte[[Teilprojekte]:[Kürzel]],2,FALSE))&gt;0,"Transaktion mehrfach","okay"),"")</f>
        <v>okay</v>
      </c>
      <c r="AS24" s="10" t="s">
        <v>9635</v>
      </c>
      <c r="AT24" s="10"/>
    </row>
    <row r="25" spans="1:46" x14ac:dyDescent="0.25">
      <c r="A25" s="14" t="str">
        <f>IFERROR(IF(BTT[[#This Row],[Lfd Nr. 
(aus konsolidierter Datei)]]&lt;&gt;"",BTT[[#This Row],[Lfd Nr. 
(aus konsolidierter Datei)]],VLOOKUP(aktives_Teilprojekt,Teilprojekte[[Teilprojekte]:[Kürzel]],2,FALSE)&amp;ROW(BTT[[#This Row],[Lfd Nr.
(automatisch)]])-2),"")</f>
        <v>IH23</v>
      </c>
      <c r="B25" s="15" t="s">
        <v>6106</v>
      </c>
      <c r="C25" s="15" t="s">
        <v>6218</v>
      </c>
      <c r="D25" t="s">
        <v>2215</v>
      </c>
      <c r="E25" s="10" t="str">
        <f>IFERROR(IF(NOT(BTT[[#This Row],[Manuelle Änderung des Verantwortliches TP
(Auswahl - bei Bedarf)]]=""),BTT[[#This Row],[Manuelle Änderung des Verantwortliches TP
(Auswahl - bei Bedarf)]],VLOOKUP(BTT[[#This Row],[Hauptprozess
(Pflichtauswahl)]],Hauptprozesse[],3,FALSE)),"")</f>
        <v>IH</v>
      </c>
      <c r="H25" s="10" t="s">
        <v>6041</v>
      </c>
      <c r="I25" t="s">
        <v>2214</v>
      </c>
      <c r="J25" s="10" t="str">
        <f>IFERROR(VLOOKUP(BTT[[#This Row],[Verwendete Transaktion (Pflichtauswahl)]],Transaktionen[[Transaktionen]:[Langtext]],2,FALSE),"")</f>
        <v>Arbeitspläne ändern</v>
      </c>
      <c r="O25" t="s">
        <v>6052</v>
      </c>
      <c r="P25" t="s">
        <v>6052</v>
      </c>
      <c r="Q25" t="s">
        <v>6052</v>
      </c>
      <c r="R25" t="s">
        <v>8533</v>
      </c>
      <c r="S25" t="s">
        <v>6052</v>
      </c>
      <c r="T25" t="s">
        <v>6060</v>
      </c>
      <c r="V25" s="10" t="str">
        <f>IFERROR(VLOOKUP(BTT[[#This Row],[Verwendetes Formular
(Auswahl falls relevant)]],Formulare[[Formularbezeichnung]:[Formularname (technisch)]],2,FALSE),"")</f>
        <v/>
      </c>
      <c r="X25" t="s">
        <v>6052</v>
      </c>
      <c r="Y25" s="4"/>
      <c r="Z25" t="s">
        <v>6046</v>
      </c>
      <c r="AK25" s="10" t="str">
        <f>IF(BTT[[#This Row],[Subprozess
(optionale Auswahl)]]="","okay",IF(VLOOKUP(BTT[[#This Row],[Subprozess
(optionale Auswahl)]],BPML[[Subprozess]:[Zugeordneter Hauptprozess]],3,FALSE)=BTT[[#This Row],[Hauptprozess
(Pflichtauswahl)]],"okay","falscher Subprozess"))</f>
        <v>okay</v>
      </c>
      <c r="AL25" t="str">
        <f>IF(aktives_Teilprojekt="Master","",IF(BTT[[#This Row],[Verantwortliches TP
(automatisch)]]=VLOOKUP(aktives_Teilprojekt,Teilprojekte[[Teilprojekte]:[Kürzel]],2,FALSE),"okay","Hauptprozess anderes TP"))</f>
        <v>okay</v>
      </c>
      <c r="AM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 s="10" t="str">
        <f>IFERROR(IF(BTT[[#This Row],[SAP-Modul
(Pflichtauswahl)]]&lt;&gt;VLOOKUP(BTT[[#This Row],[Verwendete Transaktion (Pflichtauswahl)]],Transaktionen[[Transaktionen]:[Modul]],3,FALSE),"Modul anders","okay"),"")</f>
        <v>Modul anders</v>
      </c>
      <c r="AP25" s="10" t="str">
        <f>IFERROR(IF(COUNTIFS(BTT[Verwendete Transaktion (Pflichtauswahl)],BTT[[#This Row],[Verwendete Transaktion (Pflichtauswahl)]],BTT[SAP-Modul
(Pflichtauswahl)],"&lt;&gt;"&amp;BTT[[#This Row],[SAP-Modul
(Pflichtauswahl)]])&gt;0,"Modul anders","okay"),"")</f>
        <v>okay</v>
      </c>
      <c r="AQ25" s="10" t="str">
        <f>IFERROR(IF(COUNTIFS(BTT[Verwendete Transaktion (Pflichtauswahl)],BTT[[#This Row],[Verwendete Transaktion (Pflichtauswahl)]],BTT[Verantwortliches TP
(automatisch)],"&lt;&gt;"&amp;BTT[[#This Row],[Verantwortliches TP
(automatisch)]])&gt;0,"Transaktion mehrfach","okay"),"")</f>
        <v>okay</v>
      </c>
      <c r="AR25" s="10" t="str">
        <f>IFERROR(IF(COUNTIFS(BTT[Verwendete Transaktion (Pflichtauswahl)],BTT[[#This Row],[Verwendete Transaktion (Pflichtauswahl)]],BTT[Verantwortliches TP
(automatisch)],"&lt;&gt;"&amp;VLOOKUP(aktives_Teilprojekt,Teilprojekte[[Teilprojekte]:[Kürzel]],2,FALSE))&gt;0,"Transaktion mehrfach","okay"),"")</f>
        <v>okay</v>
      </c>
      <c r="AS25" s="10" t="s">
        <v>9636</v>
      </c>
      <c r="AT25" s="10"/>
    </row>
    <row r="26" spans="1:46" x14ac:dyDescent="0.25">
      <c r="A26" s="14" t="str">
        <f>IFERROR(IF(BTT[[#This Row],[Lfd Nr. 
(aus konsolidierter Datei)]]&lt;&gt;"",BTT[[#This Row],[Lfd Nr. 
(aus konsolidierter Datei)]],VLOOKUP(aktives_Teilprojekt,Teilprojekte[[Teilprojekte]:[Kürzel]],2,FALSE)&amp;ROW(BTT[[#This Row],[Lfd Nr.
(automatisch)]])-2),"")</f>
        <v>IH24</v>
      </c>
      <c r="B26" s="15" t="s">
        <v>6106</v>
      </c>
      <c r="C26" s="15" t="s">
        <v>6218</v>
      </c>
      <c r="D26" t="s">
        <v>2217</v>
      </c>
      <c r="E26" s="10" t="str">
        <f>IFERROR(IF(NOT(BTT[[#This Row],[Manuelle Änderung des Verantwortliches TP
(Auswahl - bei Bedarf)]]=""),BTT[[#This Row],[Manuelle Änderung des Verantwortliches TP
(Auswahl - bei Bedarf)]],VLOOKUP(BTT[[#This Row],[Hauptprozess
(Pflichtauswahl)]],Hauptprozesse[],3,FALSE)),"")</f>
        <v>IH</v>
      </c>
      <c r="H26" s="10" t="s">
        <v>6041</v>
      </c>
      <c r="I26" t="s">
        <v>2216</v>
      </c>
      <c r="J26" s="10" t="str">
        <f>IFERROR(VLOOKUP(BTT[[#This Row],[Verwendete Transaktion (Pflichtauswahl)]],Transaktionen[[Transaktionen]:[Langtext]],2,FALSE),"")</f>
        <v>Arbeitspläne anzeigen</v>
      </c>
      <c r="O26" t="s">
        <v>6052</v>
      </c>
      <c r="P26" t="s">
        <v>6052</v>
      </c>
      <c r="Q26" t="s">
        <v>6052</v>
      </c>
      <c r="R26" t="s">
        <v>8533</v>
      </c>
      <c r="S26" t="s">
        <v>6052</v>
      </c>
      <c r="T26" t="s">
        <v>6060</v>
      </c>
      <c r="V26" s="10" t="str">
        <f>IFERROR(VLOOKUP(BTT[[#This Row],[Verwendetes Formular
(Auswahl falls relevant)]],Formulare[[Formularbezeichnung]:[Formularname (technisch)]],2,FALSE),"")</f>
        <v/>
      </c>
      <c r="X26" t="s">
        <v>6052</v>
      </c>
      <c r="Y26" s="4"/>
      <c r="Z26" t="s">
        <v>6046</v>
      </c>
      <c r="AK26" s="10" t="str">
        <f>IF(BTT[[#This Row],[Subprozess
(optionale Auswahl)]]="","okay",IF(VLOOKUP(BTT[[#This Row],[Subprozess
(optionale Auswahl)]],BPML[[Subprozess]:[Zugeordneter Hauptprozess]],3,FALSE)=BTT[[#This Row],[Hauptprozess
(Pflichtauswahl)]],"okay","falscher Subprozess"))</f>
        <v>okay</v>
      </c>
      <c r="AL26" t="str">
        <f>IF(aktives_Teilprojekt="Master","",IF(BTT[[#This Row],[Verantwortliches TP
(automatisch)]]=VLOOKUP(aktives_Teilprojekt,Teilprojekte[[Teilprojekte]:[Kürzel]],2,FALSE),"okay","Hauptprozess anderes TP"))</f>
        <v>okay</v>
      </c>
      <c r="AM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 s="10" t="str">
        <f>IFERROR(IF(BTT[[#This Row],[SAP-Modul
(Pflichtauswahl)]]&lt;&gt;VLOOKUP(BTT[[#This Row],[Verwendete Transaktion (Pflichtauswahl)]],Transaktionen[[Transaktionen]:[Modul]],3,FALSE),"Modul anders","okay"),"")</f>
        <v>okay</v>
      </c>
      <c r="AP26" s="10" t="str">
        <f>IFERROR(IF(COUNTIFS(BTT[Verwendete Transaktion (Pflichtauswahl)],BTT[[#This Row],[Verwendete Transaktion (Pflichtauswahl)]],BTT[SAP-Modul
(Pflichtauswahl)],"&lt;&gt;"&amp;BTT[[#This Row],[SAP-Modul
(Pflichtauswahl)]])&gt;0,"Modul anders","okay"),"")</f>
        <v>okay</v>
      </c>
      <c r="AQ26" s="10" t="str">
        <f>IFERROR(IF(COUNTIFS(BTT[Verwendete Transaktion (Pflichtauswahl)],BTT[[#This Row],[Verwendete Transaktion (Pflichtauswahl)]],BTT[Verantwortliches TP
(automatisch)],"&lt;&gt;"&amp;BTT[[#This Row],[Verantwortliches TP
(automatisch)]])&gt;0,"Transaktion mehrfach","okay"),"")</f>
        <v>okay</v>
      </c>
      <c r="AR26" s="10" t="str">
        <f>IFERROR(IF(COUNTIFS(BTT[Verwendete Transaktion (Pflichtauswahl)],BTT[[#This Row],[Verwendete Transaktion (Pflichtauswahl)]],BTT[Verantwortliches TP
(automatisch)],"&lt;&gt;"&amp;VLOOKUP(aktives_Teilprojekt,Teilprojekte[[Teilprojekte]:[Kürzel]],2,FALSE))&gt;0,"Transaktion mehrfach","okay"),"")</f>
        <v>okay</v>
      </c>
      <c r="AS26" s="10" t="s">
        <v>9637</v>
      </c>
      <c r="AT26" s="10"/>
    </row>
    <row r="27" spans="1:46" x14ac:dyDescent="0.25">
      <c r="A27" s="14" t="str">
        <f>IFERROR(IF(BTT[[#This Row],[Lfd Nr. 
(aus konsolidierter Datei)]]&lt;&gt;"",BTT[[#This Row],[Lfd Nr. 
(aus konsolidierter Datei)]],VLOOKUP(aktives_Teilprojekt,Teilprojekte[[Teilprojekte]:[Kürzel]],2,FALSE)&amp;ROW(BTT[[#This Row],[Lfd Nr.
(automatisch)]])-2),"")</f>
        <v>IH25</v>
      </c>
      <c r="B27" s="15" t="s">
        <v>6106</v>
      </c>
      <c r="C27" s="15" t="s">
        <v>6218</v>
      </c>
      <c r="D27" t="s">
        <v>2219</v>
      </c>
      <c r="E27" s="10" t="str">
        <f>IFERROR(IF(NOT(BTT[[#This Row],[Manuelle Änderung des Verantwortliches TP
(Auswahl - bei Bedarf)]]=""),BTT[[#This Row],[Manuelle Änderung des Verantwortliches TP
(Auswahl - bei Bedarf)]],VLOOKUP(BTT[[#This Row],[Hauptprozess
(Pflichtauswahl)]],Hauptprozesse[],3,FALSE)),"")</f>
        <v>IH</v>
      </c>
      <c r="H27" s="10" t="s">
        <v>6041</v>
      </c>
      <c r="I27" t="s">
        <v>2218</v>
      </c>
      <c r="J27" s="10" t="str">
        <f>IFERROR(VLOOKUP(BTT[[#This Row],[Verwendete Transaktion (Pflichtauswahl)]],Transaktionen[[Transaktionen]:[Langtext]],2,FALSE),"")</f>
        <v>Arbeitspläne anzeigen (mehrstufig)</v>
      </c>
      <c r="O27" t="s">
        <v>6052</v>
      </c>
      <c r="P27" t="s">
        <v>6052</v>
      </c>
      <c r="Q27" t="s">
        <v>6052</v>
      </c>
      <c r="R27" t="s">
        <v>8533</v>
      </c>
      <c r="S27" t="s">
        <v>6052</v>
      </c>
      <c r="T27" t="s">
        <v>6060</v>
      </c>
      <c r="V27" s="10" t="str">
        <f>IFERROR(VLOOKUP(BTT[[#This Row],[Verwendetes Formular
(Auswahl falls relevant)]],Formulare[[Formularbezeichnung]:[Formularname (technisch)]],2,FALSE),"")</f>
        <v/>
      </c>
      <c r="X27" t="s">
        <v>6052</v>
      </c>
      <c r="Y27" s="4"/>
      <c r="Z27" t="s">
        <v>6046</v>
      </c>
      <c r="AK27" s="10" t="str">
        <f>IF(BTT[[#This Row],[Subprozess
(optionale Auswahl)]]="","okay",IF(VLOOKUP(BTT[[#This Row],[Subprozess
(optionale Auswahl)]],BPML[[Subprozess]:[Zugeordneter Hauptprozess]],3,FALSE)=BTT[[#This Row],[Hauptprozess
(Pflichtauswahl)]],"okay","falscher Subprozess"))</f>
        <v>okay</v>
      </c>
      <c r="AL27" t="str">
        <f>IF(aktives_Teilprojekt="Master","",IF(BTT[[#This Row],[Verantwortliches TP
(automatisch)]]=VLOOKUP(aktives_Teilprojekt,Teilprojekte[[Teilprojekte]:[Kürzel]],2,FALSE),"okay","Hauptprozess anderes TP"))</f>
        <v>okay</v>
      </c>
      <c r="AM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 s="10" t="str">
        <f>IFERROR(IF(BTT[[#This Row],[SAP-Modul
(Pflichtauswahl)]]&lt;&gt;VLOOKUP(BTT[[#This Row],[Verwendete Transaktion (Pflichtauswahl)]],Transaktionen[[Transaktionen]:[Modul]],3,FALSE),"Modul anders","okay"),"")</f>
        <v>okay</v>
      </c>
      <c r="AP27" s="10" t="str">
        <f>IFERROR(IF(COUNTIFS(BTT[Verwendete Transaktion (Pflichtauswahl)],BTT[[#This Row],[Verwendete Transaktion (Pflichtauswahl)]],BTT[SAP-Modul
(Pflichtauswahl)],"&lt;&gt;"&amp;BTT[[#This Row],[SAP-Modul
(Pflichtauswahl)]])&gt;0,"Modul anders","okay"),"")</f>
        <v>okay</v>
      </c>
      <c r="AQ27" s="10" t="str">
        <f>IFERROR(IF(COUNTIFS(BTT[Verwendete Transaktion (Pflichtauswahl)],BTT[[#This Row],[Verwendete Transaktion (Pflichtauswahl)]],BTT[Verantwortliches TP
(automatisch)],"&lt;&gt;"&amp;BTT[[#This Row],[Verantwortliches TP
(automatisch)]])&gt;0,"Transaktion mehrfach","okay"),"")</f>
        <v>okay</v>
      </c>
      <c r="AR27" s="10" t="str">
        <f>IFERROR(IF(COUNTIFS(BTT[Verwendete Transaktion (Pflichtauswahl)],BTT[[#This Row],[Verwendete Transaktion (Pflichtauswahl)]],BTT[Verantwortliches TP
(automatisch)],"&lt;&gt;"&amp;VLOOKUP(aktives_Teilprojekt,Teilprojekte[[Teilprojekte]:[Kürzel]],2,FALSE))&gt;0,"Transaktion mehrfach","okay"),"")</f>
        <v>okay</v>
      </c>
      <c r="AS27" s="10" t="s">
        <v>9638</v>
      </c>
      <c r="AT27" s="10"/>
    </row>
    <row r="28" spans="1:46" x14ac:dyDescent="0.25">
      <c r="A28" s="14" t="str">
        <f>IFERROR(IF(BTT[[#This Row],[Lfd Nr. 
(aus konsolidierter Datei)]]&lt;&gt;"",BTT[[#This Row],[Lfd Nr. 
(aus konsolidierter Datei)]],VLOOKUP(aktives_Teilprojekt,Teilprojekte[[Teilprojekte]:[Kürzel]],2,FALSE)&amp;ROW(BTT[[#This Row],[Lfd Nr.
(automatisch)]])-2),"")</f>
        <v>IH26</v>
      </c>
      <c r="B28" s="15" t="s">
        <v>6106</v>
      </c>
      <c r="C28" s="15" t="s">
        <v>6218</v>
      </c>
      <c r="D28" t="s">
        <v>2221</v>
      </c>
      <c r="E28" s="10" t="str">
        <f>IFERROR(IF(NOT(BTT[[#This Row],[Manuelle Änderung des Verantwortliches TP
(Auswahl - bei Bedarf)]]=""),BTT[[#This Row],[Manuelle Änderung des Verantwortliches TP
(Auswahl - bei Bedarf)]],VLOOKUP(BTT[[#This Row],[Hauptprozess
(Pflichtauswahl)]],Hauptprozesse[],3,FALSE)),"")</f>
        <v>IH</v>
      </c>
      <c r="H28" s="10" t="s">
        <v>6041</v>
      </c>
      <c r="I28" t="s">
        <v>2220</v>
      </c>
      <c r="J28" s="10" t="str">
        <f>IFERROR(VLOOKUP(BTT[[#This Row],[Verwendete Transaktion (Pflichtauswahl)]],Transaktionen[[Transaktionen]:[Langtext]],2,FALSE),"")</f>
        <v>Arbeitsplan techn. Platz anlegen</v>
      </c>
      <c r="O28" t="s">
        <v>6052</v>
      </c>
      <c r="P28" t="s">
        <v>6052</v>
      </c>
      <c r="Q28" t="s">
        <v>6052</v>
      </c>
      <c r="R28" t="s">
        <v>8533</v>
      </c>
      <c r="S28" t="s">
        <v>6052</v>
      </c>
      <c r="T28" t="s">
        <v>6060</v>
      </c>
      <c r="V28" s="10" t="str">
        <f>IFERROR(VLOOKUP(BTT[[#This Row],[Verwendetes Formular
(Auswahl falls relevant)]],Formulare[[Formularbezeichnung]:[Formularname (technisch)]],2,FALSE),"")</f>
        <v/>
      </c>
      <c r="X28" t="s">
        <v>6052</v>
      </c>
      <c r="Y28" s="4"/>
      <c r="Z28" t="s">
        <v>6046</v>
      </c>
      <c r="AK28" s="10" t="str">
        <f>IF(BTT[[#This Row],[Subprozess
(optionale Auswahl)]]="","okay",IF(VLOOKUP(BTT[[#This Row],[Subprozess
(optionale Auswahl)]],BPML[[Subprozess]:[Zugeordneter Hauptprozess]],3,FALSE)=BTT[[#This Row],[Hauptprozess
(Pflichtauswahl)]],"okay","falscher Subprozess"))</f>
        <v>okay</v>
      </c>
      <c r="AL28" t="str">
        <f>IF(aktives_Teilprojekt="Master","",IF(BTT[[#This Row],[Verantwortliches TP
(automatisch)]]=VLOOKUP(aktives_Teilprojekt,Teilprojekte[[Teilprojekte]:[Kürzel]],2,FALSE),"okay","Hauptprozess anderes TP"))</f>
        <v>okay</v>
      </c>
      <c r="AM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 s="10" t="str">
        <f>IFERROR(IF(BTT[[#This Row],[SAP-Modul
(Pflichtauswahl)]]&lt;&gt;VLOOKUP(BTT[[#This Row],[Verwendete Transaktion (Pflichtauswahl)]],Transaktionen[[Transaktionen]:[Modul]],3,FALSE),"Modul anders","okay"),"")</f>
        <v>okay</v>
      </c>
      <c r="AP28" s="10" t="str">
        <f>IFERROR(IF(COUNTIFS(BTT[Verwendete Transaktion (Pflichtauswahl)],BTT[[#This Row],[Verwendete Transaktion (Pflichtauswahl)]],BTT[SAP-Modul
(Pflichtauswahl)],"&lt;&gt;"&amp;BTT[[#This Row],[SAP-Modul
(Pflichtauswahl)]])&gt;0,"Modul anders","okay"),"")</f>
        <v>okay</v>
      </c>
      <c r="AQ28" s="10" t="str">
        <f>IFERROR(IF(COUNTIFS(BTT[Verwendete Transaktion (Pflichtauswahl)],BTT[[#This Row],[Verwendete Transaktion (Pflichtauswahl)]],BTT[Verantwortliches TP
(automatisch)],"&lt;&gt;"&amp;BTT[[#This Row],[Verantwortliches TP
(automatisch)]])&gt;0,"Transaktion mehrfach","okay"),"")</f>
        <v>okay</v>
      </c>
      <c r="AR28" s="10" t="str">
        <f>IFERROR(IF(COUNTIFS(BTT[Verwendete Transaktion (Pflichtauswahl)],BTT[[#This Row],[Verwendete Transaktion (Pflichtauswahl)]],BTT[Verantwortliches TP
(automatisch)],"&lt;&gt;"&amp;VLOOKUP(aktives_Teilprojekt,Teilprojekte[[Teilprojekte]:[Kürzel]],2,FALSE))&gt;0,"Transaktion mehrfach","okay"),"")</f>
        <v>okay</v>
      </c>
      <c r="AS28" s="10" t="s">
        <v>9639</v>
      </c>
      <c r="AT28" s="10"/>
    </row>
    <row r="29" spans="1:46" x14ac:dyDescent="0.25">
      <c r="A29" s="14" t="str">
        <f>IFERROR(IF(BTT[[#This Row],[Lfd Nr. 
(aus konsolidierter Datei)]]&lt;&gt;"",BTT[[#This Row],[Lfd Nr. 
(aus konsolidierter Datei)]],VLOOKUP(aktives_Teilprojekt,Teilprojekte[[Teilprojekte]:[Kürzel]],2,FALSE)&amp;ROW(BTT[[#This Row],[Lfd Nr.
(automatisch)]])-2),"")</f>
        <v>IH27</v>
      </c>
      <c r="B29" s="15" t="s">
        <v>6106</v>
      </c>
      <c r="C29" s="15" t="s">
        <v>6218</v>
      </c>
      <c r="D29" t="s">
        <v>2223</v>
      </c>
      <c r="E29" s="10" t="str">
        <f>IFERROR(IF(NOT(BTT[[#This Row],[Manuelle Änderung des Verantwortliches TP
(Auswahl - bei Bedarf)]]=""),BTT[[#This Row],[Manuelle Änderung des Verantwortliches TP
(Auswahl - bei Bedarf)]],VLOOKUP(BTT[[#This Row],[Hauptprozess
(Pflichtauswahl)]],Hauptprozesse[],3,FALSE)),"")</f>
        <v>IH</v>
      </c>
      <c r="H29" s="10" t="s">
        <v>6041</v>
      </c>
      <c r="I29" t="s">
        <v>2222</v>
      </c>
      <c r="J29" s="10" t="str">
        <f>IFERROR(VLOOKUP(BTT[[#This Row],[Verwendete Transaktion (Pflichtauswahl)]],Transaktionen[[Transaktionen]:[Langtext]],2,FALSE),"")</f>
        <v>Arbeitsplan techn.Platz ändern</v>
      </c>
      <c r="O29" t="s">
        <v>6052</v>
      </c>
      <c r="P29" t="s">
        <v>6052</v>
      </c>
      <c r="Q29" t="s">
        <v>6052</v>
      </c>
      <c r="R29" t="s">
        <v>8533</v>
      </c>
      <c r="S29" t="s">
        <v>6052</v>
      </c>
      <c r="T29" t="s">
        <v>6060</v>
      </c>
      <c r="V29" s="10" t="str">
        <f>IFERROR(VLOOKUP(BTT[[#This Row],[Verwendetes Formular
(Auswahl falls relevant)]],Formulare[[Formularbezeichnung]:[Formularname (technisch)]],2,FALSE),"")</f>
        <v/>
      </c>
      <c r="X29" t="s">
        <v>6052</v>
      </c>
      <c r="Y29" s="4"/>
      <c r="Z29" t="s">
        <v>6046</v>
      </c>
      <c r="AK29" s="10" t="str">
        <f>IF(BTT[[#This Row],[Subprozess
(optionale Auswahl)]]="","okay",IF(VLOOKUP(BTT[[#This Row],[Subprozess
(optionale Auswahl)]],BPML[[Subprozess]:[Zugeordneter Hauptprozess]],3,FALSE)=BTT[[#This Row],[Hauptprozess
(Pflichtauswahl)]],"okay","falscher Subprozess"))</f>
        <v>okay</v>
      </c>
      <c r="AL29" t="str">
        <f>IF(aktives_Teilprojekt="Master","",IF(BTT[[#This Row],[Verantwortliches TP
(automatisch)]]=VLOOKUP(aktives_Teilprojekt,Teilprojekte[[Teilprojekte]:[Kürzel]],2,FALSE),"okay","Hauptprozess anderes TP"))</f>
        <v>okay</v>
      </c>
      <c r="AM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 s="10" t="str">
        <f>IFERROR(IF(BTT[[#This Row],[SAP-Modul
(Pflichtauswahl)]]&lt;&gt;VLOOKUP(BTT[[#This Row],[Verwendete Transaktion (Pflichtauswahl)]],Transaktionen[[Transaktionen]:[Modul]],3,FALSE),"Modul anders","okay"),"")</f>
        <v>okay</v>
      </c>
      <c r="AP29" s="10" t="str">
        <f>IFERROR(IF(COUNTIFS(BTT[Verwendete Transaktion (Pflichtauswahl)],BTT[[#This Row],[Verwendete Transaktion (Pflichtauswahl)]],BTT[SAP-Modul
(Pflichtauswahl)],"&lt;&gt;"&amp;BTT[[#This Row],[SAP-Modul
(Pflichtauswahl)]])&gt;0,"Modul anders","okay"),"")</f>
        <v>okay</v>
      </c>
      <c r="AQ29" s="10" t="str">
        <f>IFERROR(IF(COUNTIFS(BTT[Verwendete Transaktion (Pflichtauswahl)],BTT[[#This Row],[Verwendete Transaktion (Pflichtauswahl)]],BTT[Verantwortliches TP
(automatisch)],"&lt;&gt;"&amp;BTT[[#This Row],[Verantwortliches TP
(automatisch)]])&gt;0,"Transaktion mehrfach","okay"),"")</f>
        <v>okay</v>
      </c>
      <c r="AR29" s="10" t="str">
        <f>IFERROR(IF(COUNTIFS(BTT[Verwendete Transaktion (Pflichtauswahl)],BTT[[#This Row],[Verwendete Transaktion (Pflichtauswahl)]],BTT[Verantwortliches TP
(automatisch)],"&lt;&gt;"&amp;VLOOKUP(aktives_Teilprojekt,Teilprojekte[[Teilprojekte]:[Kürzel]],2,FALSE))&gt;0,"Transaktion mehrfach","okay"),"")</f>
        <v>okay</v>
      </c>
      <c r="AS29" s="10" t="s">
        <v>9640</v>
      </c>
      <c r="AT29" s="10"/>
    </row>
    <row r="30" spans="1:46" x14ac:dyDescent="0.25">
      <c r="A30" s="14" t="str">
        <f>IFERROR(IF(BTT[[#This Row],[Lfd Nr. 
(aus konsolidierter Datei)]]&lt;&gt;"",BTT[[#This Row],[Lfd Nr. 
(aus konsolidierter Datei)]],VLOOKUP(aktives_Teilprojekt,Teilprojekte[[Teilprojekte]:[Kürzel]],2,FALSE)&amp;ROW(BTT[[#This Row],[Lfd Nr.
(automatisch)]])-2),"")</f>
        <v>IH28</v>
      </c>
      <c r="B30" s="15" t="s">
        <v>6106</v>
      </c>
      <c r="C30" s="15" t="s">
        <v>6218</v>
      </c>
      <c r="D30" t="s">
        <v>2225</v>
      </c>
      <c r="E30" s="10" t="str">
        <f>IFERROR(IF(NOT(BTT[[#This Row],[Manuelle Änderung des Verantwortliches TP
(Auswahl - bei Bedarf)]]=""),BTT[[#This Row],[Manuelle Änderung des Verantwortliches TP
(Auswahl - bei Bedarf)]],VLOOKUP(BTT[[#This Row],[Hauptprozess
(Pflichtauswahl)]],Hauptprozesse[],3,FALSE)),"")</f>
        <v>IH</v>
      </c>
      <c r="H30" s="10" t="s">
        <v>6041</v>
      </c>
      <c r="I30" t="s">
        <v>2224</v>
      </c>
      <c r="J30" s="10" t="str">
        <f>IFERROR(VLOOKUP(BTT[[#This Row],[Verwendete Transaktion (Pflichtauswahl)]],Transaktionen[[Transaktionen]:[Langtext]],2,FALSE),"")</f>
        <v>Arbeitsplan techn.Platz anzeigen</v>
      </c>
      <c r="O30" t="s">
        <v>6052</v>
      </c>
      <c r="P30" t="s">
        <v>6052</v>
      </c>
      <c r="Q30" t="s">
        <v>6052</v>
      </c>
      <c r="R30" t="s">
        <v>8533</v>
      </c>
      <c r="S30" t="s">
        <v>6052</v>
      </c>
      <c r="T30" t="s">
        <v>6060</v>
      </c>
      <c r="V30" s="10" t="str">
        <f>IFERROR(VLOOKUP(BTT[[#This Row],[Verwendetes Formular
(Auswahl falls relevant)]],Formulare[[Formularbezeichnung]:[Formularname (technisch)]],2,FALSE),"")</f>
        <v/>
      </c>
      <c r="X30" t="s">
        <v>6052</v>
      </c>
      <c r="Y30" s="4"/>
      <c r="Z30" t="s">
        <v>6046</v>
      </c>
      <c r="AK30" s="10" t="str">
        <f>IF(BTT[[#This Row],[Subprozess
(optionale Auswahl)]]="","okay",IF(VLOOKUP(BTT[[#This Row],[Subprozess
(optionale Auswahl)]],BPML[[Subprozess]:[Zugeordneter Hauptprozess]],3,FALSE)=BTT[[#This Row],[Hauptprozess
(Pflichtauswahl)]],"okay","falscher Subprozess"))</f>
        <v>okay</v>
      </c>
      <c r="AL30" t="str">
        <f>IF(aktives_Teilprojekt="Master","",IF(BTT[[#This Row],[Verantwortliches TP
(automatisch)]]=VLOOKUP(aktives_Teilprojekt,Teilprojekte[[Teilprojekte]:[Kürzel]],2,FALSE),"okay","Hauptprozess anderes TP"))</f>
        <v>okay</v>
      </c>
      <c r="AM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 s="10" t="str">
        <f>IFERROR(IF(BTT[[#This Row],[SAP-Modul
(Pflichtauswahl)]]&lt;&gt;VLOOKUP(BTT[[#This Row],[Verwendete Transaktion (Pflichtauswahl)]],Transaktionen[[Transaktionen]:[Modul]],3,FALSE),"Modul anders","okay"),"")</f>
        <v>okay</v>
      </c>
      <c r="AP30" s="10" t="str">
        <f>IFERROR(IF(COUNTIFS(BTT[Verwendete Transaktion (Pflichtauswahl)],BTT[[#This Row],[Verwendete Transaktion (Pflichtauswahl)]],BTT[SAP-Modul
(Pflichtauswahl)],"&lt;&gt;"&amp;BTT[[#This Row],[SAP-Modul
(Pflichtauswahl)]])&gt;0,"Modul anders","okay"),"")</f>
        <v>okay</v>
      </c>
      <c r="AQ30" s="10" t="str">
        <f>IFERROR(IF(COUNTIFS(BTT[Verwendete Transaktion (Pflichtauswahl)],BTT[[#This Row],[Verwendete Transaktion (Pflichtauswahl)]],BTT[Verantwortliches TP
(automatisch)],"&lt;&gt;"&amp;BTT[[#This Row],[Verantwortliches TP
(automatisch)]])&gt;0,"Transaktion mehrfach","okay"),"")</f>
        <v>okay</v>
      </c>
      <c r="AR30" s="10" t="str">
        <f>IFERROR(IF(COUNTIFS(BTT[Verwendete Transaktion (Pflichtauswahl)],BTT[[#This Row],[Verwendete Transaktion (Pflichtauswahl)]],BTT[Verantwortliches TP
(automatisch)],"&lt;&gt;"&amp;VLOOKUP(aktives_Teilprojekt,Teilprojekte[[Teilprojekte]:[Kürzel]],2,FALSE))&gt;0,"Transaktion mehrfach","okay"),"")</f>
        <v>okay</v>
      </c>
      <c r="AS30" s="10" t="s">
        <v>9641</v>
      </c>
      <c r="AT30" s="10"/>
    </row>
    <row r="31" spans="1:46" x14ac:dyDescent="0.25">
      <c r="A31" s="14" t="str">
        <f>IFERROR(IF(BTT[[#This Row],[Lfd Nr. 
(aus konsolidierter Datei)]]&lt;&gt;"",BTT[[#This Row],[Lfd Nr. 
(aus konsolidierter Datei)]],VLOOKUP(aktives_Teilprojekt,Teilprojekte[[Teilprojekte]:[Kürzel]],2,FALSE)&amp;ROW(BTT[[#This Row],[Lfd Nr.
(automatisch)]])-2),"")</f>
        <v>IH29</v>
      </c>
      <c r="B31" s="15" t="s">
        <v>6106</v>
      </c>
      <c r="C31" s="15" t="s">
        <v>6218</v>
      </c>
      <c r="D31" t="s">
        <v>2227</v>
      </c>
      <c r="E31" s="10" t="str">
        <f>IFERROR(IF(NOT(BTT[[#This Row],[Manuelle Änderung des Verantwortliches TP
(Auswahl - bei Bedarf)]]=""),BTT[[#This Row],[Manuelle Änderung des Verantwortliches TP
(Auswahl - bei Bedarf)]],VLOOKUP(BTT[[#This Row],[Hauptprozess
(Pflichtauswahl)]],Hauptprozesse[],3,FALSE)),"")</f>
        <v>IH</v>
      </c>
      <c r="H31" s="10" t="s">
        <v>6041</v>
      </c>
      <c r="I31" t="s">
        <v>2226</v>
      </c>
      <c r="J31" s="10" t="str">
        <f>IFERROR(VLOOKUP(BTT[[#This Row],[Verwendete Transaktion (Pflichtauswahl)]],Transaktionen[[Transaktionen]:[Langtext]],2,FALSE),"")</f>
        <v>Änderungsbelege Arbeitspläne</v>
      </c>
      <c r="O31" t="s">
        <v>6052</v>
      </c>
      <c r="P31" t="s">
        <v>6052</v>
      </c>
      <c r="Q31" t="s">
        <v>6052</v>
      </c>
      <c r="R31" t="s">
        <v>8533</v>
      </c>
      <c r="S31" t="s">
        <v>6052</v>
      </c>
      <c r="T31" t="s">
        <v>6060</v>
      </c>
      <c r="V31" s="10" t="str">
        <f>IFERROR(VLOOKUP(BTT[[#This Row],[Verwendetes Formular
(Auswahl falls relevant)]],Formulare[[Formularbezeichnung]:[Formularname (technisch)]],2,FALSE),"")</f>
        <v/>
      </c>
      <c r="X31" t="s">
        <v>6052</v>
      </c>
      <c r="Y31" s="4"/>
      <c r="Z31" t="s">
        <v>6046</v>
      </c>
      <c r="AK31" s="10" t="str">
        <f>IF(BTT[[#This Row],[Subprozess
(optionale Auswahl)]]="","okay",IF(VLOOKUP(BTT[[#This Row],[Subprozess
(optionale Auswahl)]],BPML[[Subprozess]:[Zugeordneter Hauptprozess]],3,FALSE)=BTT[[#This Row],[Hauptprozess
(Pflichtauswahl)]],"okay","falscher Subprozess"))</f>
        <v>okay</v>
      </c>
      <c r="AL31" t="str">
        <f>IF(aktives_Teilprojekt="Master","",IF(BTT[[#This Row],[Verantwortliches TP
(automatisch)]]=VLOOKUP(aktives_Teilprojekt,Teilprojekte[[Teilprojekte]:[Kürzel]],2,FALSE),"okay","Hauptprozess anderes TP"))</f>
        <v>okay</v>
      </c>
      <c r="AM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 s="10" t="str">
        <f>IFERROR(IF(BTT[[#This Row],[SAP-Modul
(Pflichtauswahl)]]&lt;&gt;VLOOKUP(BTT[[#This Row],[Verwendete Transaktion (Pflichtauswahl)]],Transaktionen[[Transaktionen]:[Modul]],3,FALSE),"Modul anders","okay"),"")</f>
        <v>okay</v>
      </c>
      <c r="AP31" s="10" t="str">
        <f>IFERROR(IF(COUNTIFS(BTT[Verwendete Transaktion (Pflichtauswahl)],BTT[[#This Row],[Verwendete Transaktion (Pflichtauswahl)]],BTT[SAP-Modul
(Pflichtauswahl)],"&lt;&gt;"&amp;BTT[[#This Row],[SAP-Modul
(Pflichtauswahl)]])&gt;0,"Modul anders","okay"),"")</f>
        <v>okay</v>
      </c>
      <c r="AQ31" s="10" t="str">
        <f>IFERROR(IF(COUNTIFS(BTT[Verwendete Transaktion (Pflichtauswahl)],BTT[[#This Row],[Verwendete Transaktion (Pflichtauswahl)]],BTT[Verantwortliches TP
(automatisch)],"&lt;&gt;"&amp;BTT[[#This Row],[Verantwortliches TP
(automatisch)]])&gt;0,"Transaktion mehrfach","okay"),"")</f>
        <v>okay</v>
      </c>
      <c r="AR31" s="10" t="str">
        <f>IFERROR(IF(COUNTIFS(BTT[Verwendete Transaktion (Pflichtauswahl)],BTT[[#This Row],[Verwendete Transaktion (Pflichtauswahl)]],BTT[Verantwortliches TP
(automatisch)],"&lt;&gt;"&amp;VLOOKUP(aktives_Teilprojekt,Teilprojekte[[Teilprojekte]:[Kürzel]],2,FALSE))&gt;0,"Transaktion mehrfach","okay"),"")</f>
        <v>okay</v>
      </c>
      <c r="AS31" s="10" t="s">
        <v>9642</v>
      </c>
      <c r="AT31" s="10"/>
    </row>
    <row r="32" spans="1:46" x14ac:dyDescent="0.25">
      <c r="A32" s="14" t="str">
        <f>IFERROR(IF(BTT[[#This Row],[Lfd Nr. 
(aus konsolidierter Datei)]]&lt;&gt;"",BTT[[#This Row],[Lfd Nr. 
(aus konsolidierter Datei)]],VLOOKUP(aktives_Teilprojekt,Teilprojekte[[Teilprojekte]:[Kürzel]],2,FALSE)&amp;ROW(BTT[[#This Row],[Lfd Nr.
(automatisch)]])-2),"")</f>
        <v>IH30</v>
      </c>
      <c r="B32" s="15" t="s">
        <v>6106</v>
      </c>
      <c r="C32" s="15" t="s">
        <v>6218</v>
      </c>
      <c r="D32" t="s">
        <v>2229</v>
      </c>
      <c r="E32" s="10" t="str">
        <f>IFERROR(IF(NOT(BTT[[#This Row],[Manuelle Änderung des Verantwortliches TP
(Auswahl - bei Bedarf)]]=""),BTT[[#This Row],[Manuelle Änderung des Verantwortliches TP
(Auswahl - bei Bedarf)]],VLOOKUP(BTT[[#This Row],[Hauptprozess
(Pflichtauswahl)]],Hauptprozesse[],3,FALSE)),"")</f>
        <v>IH</v>
      </c>
      <c r="H32" s="10" t="s">
        <v>6041</v>
      </c>
      <c r="I32" t="s">
        <v>2228</v>
      </c>
      <c r="J32" s="10" t="str">
        <f>IFERROR(VLOOKUP(BTT[[#This Row],[Verwendete Transaktion (Pflichtauswahl)]],Transaktionen[[Transaktionen]:[Langtext]],2,FALSE),"")</f>
        <v>Auswertung ÄnderBelege Arbeitspläne</v>
      </c>
      <c r="O32" t="s">
        <v>6052</v>
      </c>
      <c r="P32" t="s">
        <v>6052</v>
      </c>
      <c r="Q32" t="s">
        <v>6052</v>
      </c>
      <c r="R32" t="s">
        <v>8533</v>
      </c>
      <c r="S32" t="s">
        <v>6052</v>
      </c>
      <c r="T32" t="s">
        <v>6060</v>
      </c>
      <c r="V32" s="10" t="str">
        <f>IFERROR(VLOOKUP(BTT[[#This Row],[Verwendetes Formular
(Auswahl falls relevant)]],Formulare[[Formularbezeichnung]:[Formularname (technisch)]],2,FALSE),"")</f>
        <v/>
      </c>
      <c r="X32" t="s">
        <v>6052</v>
      </c>
      <c r="Y32" s="4"/>
      <c r="Z32" t="s">
        <v>6046</v>
      </c>
      <c r="AK32" s="10" t="str">
        <f>IF(BTT[[#This Row],[Subprozess
(optionale Auswahl)]]="","okay",IF(VLOOKUP(BTT[[#This Row],[Subprozess
(optionale Auswahl)]],BPML[[Subprozess]:[Zugeordneter Hauptprozess]],3,FALSE)=BTT[[#This Row],[Hauptprozess
(Pflichtauswahl)]],"okay","falscher Subprozess"))</f>
        <v>okay</v>
      </c>
      <c r="AL32" t="str">
        <f>IF(aktives_Teilprojekt="Master","",IF(BTT[[#This Row],[Verantwortliches TP
(automatisch)]]=VLOOKUP(aktives_Teilprojekt,Teilprojekte[[Teilprojekte]:[Kürzel]],2,FALSE),"okay","Hauptprozess anderes TP"))</f>
        <v>okay</v>
      </c>
      <c r="AM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 s="10" t="str">
        <f>IFERROR(IF(BTT[[#This Row],[SAP-Modul
(Pflichtauswahl)]]&lt;&gt;VLOOKUP(BTT[[#This Row],[Verwendete Transaktion (Pflichtauswahl)]],Transaktionen[[Transaktionen]:[Modul]],3,FALSE),"Modul anders","okay"),"")</f>
        <v>okay</v>
      </c>
      <c r="AP32" s="10" t="str">
        <f>IFERROR(IF(COUNTIFS(BTT[Verwendete Transaktion (Pflichtauswahl)],BTT[[#This Row],[Verwendete Transaktion (Pflichtauswahl)]],BTT[SAP-Modul
(Pflichtauswahl)],"&lt;&gt;"&amp;BTT[[#This Row],[SAP-Modul
(Pflichtauswahl)]])&gt;0,"Modul anders","okay"),"")</f>
        <v>okay</v>
      </c>
      <c r="AQ32" s="10" t="str">
        <f>IFERROR(IF(COUNTIFS(BTT[Verwendete Transaktion (Pflichtauswahl)],BTT[[#This Row],[Verwendete Transaktion (Pflichtauswahl)]],BTT[Verantwortliches TP
(automatisch)],"&lt;&gt;"&amp;BTT[[#This Row],[Verantwortliches TP
(automatisch)]])&gt;0,"Transaktion mehrfach","okay"),"")</f>
        <v>okay</v>
      </c>
      <c r="AR32" s="10" t="str">
        <f>IFERROR(IF(COUNTIFS(BTT[Verwendete Transaktion (Pflichtauswahl)],BTT[[#This Row],[Verwendete Transaktion (Pflichtauswahl)]],BTT[Verantwortliches TP
(automatisch)],"&lt;&gt;"&amp;VLOOKUP(aktives_Teilprojekt,Teilprojekte[[Teilprojekte]:[Kürzel]],2,FALSE))&gt;0,"Transaktion mehrfach","okay"),"")</f>
        <v>okay</v>
      </c>
      <c r="AS32" s="10" t="s">
        <v>9643</v>
      </c>
      <c r="AT32" s="10"/>
    </row>
    <row r="33" spans="1:46" x14ac:dyDescent="0.25">
      <c r="A33" s="14" t="str">
        <f>IFERROR(IF(BTT[[#This Row],[Lfd Nr. 
(aus konsolidierter Datei)]]&lt;&gt;"",BTT[[#This Row],[Lfd Nr. 
(aus konsolidierter Datei)]],VLOOKUP(aktives_Teilprojekt,Teilprojekte[[Teilprojekte]:[Kürzel]],2,FALSE)&amp;ROW(BTT[[#This Row],[Lfd Nr.
(automatisch)]])-2),"")</f>
        <v>IH31</v>
      </c>
      <c r="B33" s="15" t="s">
        <v>6107</v>
      </c>
      <c r="C33" s="15" t="s">
        <v>6221</v>
      </c>
      <c r="D33" t="s">
        <v>9645</v>
      </c>
      <c r="E33" s="10" t="str">
        <f>IFERROR(IF(NOT(BTT[[#This Row],[Manuelle Änderung des Verantwortliches TP
(Auswahl - bei Bedarf)]]=""),BTT[[#This Row],[Manuelle Änderung des Verantwortliches TP
(Auswahl - bei Bedarf)]],VLOOKUP(BTT[[#This Row],[Hauptprozess
(Pflichtauswahl)]],Hauptprozesse[],3,FALSE)),"")</f>
        <v>IH</v>
      </c>
      <c r="H33" s="10" t="s">
        <v>6041</v>
      </c>
      <c r="I33" t="s">
        <v>2230</v>
      </c>
      <c r="J33" s="10" t="str">
        <f>IFERROR(VLOOKUP(BTT[[#This Row],[Verwendete Transaktion (Pflichtauswahl)]],Transaktionen[[Transaktionen]:[Langtext]],2,FALSE),"")</f>
        <v>Anlegen Equipmentstückliste</v>
      </c>
      <c r="L33" t="s">
        <v>6052</v>
      </c>
      <c r="M33" t="s">
        <v>6052</v>
      </c>
      <c r="N33" t="s">
        <v>6052</v>
      </c>
      <c r="O33" t="s">
        <v>6052</v>
      </c>
      <c r="P33" t="s">
        <v>6052</v>
      </c>
      <c r="Q33" t="s">
        <v>6052</v>
      </c>
      <c r="R33" t="s">
        <v>8533</v>
      </c>
      <c r="S33" t="s">
        <v>6052</v>
      </c>
      <c r="T33" t="s">
        <v>6060</v>
      </c>
      <c r="V33" s="10" t="str">
        <f>IFERROR(VLOOKUP(BTT[[#This Row],[Verwendetes Formular
(Auswahl falls relevant)]],Formulare[[Formularbezeichnung]:[Formularname (technisch)]],2,FALSE),"")</f>
        <v/>
      </c>
      <c r="X33" t="s">
        <v>6052</v>
      </c>
      <c r="Y33" s="4"/>
      <c r="Z33" t="s">
        <v>6046</v>
      </c>
      <c r="AK33" s="10" t="str">
        <f>IF(BTT[[#This Row],[Subprozess
(optionale Auswahl)]]="","okay",IF(VLOOKUP(BTT[[#This Row],[Subprozess
(optionale Auswahl)]],BPML[[Subprozess]:[Zugeordneter Hauptprozess]],3,FALSE)=BTT[[#This Row],[Hauptprozess
(Pflichtauswahl)]],"okay","falscher Subprozess"))</f>
        <v>okay</v>
      </c>
      <c r="AL33" t="str">
        <f>IF(aktives_Teilprojekt="Master","",IF(BTT[[#This Row],[Verantwortliches TP
(automatisch)]]=VLOOKUP(aktives_Teilprojekt,Teilprojekte[[Teilprojekte]:[Kürzel]],2,FALSE),"okay","Hauptprozess anderes TP"))</f>
        <v>okay</v>
      </c>
      <c r="AM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 s="10" t="str">
        <f>IFERROR(IF(BTT[[#This Row],[SAP-Modul
(Pflichtauswahl)]]&lt;&gt;VLOOKUP(BTT[[#This Row],[Verwendete Transaktion (Pflichtauswahl)]],Transaktionen[[Transaktionen]:[Modul]],3,FALSE),"Modul anders","okay"),"")</f>
        <v>okay</v>
      </c>
      <c r="AP33" s="10" t="str">
        <f>IFERROR(IF(COUNTIFS(BTT[Verwendete Transaktion (Pflichtauswahl)],BTT[[#This Row],[Verwendete Transaktion (Pflichtauswahl)]],BTT[SAP-Modul
(Pflichtauswahl)],"&lt;&gt;"&amp;BTT[[#This Row],[SAP-Modul
(Pflichtauswahl)]])&gt;0,"Modul anders","okay"),"")</f>
        <v>okay</v>
      </c>
      <c r="AQ33" s="10" t="str">
        <f>IFERROR(IF(COUNTIFS(BTT[Verwendete Transaktion (Pflichtauswahl)],BTT[[#This Row],[Verwendete Transaktion (Pflichtauswahl)]],BTT[Verantwortliches TP
(automatisch)],"&lt;&gt;"&amp;BTT[[#This Row],[Verantwortliches TP
(automatisch)]])&gt;0,"Transaktion mehrfach","okay"),"")</f>
        <v>okay</v>
      </c>
      <c r="AR33" s="10" t="str">
        <f>IFERROR(IF(COUNTIFS(BTT[Verwendete Transaktion (Pflichtauswahl)],BTT[[#This Row],[Verwendete Transaktion (Pflichtauswahl)]],BTT[Verantwortliches TP
(automatisch)],"&lt;&gt;"&amp;VLOOKUP(aktives_Teilprojekt,Teilprojekte[[Teilprojekte]:[Kürzel]],2,FALSE))&gt;0,"Transaktion mehrfach","okay"),"")</f>
        <v>okay</v>
      </c>
      <c r="AS33" s="10" t="s">
        <v>9644</v>
      </c>
      <c r="AT33" s="10"/>
    </row>
    <row r="34" spans="1:46" x14ac:dyDescent="0.25">
      <c r="A34" s="14" t="str">
        <f>IFERROR(IF(BTT[[#This Row],[Lfd Nr. 
(aus konsolidierter Datei)]]&lt;&gt;"",BTT[[#This Row],[Lfd Nr. 
(aus konsolidierter Datei)]],VLOOKUP(aktives_Teilprojekt,Teilprojekte[[Teilprojekte]:[Kürzel]],2,FALSE)&amp;ROW(BTT[[#This Row],[Lfd Nr.
(automatisch)]])-2),"")</f>
        <v>IH32</v>
      </c>
      <c r="B34" s="15" t="s">
        <v>6107</v>
      </c>
      <c r="C34" s="15" t="s">
        <v>6222</v>
      </c>
      <c r="D34" t="s">
        <v>9647</v>
      </c>
      <c r="E34" s="10" t="str">
        <f>IFERROR(IF(NOT(BTT[[#This Row],[Manuelle Änderung des Verantwortliches TP
(Auswahl - bei Bedarf)]]=""),BTT[[#This Row],[Manuelle Änderung des Verantwortliches TP
(Auswahl - bei Bedarf)]],VLOOKUP(BTT[[#This Row],[Hauptprozess
(Pflichtauswahl)]],Hauptprozesse[],3,FALSE)),"")</f>
        <v>IH</v>
      </c>
      <c r="H34" s="10" t="s">
        <v>6041</v>
      </c>
      <c r="I34" t="s">
        <v>2232</v>
      </c>
      <c r="J34" s="10" t="str">
        <f>IFERROR(VLOOKUP(BTT[[#This Row],[Verwendete Transaktion (Pflichtauswahl)]],Transaktionen[[Transaktionen]:[Langtext]],2,FALSE),"")</f>
        <v>Ändern Equipmentstückliste</v>
      </c>
      <c r="L34" t="s">
        <v>6052</v>
      </c>
      <c r="M34" t="s">
        <v>6052</v>
      </c>
      <c r="N34" t="s">
        <v>6052</v>
      </c>
      <c r="O34" t="s">
        <v>6052</v>
      </c>
      <c r="P34" t="s">
        <v>6052</v>
      </c>
      <c r="Q34" t="s">
        <v>6052</v>
      </c>
      <c r="R34" t="s">
        <v>8533</v>
      </c>
      <c r="S34" t="s">
        <v>6052</v>
      </c>
      <c r="T34" t="s">
        <v>6060</v>
      </c>
      <c r="V34" s="10" t="str">
        <f>IFERROR(VLOOKUP(BTT[[#This Row],[Verwendetes Formular
(Auswahl falls relevant)]],Formulare[[Formularbezeichnung]:[Formularname (technisch)]],2,FALSE),"")</f>
        <v/>
      </c>
      <c r="X34" t="s">
        <v>6052</v>
      </c>
      <c r="Y34" s="4"/>
      <c r="Z34" t="s">
        <v>6046</v>
      </c>
      <c r="AK34" s="10" t="str">
        <f>IF(BTT[[#This Row],[Subprozess
(optionale Auswahl)]]="","okay",IF(VLOOKUP(BTT[[#This Row],[Subprozess
(optionale Auswahl)]],BPML[[Subprozess]:[Zugeordneter Hauptprozess]],3,FALSE)=BTT[[#This Row],[Hauptprozess
(Pflichtauswahl)]],"okay","falscher Subprozess"))</f>
        <v>okay</v>
      </c>
      <c r="AL34" t="str">
        <f>IF(aktives_Teilprojekt="Master","",IF(BTT[[#This Row],[Verantwortliches TP
(automatisch)]]=VLOOKUP(aktives_Teilprojekt,Teilprojekte[[Teilprojekte]:[Kürzel]],2,FALSE),"okay","Hauptprozess anderes TP"))</f>
        <v>okay</v>
      </c>
      <c r="AM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 s="10" t="str">
        <f>IFERROR(IF(BTT[[#This Row],[SAP-Modul
(Pflichtauswahl)]]&lt;&gt;VLOOKUP(BTT[[#This Row],[Verwendete Transaktion (Pflichtauswahl)]],Transaktionen[[Transaktionen]:[Modul]],3,FALSE),"Modul anders","okay"),"")</f>
        <v>okay</v>
      </c>
      <c r="AP34" s="10" t="str">
        <f>IFERROR(IF(COUNTIFS(BTT[Verwendete Transaktion (Pflichtauswahl)],BTT[[#This Row],[Verwendete Transaktion (Pflichtauswahl)]],BTT[SAP-Modul
(Pflichtauswahl)],"&lt;&gt;"&amp;BTT[[#This Row],[SAP-Modul
(Pflichtauswahl)]])&gt;0,"Modul anders","okay"),"")</f>
        <v>okay</v>
      </c>
      <c r="AQ34" s="10" t="str">
        <f>IFERROR(IF(COUNTIFS(BTT[Verwendete Transaktion (Pflichtauswahl)],BTT[[#This Row],[Verwendete Transaktion (Pflichtauswahl)]],BTT[Verantwortliches TP
(automatisch)],"&lt;&gt;"&amp;BTT[[#This Row],[Verantwortliches TP
(automatisch)]])&gt;0,"Transaktion mehrfach","okay"),"")</f>
        <v>okay</v>
      </c>
      <c r="AR34" s="10" t="str">
        <f>IFERROR(IF(COUNTIFS(BTT[Verwendete Transaktion (Pflichtauswahl)],BTT[[#This Row],[Verwendete Transaktion (Pflichtauswahl)]],BTT[Verantwortliches TP
(automatisch)],"&lt;&gt;"&amp;VLOOKUP(aktives_Teilprojekt,Teilprojekte[[Teilprojekte]:[Kürzel]],2,FALSE))&gt;0,"Transaktion mehrfach","okay"),"")</f>
        <v>okay</v>
      </c>
      <c r="AS34" s="10" t="s">
        <v>9646</v>
      </c>
      <c r="AT34" s="10"/>
    </row>
    <row r="35" spans="1:46" x14ac:dyDescent="0.25">
      <c r="A35" s="14" t="str">
        <f>IFERROR(IF(BTT[[#This Row],[Lfd Nr. 
(aus konsolidierter Datei)]]&lt;&gt;"",BTT[[#This Row],[Lfd Nr. 
(aus konsolidierter Datei)]],VLOOKUP(aktives_Teilprojekt,Teilprojekte[[Teilprojekte]:[Kürzel]],2,FALSE)&amp;ROW(BTT[[#This Row],[Lfd Nr.
(automatisch)]])-2),"")</f>
        <v>IH33</v>
      </c>
      <c r="B35" s="15" t="s">
        <v>6107</v>
      </c>
      <c r="C35" s="15"/>
      <c r="D35" t="s">
        <v>9649</v>
      </c>
      <c r="E35" s="10" t="str">
        <f>IFERROR(IF(NOT(BTT[[#This Row],[Manuelle Änderung des Verantwortliches TP
(Auswahl - bei Bedarf)]]=""),BTT[[#This Row],[Manuelle Änderung des Verantwortliches TP
(Auswahl - bei Bedarf)]],VLOOKUP(BTT[[#This Row],[Hauptprozess
(Pflichtauswahl)]],Hauptprozesse[],3,FALSE)),"")</f>
        <v>IH</v>
      </c>
      <c r="H35" s="10" t="s">
        <v>6041</v>
      </c>
      <c r="I35" t="s">
        <v>2234</v>
      </c>
      <c r="J35" s="10" t="str">
        <f>IFERROR(VLOOKUP(BTT[[#This Row],[Verwendete Transaktion (Pflichtauswahl)]],Transaktionen[[Transaktionen]:[Langtext]],2,FALSE),"")</f>
        <v>Anzeigen Equipmenstückliste</v>
      </c>
      <c r="L35" t="s">
        <v>6052</v>
      </c>
      <c r="M35" t="s">
        <v>6052</v>
      </c>
      <c r="N35" t="s">
        <v>6052</v>
      </c>
      <c r="O35" t="s">
        <v>6052</v>
      </c>
      <c r="P35" t="s">
        <v>6052</v>
      </c>
      <c r="Q35" t="s">
        <v>6052</v>
      </c>
      <c r="R35" t="s">
        <v>8533</v>
      </c>
      <c r="S35" t="s">
        <v>6052</v>
      </c>
      <c r="T35" t="s">
        <v>6060</v>
      </c>
      <c r="V35" s="10" t="str">
        <f>IFERROR(VLOOKUP(BTT[[#This Row],[Verwendetes Formular
(Auswahl falls relevant)]],Formulare[[Formularbezeichnung]:[Formularname (technisch)]],2,FALSE),"")</f>
        <v/>
      </c>
      <c r="X35" t="s">
        <v>6052</v>
      </c>
      <c r="Y35" s="4"/>
      <c r="Z35" t="s">
        <v>6046</v>
      </c>
      <c r="AK35" s="10" t="str">
        <f>IF(BTT[[#This Row],[Subprozess
(optionale Auswahl)]]="","okay",IF(VLOOKUP(BTT[[#This Row],[Subprozess
(optionale Auswahl)]],BPML[[Subprozess]:[Zugeordneter Hauptprozess]],3,FALSE)=BTT[[#This Row],[Hauptprozess
(Pflichtauswahl)]],"okay","falscher Subprozess"))</f>
        <v>okay</v>
      </c>
      <c r="AL35" t="str">
        <f>IF(aktives_Teilprojekt="Master","",IF(BTT[[#This Row],[Verantwortliches TP
(automatisch)]]=VLOOKUP(aktives_Teilprojekt,Teilprojekte[[Teilprojekte]:[Kürzel]],2,FALSE),"okay","Hauptprozess anderes TP"))</f>
        <v>okay</v>
      </c>
      <c r="AM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 s="10" t="str">
        <f>IFERROR(IF(BTT[[#This Row],[SAP-Modul
(Pflichtauswahl)]]&lt;&gt;VLOOKUP(BTT[[#This Row],[Verwendete Transaktion (Pflichtauswahl)]],Transaktionen[[Transaktionen]:[Modul]],3,FALSE),"Modul anders","okay"),"")</f>
        <v>okay</v>
      </c>
      <c r="AP35" s="10" t="str">
        <f>IFERROR(IF(COUNTIFS(BTT[Verwendete Transaktion (Pflichtauswahl)],BTT[[#This Row],[Verwendete Transaktion (Pflichtauswahl)]],BTT[SAP-Modul
(Pflichtauswahl)],"&lt;&gt;"&amp;BTT[[#This Row],[SAP-Modul
(Pflichtauswahl)]])&gt;0,"Modul anders","okay"),"")</f>
        <v>okay</v>
      </c>
      <c r="AQ35" s="10" t="str">
        <f>IFERROR(IF(COUNTIFS(BTT[Verwendete Transaktion (Pflichtauswahl)],BTT[[#This Row],[Verwendete Transaktion (Pflichtauswahl)]],BTT[Verantwortliches TP
(automatisch)],"&lt;&gt;"&amp;BTT[[#This Row],[Verantwortliches TP
(automatisch)]])&gt;0,"Transaktion mehrfach","okay"),"")</f>
        <v>okay</v>
      </c>
      <c r="AR35" s="10" t="str">
        <f>IFERROR(IF(COUNTIFS(BTT[Verwendete Transaktion (Pflichtauswahl)],BTT[[#This Row],[Verwendete Transaktion (Pflichtauswahl)]],BTT[Verantwortliches TP
(automatisch)],"&lt;&gt;"&amp;VLOOKUP(aktives_Teilprojekt,Teilprojekte[[Teilprojekte]:[Kürzel]],2,FALSE))&gt;0,"Transaktion mehrfach","okay"),"")</f>
        <v>okay</v>
      </c>
      <c r="AS35" s="10" t="s">
        <v>9648</v>
      </c>
      <c r="AT35" s="10"/>
    </row>
    <row r="36" spans="1:46" x14ac:dyDescent="0.25">
      <c r="A36" s="14" t="str">
        <f>IFERROR(IF(BTT[[#This Row],[Lfd Nr. 
(aus konsolidierter Datei)]]&lt;&gt;"",BTT[[#This Row],[Lfd Nr. 
(aus konsolidierter Datei)]],VLOOKUP(aktives_Teilprojekt,Teilprojekte[[Teilprojekte]:[Kürzel]],2,FALSE)&amp;ROW(BTT[[#This Row],[Lfd Nr.
(automatisch)]])-2),"")</f>
        <v>IH34</v>
      </c>
      <c r="B36" s="15" t="s">
        <v>6107</v>
      </c>
      <c r="C36" s="15" t="s">
        <v>6221</v>
      </c>
      <c r="D36" t="s">
        <v>9651</v>
      </c>
      <c r="E36" s="10" t="str">
        <f>IFERROR(IF(NOT(BTT[[#This Row],[Manuelle Änderung des Verantwortliches TP
(Auswahl - bei Bedarf)]]=""),BTT[[#This Row],[Manuelle Änderung des Verantwortliches TP
(Auswahl - bei Bedarf)]],VLOOKUP(BTT[[#This Row],[Hauptprozess
(Pflichtauswahl)]],Hauptprozesse[],3,FALSE)),"")</f>
        <v>IH</v>
      </c>
      <c r="H36" s="10" t="s">
        <v>6041</v>
      </c>
      <c r="I36" t="s">
        <v>2236</v>
      </c>
      <c r="J36" s="10" t="str">
        <f>IFERROR(VLOOKUP(BTT[[#This Row],[Verwendete Transaktion (Pflichtauswahl)]],Transaktionen[[Transaktionen]:[Langtext]],2,FALSE),"")</f>
        <v>Anlegen TechnPlatzStückliste</v>
      </c>
      <c r="L36" t="s">
        <v>6052</v>
      </c>
      <c r="M36" t="s">
        <v>6052</v>
      </c>
      <c r="N36" t="s">
        <v>6052</v>
      </c>
      <c r="O36" t="s">
        <v>6052</v>
      </c>
      <c r="P36" t="s">
        <v>6052</v>
      </c>
      <c r="Q36" t="s">
        <v>6052</v>
      </c>
      <c r="R36" t="s">
        <v>8533</v>
      </c>
      <c r="S36" t="s">
        <v>6052</v>
      </c>
      <c r="T36" t="s">
        <v>6060</v>
      </c>
      <c r="V36" s="10" t="str">
        <f>IFERROR(VLOOKUP(BTT[[#This Row],[Verwendetes Formular
(Auswahl falls relevant)]],Formulare[[Formularbezeichnung]:[Formularname (technisch)]],2,FALSE),"")</f>
        <v/>
      </c>
      <c r="X36" t="s">
        <v>6052</v>
      </c>
      <c r="Y36" s="4"/>
      <c r="Z36" t="s">
        <v>6046</v>
      </c>
      <c r="AK36" s="10" t="str">
        <f>IF(BTT[[#This Row],[Subprozess
(optionale Auswahl)]]="","okay",IF(VLOOKUP(BTT[[#This Row],[Subprozess
(optionale Auswahl)]],BPML[[Subprozess]:[Zugeordneter Hauptprozess]],3,FALSE)=BTT[[#This Row],[Hauptprozess
(Pflichtauswahl)]],"okay","falscher Subprozess"))</f>
        <v>okay</v>
      </c>
      <c r="AL36" t="str">
        <f>IF(aktives_Teilprojekt="Master","",IF(BTT[[#This Row],[Verantwortliches TP
(automatisch)]]=VLOOKUP(aktives_Teilprojekt,Teilprojekte[[Teilprojekte]:[Kürzel]],2,FALSE),"okay","Hauptprozess anderes TP"))</f>
        <v>okay</v>
      </c>
      <c r="AM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 s="10" t="str">
        <f>IFERROR(IF(BTT[[#This Row],[SAP-Modul
(Pflichtauswahl)]]&lt;&gt;VLOOKUP(BTT[[#This Row],[Verwendete Transaktion (Pflichtauswahl)]],Transaktionen[[Transaktionen]:[Modul]],3,FALSE),"Modul anders","okay"),"")</f>
        <v>okay</v>
      </c>
      <c r="AP36" s="10" t="str">
        <f>IFERROR(IF(COUNTIFS(BTT[Verwendete Transaktion (Pflichtauswahl)],BTT[[#This Row],[Verwendete Transaktion (Pflichtauswahl)]],BTT[SAP-Modul
(Pflichtauswahl)],"&lt;&gt;"&amp;BTT[[#This Row],[SAP-Modul
(Pflichtauswahl)]])&gt;0,"Modul anders","okay"),"")</f>
        <v>okay</v>
      </c>
      <c r="AQ36" s="10" t="str">
        <f>IFERROR(IF(COUNTIFS(BTT[Verwendete Transaktion (Pflichtauswahl)],BTT[[#This Row],[Verwendete Transaktion (Pflichtauswahl)]],BTT[Verantwortliches TP
(automatisch)],"&lt;&gt;"&amp;BTT[[#This Row],[Verantwortliches TP
(automatisch)]])&gt;0,"Transaktion mehrfach","okay"),"")</f>
        <v>okay</v>
      </c>
      <c r="AR36" s="10" t="str">
        <f>IFERROR(IF(COUNTIFS(BTT[Verwendete Transaktion (Pflichtauswahl)],BTT[[#This Row],[Verwendete Transaktion (Pflichtauswahl)]],BTT[Verantwortliches TP
(automatisch)],"&lt;&gt;"&amp;VLOOKUP(aktives_Teilprojekt,Teilprojekte[[Teilprojekte]:[Kürzel]],2,FALSE))&gt;0,"Transaktion mehrfach","okay"),"")</f>
        <v>okay</v>
      </c>
      <c r="AS36" s="10" t="s">
        <v>9650</v>
      </c>
      <c r="AT36" s="10"/>
    </row>
    <row r="37" spans="1:46" x14ac:dyDescent="0.25">
      <c r="A37" s="14" t="str">
        <f>IFERROR(IF(BTT[[#This Row],[Lfd Nr. 
(aus konsolidierter Datei)]]&lt;&gt;"",BTT[[#This Row],[Lfd Nr. 
(aus konsolidierter Datei)]],VLOOKUP(aktives_Teilprojekt,Teilprojekte[[Teilprojekte]:[Kürzel]],2,FALSE)&amp;ROW(BTT[[#This Row],[Lfd Nr.
(automatisch)]])-2),"")</f>
        <v>IH35</v>
      </c>
      <c r="B37" s="15" t="s">
        <v>6107</v>
      </c>
      <c r="C37" s="15" t="s">
        <v>6222</v>
      </c>
      <c r="D37" t="s">
        <v>9653</v>
      </c>
      <c r="E37" s="10" t="str">
        <f>IFERROR(IF(NOT(BTT[[#This Row],[Manuelle Änderung des Verantwortliches TP
(Auswahl - bei Bedarf)]]=""),BTT[[#This Row],[Manuelle Änderung des Verantwortliches TP
(Auswahl - bei Bedarf)]],VLOOKUP(BTT[[#This Row],[Hauptprozess
(Pflichtauswahl)]],Hauptprozesse[],3,FALSE)),"")</f>
        <v>IH</v>
      </c>
      <c r="H37" s="10" t="s">
        <v>6041</v>
      </c>
      <c r="I37" t="s">
        <v>2238</v>
      </c>
      <c r="J37" s="10" t="str">
        <f>IFERROR(VLOOKUP(BTT[[#This Row],[Verwendete Transaktion (Pflichtauswahl)]],Transaktionen[[Transaktionen]:[Langtext]],2,FALSE),"")</f>
        <v>Ändern TechnPlatzStückliste</v>
      </c>
      <c r="L37" t="s">
        <v>6052</v>
      </c>
      <c r="M37" t="s">
        <v>6052</v>
      </c>
      <c r="N37" t="s">
        <v>6052</v>
      </c>
      <c r="O37" t="s">
        <v>6052</v>
      </c>
      <c r="P37" t="s">
        <v>6052</v>
      </c>
      <c r="Q37" t="s">
        <v>6052</v>
      </c>
      <c r="R37" t="s">
        <v>8533</v>
      </c>
      <c r="S37" t="s">
        <v>6052</v>
      </c>
      <c r="T37" t="s">
        <v>6060</v>
      </c>
      <c r="V37" s="10" t="str">
        <f>IFERROR(VLOOKUP(BTT[[#This Row],[Verwendetes Formular
(Auswahl falls relevant)]],Formulare[[Formularbezeichnung]:[Formularname (technisch)]],2,FALSE),"")</f>
        <v/>
      </c>
      <c r="X37" t="s">
        <v>6052</v>
      </c>
      <c r="Y37" s="4"/>
      <c r="Z37" t="s">
        <v>6046</v>
      </c>
      <c r="AK37" s="10" t="str">
        <f>IF(BTT[[#This Row],[Subprozess
(optionale Auswahl)]]="","okay",IF(VLOOKUP(BTT[[#This Row],[Subprozess
(optionale Auswahl)]],BPML[[Subprozess]:[Zugeordneter Hauptprozess]],3,FALSE)=BTT[[#This Row],[Hauptprozess
(Pflichtauswahl)]],"okay","falscher Subprozess"))</f>
        <v>okay</v>
      </c>
      <c r="AL37" t="str">
        <f>IF(aktives_Teilprojekt="Master","",IF(BTT[[#This Row],[Verantwortliches TP
(automatisch)]]=VLOOKUP(aktives_Teilprojekt,Teilprojekte[[Teilprojekte]:[Kürzel]],2,FALSE),"okay","Hauptprozess anderes TP"))</f>
        <v>okay</v>
      </c>
      <c r="AM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 s="10" t="str">
        <f>IFERROR(IF(BTT[[#This Row],[SAP-Modul
(Pflichtauswahl)]]&lt;&gt;VLOOKUP(BTT[[#This Row],[Verwendete Transaktion (Pflichtauswahl)]],Transaktionen[[Transaktionen]:[Modul]],3,FALSE),"Modul anders","okay"),"")</f>
        <v>okay</v>
      </c>
      <c r="AP37" s="10" t="str">
        <f>IFERROR(IF(COUNTIFS(BTT[Verwendete Transaktion (Pflichtauswahl)],BTT[[#This Row],[Verwendete Transaktion (Pflichtauswahl)]],BTT[SAP-Modul
(Pflichtauswahl)],"&lt;&gt;"&amp;BTT[[#This Row],[SAP-Modul
(Pflichtauswahl)]])&gt;0,"Modul anders","okay"),"")</f>
        <v>okay</v>
      </c>
      <c r="AQ37" s="10" t="str">
        <f>IFERROR(IF(COUNTIFS(BTT[Verwendete Transaktion (Pflichtauswahl)],BTT[[#This Row],[Verwendete Transaktion (Pflichtauswahl)]],BTT[Verantwortliches TP
(automatisch)],"&lt;&gt;"&amp;BTT[[#This Row],[Verantwortliches TP
(automatisch)]])&gt;0,"Transaktion mehrfach","okay"),"")</f>
        <v>okay</v>
      </c>
      <c r="AR37" s="10" t="str">
        <f>IFERROR(IF(COUNTIFS(BTT[Verwendete Transaktion (Pflichtauswahl)],BTT[[#This Row],[Verwendete Transaktion (Pflichtauswahl)]],BTT[Verantwortliches TP
(automatisch)],"&lt;&gt;"&amp;VLOOKUP(aktives_Teilprojekt,Teilprojekte[[Teilprojekte]:[Kürzel]],2,FALSE))&gt;0,"Transaktion mehrfach","okay"),"")</f>
        <v>okay</v>
      </c>
      <c r="AS37" s="10" t="s">
        <v>9652</v>
      </c>
      <c r="AT37" s="10"/>
    </row>
    <row r="38" spans="1:46" x14ac:dyDescent="0.25">
      <c r="A38" s="14" t="str">
        <f>IFERROR(IF(BTT[[#This Row],[Lfd Nr. 
(aus konsolidierter Datei)]]&lt;&gt;"",BTT[[#This Row],[Lfd Nr. 
(aus konsolidierter Datei)]],VLOOKUP(aktives_Teilprojekt,Teilprojekte[[Teilprojekte]:[Kürzel]],2,FALSE)&amp;ROW(BTT[[#This Row],[Lfd Nr.
(automatisch)]])-2),"")</f>
        <v>IH36</v>
      </c>
      <c r="B38" s="15" t="s">
        <v>6107</v>
      </c>
      <c r="C38" s="15"/>
      <c r="D38" t="s">
        <v>9655</v>
      </c>
      <c r="E38" s="10" t="str">
        <f>IFERROR(IF(NOT(BTT[[#This Row],[Manuelle Änderung des Verantwortliches TP
(Auswahl - bei Bedarf)]]=""),BTT[[#This Row],[Manuelle Änderung des Verantwortliches TP
(Auswahl - bei Bedarf)]],VLOOKUP(BTT[[#This Row],[Hauptprozess
(Pflichtauswahl)]],Hauptprozesse[],3,FALSE)),"")</f>
        <v>IH</v>
      </c>
      <c r="H38" s="10" t="s">
        <v>6041</v>
      </c>
      <c r="I38" t="s">
        <v>2240</v>
      </c>
      <c r="J38" s="10" t="str">
        <f>IFERROR(VLOOKUP(BTT[[#This Row],[Verwendete Transaktion (Pflichtauswahl)]],Transaktionen[[Transaktionen]:[Langtext]],2,FALSE),"")</f>
        <v>Anzeigen TechnPlatzStückliste</v>
      </c>
      <c r="L38" t="s">
        <v>6052</v>
      </c>
      <c r="M38" t="s">
        <v>6052</v>
      </c>
      <c r="N38" t="s">
        <v>6052</v>
      </c>
      <c r="O38" t="s">
        <v>6052</v>
      </c>
      <c r="P38" t="s">
        <v>6052</v>
      </c>
      <c r="Q38" t="s">
        <v>6052</v>
      </c>
      <c r="R38" t="s">
        <v>8533</v>
      </c>
      <c r="S38" t="s">
        <v>6052</v>
      </c>
      <c r="T38" t="s">
        <v>6060</v>
      </c>
      <c r="V38" s="10" t="str">
        <f>IFERROR(VLOOKUP(BTT[[#This Row],[Verwendetes Formular
(Auswahl falls relevant)]],Formulare[[Formularbezeichnung]:[Formularname (technisch)]],2,FALSE),"")</f>
        <v/>
      </c>
      <c r="X38" t="s">
        <v>6052</v>
      </c>
      <c r="Y38" s="4"/>
      <c r="Z38" t="s">
        <v>6046</v>
      </c>
      <c r="AK38" s="10" t="str">
        <f>IF(BTT[[#This Row],[Subprozess
(optionale Auswahl)]]="","okay",IF(VLOOKUP(BTT[[#This Row],[Subprozess
(optionale Auswahl)]],BPML[[Subprozess]:[Zugeordneter Hauptprozess]],3,FALSE)=BTT[[#This Row],[Hauptprozess
(Pflichtauswahl)]],"okay","falscher Subprozess"))</f>
        <v>okay</v>
      </c>
      <c r="AL38" t="str">
        <f>IF(aktives_Teilprojekt="Master","",IF(BTT[[#This Row],[Verantwortliches TP
(automatisch)]]=VLOOKUP(aktives_Teilprojekt,Teilprojekte[[Teilprojekte]:[Kürzel]],2,FALSE),"okay","Hauptprozess anderes TP"))</f>
        <v>okay</v>
      </c>
      <c r="AM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 s="10" t="str">
        <f>IFERROR(IF(BTT[[#This Row],[SAP-Modul
(Pflichtauswahl)]]&lt;&gt;VLOOKUP(BTT[[#This Row],[Verwendete Transaktion (Pflichtauswahl)]],Transaktionen[[Transaktionen]:[Modul]],3,FALSE),"Modul anders","okay"),"")</f>
        <v>okay</v>
      </c>
      <c r="AP38" s="10" t="str">
        <f>IFERROR(IF(COUNTIFS(BTT[Verwendete Transaktion (Pflichtauswahl)],BTT[[#This Row],[Verwendete Transaktion (Pflichtauswahl)]],BTT[SAP-Modul
(Pflichtauswahl)],"&lt;&gt;"&amp;BTT[[#This Row],[SAP-Modul
(Pflichtauswahl)]])&gt;0,"Modul anders","okay"),"")</f>
        <v>okay</v>
      </c>
      <c r="AQ38" s="10" t="str">
        <f>IFERROR(IF(COUNTIFS(BTT[Verwendete Transaktion (Pflichtauswahl)],BTT[[#This Row],[Verwendete Transaktion (Pflichtauswahl)]],BTT[Verantwortliches TP
(automatisch)],"&lt;&gt;"&amp;BTT[[#This Row],[Verantwortliches TP
(automatisch)]])&gt;0,"Transaktion mehrfach","okay"),"")</f>
        <v>okay</v>
      </c>
      <c r="AR38" s="10" t="str">
        <f>IFERROR(IF(COUNTIFS(BTT[Verwendete Transaktion (Pflichtauswahl)],BTT[[#This Row],[Verwendete Transaktion (Pflichtauswahl)]],BTT[Verantwortliches TP
(automatisch)],"&lt;&gt;"&amp;VLOOKUP(aktives_Teilprojekt,Teilprojekte[[Teilprojekte]:[Kürzel]],2,FALSE))&gt;0,"Transaktion mehrfach","okay"),"")</f>
        <v>okay</v>
      </c>
      <c r="AS38" s="10" t="s">
        <v>9654</v>
      </c>
      <c r="AT38" s="10"/>
    </row>
    <row r="39" spans="1:46" x14ac:dyDescent="0.25">
      <c r="A39" s="14" t="str">
        <f>IFERROR(IF(BTT[[#This Row],[Lfd Nr. 
(aus konsolidierter Datei)]]&lt;&gt;"",BTT[[#This Row],[Lfd Nr. 
(aus konsolidierter Datei)]],VLOOKUP(aktives_Teilprojekt,Teilprojekte[[Teilprojekte]:[Kürzel]],2,FALSE)&amp;ROW(BTT[[#This Row],[Lfd Nr.
(automatisch)]])-2),"")</f>
        <v>IH37</v>
      </c>
      <c r="B39" s="15" t="s">
        <v>6107</v>
      </c>
      <c r="C39" s="15"/>
      <c r="D39" t="s">
        <v>9657</v>
      </c>
      <c r="E39" s="10" t="str">
        <f>IFERROR(IF(NOT(BTT[[#This Row],[Manuelle Änderung des Verantwortliches TP
(Auswahl - bei Bedarf)]]=""),BTT[[#This Row],[Manuelle Änderung des Verantwortliches TP
(Auswahl - bei Bedarf)]],VLOOKUP(BTT[[#This Row],[Hauptprozess
(Pflichtauswahl)]],Hauptprozesse[],3,FALSE)),"")</f>
        <v>IH</v>
      </c>
      <c r="H39" s="10" t="s">
        <v>6041</v>
      </c>
      <c r="I39" t="s">
        <v>2242</v>
      </c>
      <c r="J39" s="10" t="str">
        <f>IFERROR(VLOOKUP(BTT[[#This Row],[Verwendete Transaktion (Pflichtauswahl)]],Transaktionen[[Transaktionen]:[Langtext]],2,FALSE),"")</f>
        <v>Anzeigen Werkszuordnung TechnPlStl</v>
      </c>
      <c r="L39" t="s">
        <v>6052</v>
      </c>
      <c r="M39" t="s">
        <v>6052</v>
      </c>
      <c r="N39" t="s">
        <v>6052</v>
      </c>
      <c r="O39" t="s">
        <v>6052</v>
      </c>
      <c r="P39" t="s">
        <v>6052</v>
      </c>
      <c r="Q39" t="s">
        <v>6052</v>
      </c>
      <c r="R39" t="s">
        <v>8533</v>
      </c>
      <c r="S39" t="s">
        <v>6052</v>
      </c>
      <c r="T39" t="s">
        <v>6060</v>
      </c>
      <c r="V39" s="10" t="str">
        <f>IFERROR(VLOOKUP(BTT[[#This Row],[Verwendetes Formular
(Auswahl falls relevant)]],Formulare[[Formularbezeichnung]:[Formularname (technisch)]],2,FALSE),"")</f>
        <v/>
      </c>
      <c r="X39" t="s">
        <v>6052</v>
      </c>
      <c r="Y39" s="4"/>
      <c r="Z39" t="s">
        <v>6046</v>
      </c>
      <c r="AK39" s="10" t="str">
        <f>IF(BTT[[#This Row],[Subprozess
(optionale Auswahl)]]="","okay",IF(VLOOKUP(BTT[[#This Row],[Subprozess
(optionale Auswahl)]],BPML[[Subprozess]:[Zugeordneter Hauptprozess]],3,FALSE)=BTT[[#This Row],[Hauptprozess
(Pflichtauswahl)]],"okay","falscher Subprozess"))</f>
        <v>okay</v>
      </c>
      <c r="AL39" t="str">
        <f>IF(aktives_Teilprojekt="Master","",IF(BTT[[#This Row],[Verantwortliches TP
(automatisch)]]=VLOOKUP(aktives_Teilprojekt,Teilprojekte[[Teilprojekte]:[Kürzel]],2,FALSE),"okay","Hauptprozess anderes TP"))</f>
        <v>okay</v>
      </c>
      <c r="AM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 s="10" t="str">
        <f>IFERROR(IF(BTT[[#This Row],[SAP-Modul
(Pflichtauswahl)]]&lt;&gt;VLOOKUP(BTT[[#This Row],[Verwendete Transaktion (Pflichtauswahl)]],Transaktionen[[Transaktionen]:[Modul]],3,FALSE),"Modul anders","okay"),"")</f>
        <v>okay</v>
      </c>
      <c r="AP39" s="10" t="str">
        <f>IFERROR(IF(COUNTIFS(BTT[Verwendete Transaktion (Pflichtauswahl)],BTT[[#This Row],[Verwendete Transaktion (Pflichtauswahl)]],BTT[SAP-Modul
(Pflichtauswahl)],"&lt;&gt;"&amp;BTT[[#This Row],[SAP-Modul
(Pflichtauswahl)]])&gt;0,"Modul anders","okay"),"")</f>
        <v>okay</v>
      </c>
      <c r="AQ39" s="10" t="str">
        <f>IFERROR(IF(COUNTIFS(BTT[Verwendete Transaktion (Pflichtauswahl)],BTT[[#This Row],[Verwendete Transaktion (Pflichtauswahl)]],BTT[Verantwortliches TP
(automatisch)],"&lt;&gt;"&amp;BTT[[#This Row],[Verantwortliches TP
(automatisch)]])&gt;0,"Transaktion mehrfach","okay"),"")</f>
        <v>okay</v>
      </c>
      <c r="AR39" s="10" t="str">
        <f>IFERROR(IF(COUNTIFS(BTT[Verwendete Transaktion (Pflichtauswahl)],BTT[[#This Row],[Verwendete Transaktion (Pflichtauswahl)]],BTT[Verantwortliches TP
(automatisch)],"&lt;&gt;"&amp;VLOOKUP(aktives_Teilprojekt,Teilprojekte[[Teilprojekte]:[Kürzel]],2,FALSE))&gt;0,"Transaktion mehrfach","okay"),"")</f>
        <v>okay</v>
      </c>
      <c r="AS39" s="10" t="s">
        <v>9656</v>
      </c>
      <c r="AT39" s="10"/>
    </row>
    <row r="40" spans="1:46" ht="30" x14ac:dyDescent="0.25">
      <c r="A40" s="14" t="str">
        <f>IFERROR(IF(BTT[[#This Row],[Lfd Nr. 
(aus konsolidierter Datei)]]&lt;&gt;"",BTT[[#This Row],[Lfd Nr. 
(aus konsolidierter Datei)]],VLOOKUP(aktives_Teilprojekt,Teilprojekte[[Teilprojekte]:[Kürzel]],2,FALSE)&amp;ROW(BTT[[#This Row],[Lfd Nr.
(automatisch)]])-2),"")</f>
        <v>IH38</v>
      </c>
      <c r="B40" s="15" t="s">
        <v>6107</v>
      </c>
      <c r="C40" s="15"/>
      <c r="D40" t="s">
        <v>9659</v>
      </c>
      <c r="E40" s="10" t="str">
        <f>IFERROR(IF(NOT(BTT[[#This Row],[Manuelle Änderung des Verantwortliches TP
(Auswahl - bei Bedarf)]]=""),BTT[[#This Row],[Manuelle Änderung des Verantwortliches TP
(Auswahl - bei Bedarf)]],VLOOKUP(BTT[[#This Row],[Hauptprozess
(Pflichtauswahl)]],Hauptprozesse[],3,FALSE)),"")</f>
        <v>IH</v>
      </c>
      <c r="H40" s="10" t="s">
        <v>6041</v>
      </c>
      <c r="I40" t="s">
        <v>2248</v>
      </c>
      <c r="J40" s="10" t="str">
        <f>IFERROR(VLOOKUP(BTT[[#This Row],[Verwendete Transaktion (Pflichtauswahl)]],Transaktionen[[Transaktionen]:[Langtext]],2,FALSE),"")</f>
        <v>Batch Input Utility : PM</v>
      </c>
      <c r="L40" t="s">
        <v>6052</v>
      </c>
      <c r="M40" t="s">
        <v>6052</v>
      </c>
      <c r="N40" t="s">
        <v>6052</v>
      </c>
      <c r="O40" t="s">
        <v>6052</v>
      </c>
      <c r="P40" t="s">
        <v>6052</v>
      </c>
      <c r="Q40" t="s">
        <v>6052</v>
      </c>
      <c r="R40" t="s">
        <v>8533</v>
      </c>
      <c r="S40" t="s">
        <v>6052</v>
      </c>
      <c r="T40" t="s">
        <v>6060</v>
      </c>
      <c r="V40" s="10" t="str">
        <f>IFERROR(VLOOKUP(BTT[[#This Row],[Verwendetes Formular
(Auswahl falls relevant)]],Formulare[[Formularbezeichnung]:[Formularname (technisch)]],2,FALSE),"")</f>
        <v/>
      </c>
      <c r="W40" t="s">
        <v>6052</v>
      </c>
      <c r="X40" t="s">
        <v>6052</v>
      </c>
      <c r="Y40" s="4" t="s">
        <v>10215</v>
      </c>
      <c r="Z40" t="s">
        <v>6046</v>
      </c>
      <c r="AK40" s="10" t="str">
        <f>IF(BTT[[#This Row],[Subprozess
(optionale Auswahl)]]="","okay",IF(VLOOKUP(BTT[[#This Row],[Subprozess
(optionale Auswahl)]],BPML[[Subprozess]:[Zugeordneter Hauptprozess]],3,FALSE)=BTT[[#This Row],[Hauptprozess
(Pflichtauswahl)]],"okay","falscher Subprozess"))</f>
        <v>okay</v>
      </c>
      <c r="AL40" t="str">
        <f>IF(aktives_Teilprojekt="Master","",IF(BTT[[#This Row],[Verantwortliches TP
(automatisch)]]=VLOOKUP(aktives_Teilprojekt,Teilprojekte[[Teilprojekte]:[Kürzel]],2,FALSE),"okay","Hauptprozess anderes TP"))</f>
        <v>okay</v>
      </c>
      <c r="AM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 s="10" t="str">
        <f>IFERROR(IF(BTT[[#This Row],[SAP-Modul
(Pflichtauswahl)]]&lt;&gt;VLOOKUP(BTT[[#This Row],[Verwendete Transaktion (Pflichtauswahl)]],Transaktionen[[Transaktionen]:[Modul]],3,FALSE),"Modul anders","okay"),"")</f>
        <v>okay</v>
      </c>
      <c r="AP40" s="10" t="str">
        <f>IFERROR(IF(COUNTIFS(BTT[Verwendete Transaktion (Pflichtauswahl)],BTT[[#This Row],[Verwendete Transaktion (Pflichtauswahl)]],BTT[SAP-Modul
(Pflichtauswahl)],"&lt;&gt;"&amp;BTT[[#This Row],[SAP-Modul
(Pflichtauswahl)]])&gt;0,"Modul anders","okay"),"")</f>
        <v>okay</v>
      </c>
      <c r="AQ40" s="10" t="str">
        <f>IFERROR(IF(COUNTIFS(BTT[Verwendete Transaktion (Pflichtauswahl)],BTT[[#This Row],[Verwendete Transaktion (Pflichtauswahl)]],BTT[Verantwortliches TP
(automatisch)],"&lt;&gt;"&amp;BTT[[#This Row],[Verantwortliches TP
(automatisch)]])&gt;0,"Transaktion mehrfach","okay"),"")</f>
        <v>okay</v>
      </c>
      <c r="AR40" s="10" t="str">
        <f>IFERROR(IF(COUNTIFS(BTT[Verwendete Transaktion (Pflichtauswahl)],BTT[[#This Row],[Verwendete Transaktion (Pflichtauswahl)]],BTT[Verantwortliches TP
(automatisch)],"&lt;&gt;"&amp;VLOOKUP(aktives_Teilprojekt,Teilprojekte[[Teilprojekte]:[Kürzel]],2,FALSE))&gt;0,"Transaktion mehrfach","okay"),"")</f>
        <v>okay</v>
      </c>
      <c r="AS40" s="10" t="s">
        <v>9658</v>
      </c>
      <c r="AT40" s="10"/>
    </row>
    <row r="41" spans="1:46" ht="409.5" x14ac:dyDescent="0.25">
      <c r="A41" s="14" t="str">
        <f>IFERROR(IF(BTT[[#This Row],[Lfd Nr. 
(aus konsolidierter Datei)]]&lt;&gt;"",BTT[[#This Row],[Lfd Nr. 
(aus konsolidierter Datei)]],VLOOKUP(aktives_Teilprojekt,Teilprojekte[[Teilprojekte]:[Kürzel]],2,FALSE)&amp;ROW(BTT[[#This Row],[Lfd Nr.
(automatisch)]])-2),"")</f>
        <v>IH39</v>
      </c>
      <c r="B41" s="15" t="s">
        <v>6107</v>
      </c>
      <c r="C41" s="15" t="s">
        <v>6221</v>
      </c>
      <c r="D41" t="s">
        <v>9661</v>
      </c>
      <c r="E41" s="10" t="str">
        <f>IFERROR(IF(NOT(BTT[[#This Row],[Manuelle Änderung des Verantwortliches TP
(Auswahl - bei Bedarf)]]=""),BTT[[#This Row],[Manuelle Änderung des Verantwortliches TP
(Auswahl - bei Bedarf)]],VLOOKUP(BTT[[#This Row],[Hauptprozess
(Pflichtauswahl)]],Hauptprozesse[],3,FALSE)),"")</f>
        <v>IH</v>
      </c>
      <c r="H41" s="10" t="s">
        <v>6041</v>
      </c>
      <c r="I41" t="s">
        <v>2250</v>
      </c>
      <c r="J41" s="10" t="str">
        <f>IFERROR(VLOOKUP(BTT[[#This Row],[Verwendete Transaktion (Pflichtauswahl)]],Transaktionen[[Transaktionen]:[Langtext]],2,FALSE),"")</f>
        <v>Equipment anlegen</v>
      </c>
      <c r="L41" t="s">
        <v>6052</v>
      </c>
      <c r="M41" t="s">
        <v>6052</v>
      </c>
      <c r="N41" t="s">
        <v>6052</v>
      </c>
      <c r="O41" t="s">
        <v>6052</v>
      </c>
      <c r="P41" t="s">
        <v>6052</v>
      </c>
      <c r="Q41" t="s">
        <v>6052</v>
      </c>
      <c r="R41" t="s">
        <v>8533</v>
      </c>
      <c r="S41" t="s">
        <v>6052</v>
      </c>
      <c r="T41" t="s">
        <v>6060</v>
      </c>
      <c r="V41" s="10" t="str">
        <f>IFERROR(VLOOKUP(BTT[[#This Row],[Verwendetes Formular
(Auswahl falls relevant)]],Formulare[[Formularbezeichnung]:[Formularname (technisch)]],2,FALSE),"")</f>
        <v/>
      </c>
      <c r="X41" t="s">
        <v>6051</v>
      </c>
      <c r="Y41" s="4" t="s">
        <v>10216</v>
      </c>
      <c r="Z41" t="s">
        <v>6046</v>
      </c>
      <c r="AK41" s="10" t="str">
        <f>IF(BTT[[#This Row],[Subprozess
(optionale Auswahl)]]="","okay",IF(VLOOKUP(BTT[[#This Row],[Subprozess
(optionale Auswahl)]],BPML[[Subprozess]:[Zugeordneter Hauptprozess]],3,FALSE)=BTT[[#This Row],[Hauptprozess
(Pflichtauswahl)]],"okay","falscher Subprozess"))</f>
        <v>okay</v>
      </c>
      <c r="AL41" t="str">
        <f>IF(aktives_Teilprojekt="Master","",IF(BTT[[#This Row],[Verantwortliches TP
(automatisch)]]=VLOOKUP(aktives_Teilprojekt,Teilprojekte[[Teilprojekte]:[Kürzel]],2,FALSE),"okay","Hauptprozess anderes TP"))</f>
        <v>okay</v>
      </c>
      <c r="AM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 s="10" t="str">
        <f>IFERROR(IF(BTT[[#This Row],[SAP-Modul
(Pflichtauswahl)]]&lt;&gt;VLOOKUP(BTT[[#This Row],[Verwendete Transaktion (Pflichtauswahl)]],Transaktionen[[Transaktionen]:[Modul]],3,FALSE),"Modul anders","okay"),"")</f>
        <v>okay</v>
      </c>
      <c r="AP41" s="10" t="str">
        <f>IFERROR(IF(COUNTIFS(BTT[Verwendete Transaktion (Pflichtauswahl)],BTT[[#This Row],[Verwendete Transaktion (Pflichtauswahl)]],BTT[SAP-Modul
(Pflichtauswahl)],"&lt;&gt;"&amp;BTT[[#This Row],[SAP-Modul
(Pflichtauswahl)]])&gt;0,"Modul anders","okay"),"")</f>
        <v>okay</v>
      </c>
      <c r="AQ41" s="10" t="str">
        <f>IFERROR(IF(COUNTIFS(BTT[Verwendete Transaktion (Pflichtauswahl)],BTT[[#This Row],[Verwendete Transaktion (Pflichtauswahl)]],BTT[Verantwortliches TP
(automatisch)],"&lt;&gt;"&amp;BTT[[#This Row],[Verantwortliches TP
(automatisch)]])&gt;0,"Transaktion mehrfach","okay"),"")</f>
        <v>okay</v>
      </c>
      <c r="AR41" s="10" t="str">
        <f>IFERROR(IF(COUNTIFS(BTT[Verwendete Transaktion (Pflichtauswahl)],BTT[[#This Row],[Verwendete Transaktion (Pflichtauswahl)]],BTT[Verantwortliches TP
(automatisch)],"&lt;&gt;"&amp;VLOOKUP(aktives_Teilprojekt,Teilprojekte[[Teilprojekte]:[Kürzel]],2,FALSE))&gt;0,"Transaktion mehrfach","okay"),"")</f>
        <v>okay</v>
      </c>
      <c r="AS41" s="10" t="s">
        <v>9660</v>
      </c>
      <c r="AT41" s="10"/>
    </row>
    <row r="42" spans="1:46" ht="60" x14ac:dyDescent="0.25">
      <c r="A42" s="14" t="str">
        <f>IFERROR(IF(BTT[[#This Row],[Lfd Nr. 
(aus konsolidierter Datei)]]&lt;&gt;"",BTT[[#This Row],[Lfd Nr. 
(aus konsolidierter Datei)]],VLOOKUP(aktives_Teilprojekt,Teilprojekte[[Teilprojekte]:[Kürzel]],2,FALSE)&amp;ROW(BTT[[#This Row],[Lfd Nr.
(automatisch)]])-2),"")</f>
        <v>IH40</v>
      </c>
      <c r="B42" s="15" t="s">
        <v>6107</v>
      </c>
      <c r="C42" s="15" t="s">
        <v>6222</v>
      </c>
      <c r="D42" t="s">
        <v>9663</v>
      </c>
      <c r="E42" s="10" t="str">
        <f>IFERROR(IF(NOT(BTT[[#This Row],[Manuelle Änderung des Verantwortliches TP
(Auswahl - bei Bedarf)]]=""),BTT[[#This Row],[Manuelle Änderung des Verantwortliches TP
(Auswahl - bei Bedarf)]],VLOOKUP(BTT[[#This Row],[Hauptprozess
(Pflichtauswahl)]],Hauptprozesse[],3,FALSE)),"")</f>
        <v>IH</v>
      </c>
      <c r="H42" s="10" t="s">
        <v>6041</v>
      </c>
      <c r="I42" t="s">
        <v>2253</v>
      </c>
      <c r="J42" s="10" t="str">
        <f>IFERROR(VLOOKUP(BTT[[#This Row],[Verwendete Transaktion (Pflichtauswahl)]],Transaktionen[[Transaktionen]:[Langtext]],2,FALSE),"")</f>
        <v>Equipment ändern</v>
      </c>
      <c r="M42" t="s">
        <v>6051</v>
      </c>
      <c r="O42" t="s">
        <v>6052</v>
      </c>
      <c r="P42" t="s">
        <v>6052</v>
      </c>
      <c r="Q42" t="s">
        <v>6052</v>
      </c>
      <c r="R42" t="s">
        <v>8493</v>
      </c>
      <c r="S42" t="s">
        <v>6052</v>
      </c>
      <c r="T42" t="s">
        <v>6060</v>
      </c>
      <c r="V42" s="10" t="str">
        <f>IFERROR(VLOOKUP(BTT[[#This Row],[Verwendetes Formular
(Auswahl falls relevant)]],Formulare[[Formularbezeichnung]:[Formularname (technisch)]],2,FALSE),"")</f>
        <v/>
      </c>
      <c r="X42" t="s">
        <v>6052</v>
      </c>
      <c r="Y42" s="4" t="s">
        <v>10217</v>
      </c>
      <c r="Z42" t="s">
        <v>6046</v>
      </c>
      <c r="AK42" s="10" t="str">
        <f>IF(BTT[[#This Row],[Subprozess
(optionale Auswahl)]]="","okay",IF(VLOOKUP(BTT[[#This Row],[Subprozess
(optionale Auswahl)]],BPML[[Subprozess]:[Zugeordneter Hauptprozess]],3,FALSE)=BTT[[#This Row],[Hauptprozess
(Pflichtauswahl)]],"okay","falscher Subprozess"))</f>
        <v>okay</v>
      </c>
      <c r="AL42" t="str">
        <f>IF(aktives_Teilprojekt="Master","",IF(BTT[[#This Row],[Verantwortliches TP
(automatisch)]]=VLOOKUP(aktives_Teilprojekt,Teilprojekte[[Teilprojekte]:[Kürzel]],2,FALSE),"okay","Hauptprozess anderes TP"))</f>
        <v>okay</v>
      </c>
      <c r="AM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 s="10" t="str">
        <f>IFERROR(IF(BTT[[#This Row],[SAP-Modul
(Pflichtauswahl)]]&lt;&gt;VLOOKUP(BTT[[#This Row],[Verwendete Transaktion (Pflichtauswahl)]],Transaktionen[[Transaktionen]:[Modul]],3,FALSE),"Modul anders","okay"),"")</f>
        <v>okay</v>
      </c>
      <c r="AP42" s="10" t="str">
        <f>IFERROR(IF(COUNTIFS(BTT[Verwendete Transaktion (Pflichtauswahl)],BTT[[#This Row],[Verwendete Transaktion (Pflichtauswahl)]],BTT[SAP-Modul
(Pflichtauswahl)],"&lt;&gt;"&amp;BTT[[#This Row],[SAP-Modul
(Pflichtauswahl)]])&gt;0,"Modul anders","okay"),"")</f>
        <v>okay</v>
      </c>
      <c r="AQ42" s="10" t="str">
        <f>IFERROR(IF(COUNTIFS(BTT[Verwendete Transaktion (Pflichtauswahl)],BTT[[#This Row],[Verwendete Transaktion (Pflichtauswahl)]],BTT[Verantwortliches TP
(automatisch)],"&lt;&gt;"&amp;BTT[[#This Row],[Verantwortliches TP
(automatisch)]])&gt;0,"Transaktion mehrfach","okay"),"")</f>
        <v>okay</v>
      </c>
      <c r="AR42" s="10" t="str">
        <f>IFERROR(IF(COUNTIFS(BTT[Verwendete Transaktion (Pflichtauswahl)],BTT[[#This Row],[Verwendete Transaktion (Pflichtauswahl)]],BTT[Verantwortliches TP
(automatisch)],"&lt;&gt;"&amp;VLOOKUP(aktives_Teilprojekt,Teilprojekte[[Teilprojekte]:[Kürzel]],2,FALSE))&gt;0,"Transaktion mehrfach","okay"),"")</f>
        <v>okay</v>
      </c>
      <c r="AS42" s="10" t="s">
        <v>9662</v>
      </c>
      <c r="AT42" s="10"/>
    </row>
    <row r="43" spans="1:46" x14ac:dyDescent="0.25">
      <c r="A43" s="14" t="str">
        <f>IFERROR(IF(BTT[[#This Row],[Lfd Nr. 
(aus konsolidierter Datei)]]&lt;&gt;"",BTT[[#This Row],[Lfd Nr. 
(aus konsolidierter Datei)]],VLOOKUP(aktives_Teilprojekt,Teilprojekte[[Teilprojekte]:[Kürzel]],2,FALSE)&amp;ROW(BTT[[#This Row],[Lfd Nr.
(automatisch)]])-2),"")</f>
        <v>IH41</v>
      </c>
      <c r="B43" s="15" t="s">
        <v>6107</v>
      </c>
      <c r="C43" s="15"/>
      <c r="D43" t="s">
        <v>9665</v>
      </c>
      <c r="E43" s="10" t="str">
        <f>IFERROR(IF(NOT(BTT[[#This Row],[Manuelle Änderung des Verantwortliches TP
(Auswahl - bei Bedarf)]]=""),BTT[[#This Row],[Manuelle Änderung des Verantwortliches TP
(Auswahl - bei Bedarf)]],VLOOKUP(BTT[[#This Row],[Hauptprozess
(Pflichtauswahl)]],Hauptprozesse[],3,FALSE)),"")</f>
        <v>IH</v>
      </c>
      <c r="H43" s="10" t="s">
        <v>6041</v>
      </c>
      <c r="I43" t="s">
        <v>2255</v>
      </c>
      <c r="J43" s="10" t="str">
        <f>IFERROR(VLOOKUP(BTT[[#This Row],[Verwendete Transaktion (Pflichtauswahl)]],Transaktionen[[Transaktionen]:[Langtext]],2,FALSE),"")</f>
        <v>Equipment anzeigen</v>
      </c>
      <c r="M43" t="s">
        <v>6052</v>
      </c>
      <c r="O43" t="s">
        <v>6052</v>
      </c>
      <c r="P43" t="s">
        <v>6052</v>
      </c>
      <c r="Q43" t="s">
        <v>6052</v>
      </c>
      <c r="R43" t="s">
        <v>8533</v>
      </c>
      <c r="S43" t="s">
        <v>6052</v>
      </c>
      <c r="T43" t="s">
        <v>6060</v>
      </c>
      <c r="V43" s="10" t="str">
        <f>IFERROR(VLOOKUP(BTT[[#This Row],[Verwendetes Formular
(Auswahl falls relevant)]],Formulare[[Formularbezeichnung]:[Formularname (technisch)]],2,FALSE),"")</f>
        <v/>
      </c>
      <c r="X43" t="s">
        <v>6052</v>
      </c>
      <c r="Y43" s="4"/>
      <c r="Z43" t="s">
        <v>6046</v>
      </c>
      <c r="AK43" s="10" t="str">
        <f>IF(BTT[[#This Row],[Subprozess
(optionale Auswahl)]]="","okay",IF(VLOOKUP(BTT[[#This Row],[Subprozess
(optionale Auswahl)]],BPML[[Subprozess]:[Zugeordneter Hauptprozess]],3,FALSE)=BTT[[#This Row],[Hauptprozess
(Pflichtauswahl)]],"okay","falscher Subprozess"))</f>
        <v>okay</v>
      </c>
      <c r="AL43" t="str">
        <f>IF(aktives_Teilprojekt="Master","",IF(BTT[[#This Row],[Verantwortliches TP
(automatisch)]]=VLOOKUP(aktives_Teilprojekt,Teilprojekte[[Teilprojekte]:[Kürzel]],2,FALSE),"okay","Hauptprozess anderes TP"))</f>
        <v>okay</v>
      </c>
      <c r="AM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 s="10" t="str">
        <f>IFERROR(IF(BTT[[#This Row],[SAP-Modul
(Pflichtauswahl)]]&lt;&gt;VLOOKUP(BTT[[#This Row],[Verwendete Transaktion (Pflichtauswahl)]],Transaktionen[[Transaktionen]:[Modul]],3,FALSE),"Modul anders","okay"),"")</f>
        <v>okay</v>
      </c>
      <c r="AP43" s="10" t="str">
        <f>IFERROR(IF(COUNTIFS(BTT[Verwendete Transaktion (Pflichtauswahl)],BTT[[#This Row],[Verwendete Transaktion (Pflichtauswahl)]],BTT[SAP-Modul
(Pflichtauswahl)],"&lt;&gt;"&amp;BTT[[#This Row],[SAP-Modul
(Pflichtauswahl)]])&gt;0,"Modul anders","okay"),"")</f>
        <v>okay</v>
      </c>
      <c r="AQ43" s="10" t="str">
        <f>IFERROR(IF(COUNTIFS(BTT[Verwendete Transaktion (Pflichtauswahl)],BTT[[#This Row],[Verwendete Transaktion (Pflichtauswahl)]],BTT[Verantwortliches TP
(automatisch)],"&lt;&gt;"&amp;BTT[[#This Row],[Verantwortliches TP
(automatisch)]])&gt;0,"Transaktion mehrfach","okay"),"")</f>
        <v>okay</v>
      </c>
      <c r="AR43" s="10" t="str">
        <f>IFERROR(IF(COUNTIFS(BTT[Verwendete Transaktion (Pflichtauswahl)],BTT[[#This Row],[Verwendete Transaktion (Pflichtauswahl)]],BTT[Verantwortliches TP
(automatisch)],"&lt;&gt;"&amp;VLOOKUP(aktives_Teilprojekt,Teilprojekte[[Teilprojekte]:[Kürzel]],2,FALSE))&gt;0,"Transaktion mehrfach","okay"),"")</f>
        <v>okay</v>
      </c>
      <c r="AS43" s="10" t="s">
        <v>9664</v>
      </c>
      <c r="AT43" s="10"/>
    </row>
    <row r="44" spans="1:46" x14ac:dyDescent="0.25">
      <c r="A44" s="14" t="str">
        <f>IFERROR(IF(BTT[[#This Row],[Lfd Nr. 
(aus konsolidierter Datei)]]&lt;&gt;"",BTT[[#This Row],[Lfd Nr. 
(aus konsolidierter Datei)]],VLOOKUP(aktives_Teilprojekt,Teilprojekte[[Teilprojekte]:[Kürzel]],2,FALSE)&amp;ROW(BTT[[#This Row],[Lfd Nr.
(automatisch)]])-2),"")</f>
        <v>IH42</v>
      </c>
      <c r="B44" s="15" t="s">
        <v>6107</v>
      </c>
      <c r="C44" s="15" t="s">
        <v>6222</v>
      </c>
      <c r="D44" t="s">
        <v>9663</v>
      </c>
      <c r="E44" s="10" t="str">
        <f>IFERROR(IF(NOT(BTT[[#This Row],[Manuelle Änderung des Verantwortliches TP
(Auswahl - bei Bedarf)]]=""),BTT[[#This Row],[Manuelle Änderung des Verantwortliches TP
(Auswahl - bei Bedarf)]],VLOOKUP(BTT[[#This Row],[Hauptprozess
(Pflichtauswahl)]],Hauptprozesse[],3,FALSE)),"")</f>
        <v>IH</v>
      </c>
      <c r="H44" s="10" t="s">
        <v>6041</v>
      </c>
      <c r="I44" t="s">
        <v>2256</v>
      </c>
      <c r="J44" s="10" t="str">
        <f>IFERROR(VLOOKUP(BTT[[#This Row],[Verwendete Transaktion (Pflichtauswahl)]],Transaktionen[[Transaktionen]:[Langtext]],2,FALSE),"")</f>
        <v>Equipment ändern</v>
      </c>
      <c r="M44" t="s">
        <v>6052</v>
      </c>
      <c r="O44" t="s">
        <v>6052</v>
      </c>
      <c r="P44" t="s">
        <v>6052</v>
      </c>
      <c r="Q44" t="s">
        <v>6052</v>
      </c>
      <c r="R44" t="s">
        <v>8533</v>
      </c>
      <c r="S44" t="s">
        <v>6052</v>
      </c>
      <c r="T44" t="s">
        <v>6060</v>
      </c>
      <c r="V44" s="10" t="str">
        <f>IFERROR(VLOOKUP(BTT[[#This Row],[Verwendetes Formular
(Auswahl falls relevant)]],Formulare[[Formularbezeichnung]:[Formularname (technisch)]],2,FALSE),"")</f>
        <v/>
      </c>
      <c r="X44" t="s">
        <v>6052</v>
      </c>
      <c r="Y44" s="4"/>
      <c r="Z44" t="s">
        <v>6046</v>
      </c>
      <c r="AK44" s="10" t="str">
        <f>IF(BTT[[#This Row],[Subprozess
(optionale Auswahl)]]="","okay",IF(VLOOKUP(BTT[[#This Row],[Subprozess
(optionale Auswahl)]],BPML[[Subprozess]:[Zugeordneter Hauptprozess]],3,FALSE)=BTT[[#This Row],[Hauptprozess
(Pflichtauswahl)]],"okay","falscher Subprozess"))</f>
        <v>okay</v>
      </c>
      <c r="AL44" t="str">
        <f>IF(aktives_Teilprojekt="Master","",IF(BTT[[#This Row],[Verantwortliches TP
(automatisch)]]=VLOOKUP(aktives_Teilprojekt,Teilprojekte[[Teilprojekte]:[Kürzel]],2,FALSE),"okay","Hauptprozess anderes TP"))</f>
        <v>okay</v>
      </c>
      <c r="AM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 s="10" t="str">
        <f>IFERROR(IF(BTT[[#This Row],[SAP-Modul
(Pflichtauswahl)]]&lt;&gt;VLOOKUP(BTT[[#This Row],[Verwendete Transaktion (Pflichtauswahl)]],Transaktionen[[Transaktionen]:[Modul]],3,FALSE),"Modul anders","okay"),"")</f>
        <v>okay</v>
      </c>
      <c r="AP44" s="10" t="str">
        <f>IFERROR(IF(COUNTIFS(BTT[Verwendete Transaktion (Pflichtauswahl)],BTT[[#This Row],[Verwendete Transaktion (Pflichtauswahl)]],BTT[SAP-Modul
(Pflichtauswahl)],"&lt;&gt;"&amp;BTT[[#This Row],[SAP-Modul
(Pflichtauswahl)]])&gt;0,"Modul anders","okay"),"")</f>
        <v>okay</v>
      </c>
      <c r="AQ44" s="10" t="str">
        <f>IFERROR(IF(COUNTIFS(BTT[Verwendete Transaktion (Pflichtauswahl)],BTT[[#This Row],[Verwendete Transaktion (Pflichtauswahl)]],BTT[Verantwortliches TP
(automatisch)],"&lt;&gt;"&amp;BTT[[#This Row],[Verantwortliches TP
(automatisch)]])&gt;0,"Transaktion mehrfach","okay"),"")</f>
        <v>okay</v>
      </c>
      <c r="AR44" s="10" t="str">
        <f>IFERROR(IF(COUNTIFS(BTT[Verwendete Transaktion (Pflichtauswahl)],BTT[[#This Row],[Verwendete Transaktion (Pflichtauswahl)]],BTT[Verantwortliches TP
(automatisch)],"&lt;&gt;"&amp;VLOOKUP(aktives_Teilprojekt,Teilprojekte[[Teilprojekte]:[Kürzel]],2,FALSE))&gt;0,"Transaktion mehrfach","okay"),"")</f>
        <v>okay</v>
      </c>
      <c r="AS44" s="10" t="s">
        <v>9666</v>
      </c>
      <c r="AT44" s="10"/>
    </row>
    <row r="45" spans="1:46" x14ac:dyDescent="0.25">
      <c r="A45" s="14" t="str">
        <f>IFERROR(IF(BTT[[#This Row],[Lfd Nr. 
(aus konsolidierter Datei)]]&lt;&gt;"",BTT[[#This Row],[Lfd Nr. 
(aus konsolidierter Datei)]],VLOOKUP(aktives_Teilprojekt,Teilprojekte[[Teilprojekte]:[Kürzel]],2,FALSE)&amp;ROW(BTT[[#This Row],[Lfd Nr.
(automatisch)]])-2),"")</f>
        <v>IH43</v>
      </c>
      <c r="B45" s="15" t="s">
        <v>6107</v>
      </c>
      <c r="C45" s="15"/>
      <c r="D45" t="s">
        <v>9668</v>
      </c>
      <c r="E45" s="10" t="str">
        <f>IFERROR(IF(NOT(BTT[[#This Row],[Manuelle Änderung des Verantwortliches TP
(Auswahl - bei Bedarf)]]=""),BTT[[#This Row],[Manuelle Änderung des Verantwortliches TP
(Auswahl - bei Bedarf)]],VLOOKUP(BTT[[#This Row],[Hauptprozess
(Pflichtauswahl)]],Hauptprozesse[],3,FALSE)),"")</f>
        <v>IH</v>
      </c>
      <c r="H45" s="10" t="s">
        <v>6041</v>
      </c>
      <c r="I45" t="s">
        <v>2257</v>
      </c>
      <c r="J45" s="10" t="str">
        <f>IFERROR(VLOOKUP(BTT[[#This Row],[Verwendete Transaktion (Pflichtauswahl)]],Transaktionen[[Transaktionen]:[Langtext]],2,FALSE),"")</f>
        <v>Equipmentliste (mehrstufig)</v>
      </c>
      <c r="M45" t="s">
        <v>6052</v>
      </c>
      <c r="O45" t="s">
        <v>6052</v>
      </c>
      <c r="P45" t="s">
        <v>6052</v>
      </c>
      <c r="Q45" t="s">
        <v>6052</v>
      </c>
      <c r="R45" t="s">
        <v>8533</v>
      </c>
      <c r="S45" t="s">
        <v>6052</v>
      </c>
      <c r="T45" t="s">
        <v>6060</v>
      </c>
      <c r="V45" s="10" t="str">
        <f>IFERROR(VLOOKUP(BTT[[#This Row],[Verwendetes Formular
(Auswahl falls relevant)]],Formulare[[Formularbezeichnung]:[Formularname (technisch)]],2,FALSE),"")</f>
        <v/>
      </c>
      <c r="X45" t="s">
        <v>6052</v>
      </c>
      <c r="Y45" s="4"/>
      <c r="Z45" t="s">
        <v>6046</v>
      </c>
      <c r="AK45" s="10" t="str">
        <f>IF(BTT[[#This Row],[Subprozess
(optionale Auswahl)]]="","okay",IF(VLOOKUP(BTT[[#This Row],[Subprozess
(optionale Auswahl)]],BPML[[Subprozess]:[Zugeordneter Hauptprozess]],3,FALSE)=BTT[[#This Row],[Hauptprozess
(Pflichtauswahl)]],"okay","falscher Subprozess"))</f>
        <v>okay</v>
      </c>
      <c r="AL45" t="str">
        <f>IF(aktives_Teilprojekt="Master","",IF(BTT[[#This Row],[Verantwortliches TP
(automatisch)]]=VLOOKUP(aktives_Teilprojekt,Teilprojekte[[Teilprojekte]:[Kürzel]],2,FALSE),"okay","Hauptprozess anderes TP"))</f>
        <v>okay</v>
      </c>
      <c r="AM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 s="10" t="str">
        <f>IFERROR(IF(BTT[[#This Row],[SAP-Modul
(Pflichtauswahl)]]&lt;&gt;VLOOKUP(BTT[[#This Row],[Verwendete Transaktion (Pflichtauswahl)]],Transaktionen[[Transaktionen]:[Modul]],3,FALSE),"Modul anders","okay"),"")</f>
        <v>okay</v>
      </c>
      <c r="AP45" s="10" t="str">
        <f>IFERROR(IF(COUNTIFS(BTT[Verwendete Transaktion (Pflichtauswahl)],BTT[[#This Row],[Verwendete Transaktion (Pflichtauswahl)]],BTT[SAP-Modul
(Pflichtauswahl)],"&lt;&gt;"&amp;BTT[[#This Row],[SAP-Modul
(Pflichtauswahl)]])&gt;0,"Modul anders","okay"),"")</f>
        <v>okay</v>
      </c>
      <c r="AQ45" s="10" t="str">
        <f>IFERROR(IF(COUNTIFS(BTT[Verwendete Transaktion (Pflichtauswahl)],BTT[[#This Row],[Verwendete Transaktion (Pflichtauswahl)]],BTT[Verantwortliches TP
(automatisch)],"&lt;&gt;"&amp;BTT[[#This Row],[Verantwortliches TP
(automatisch)]])&gt;0,"Transaktion mehrfach","okay"),"")</f>
        <v>okay</v>
      </c>
      <c r="AR45" s="10" t="str">
        <f>IFERROR(IF(COUNTIFS(BTT[Verwendete Transaktion (Pflichtauswahl)],BTT[[#This Row],[Verwendete Transaktion (Pflichtauswahl)]],BTT[Verantwortliches TP
(automatisch)],"&lt;&gt;"&amp;VLOOKUP(aktives_Teilprojekt,Teilprojekte[[Teilprojekte]:[Kürzel]],2,FALSE))&gt;0,"Transaktion mehrfach","okay"),"")</f>
        <v>okay</v>
      </c>
      <c r="AS45" s="10" t="s">
        <v>9667</v>
      </c>
      <c r="AT45" s="10"/>
    </row>
    <row r="46" spans="1:46" x14ac:dyDescent="0.25">
      <c r="A46" s="14" t="str">
        <f>IFERROR(IF(BTT[[#This Row],[Lfd Nr. 
(aus konsolidierter Datei)]]&lt;&gt;"",BTT[[#This Row],[Lfd Nr. 
(aus konsolidierter Datei)]],VLOOKUP(aktives_Teilprojekt,Teilprojekte[[Teilprojekte]:[Kürzel]],2,FALSE)&amp;ROW(BTT[[#This Row],[Lfd Nr.
(automatisch)]])-2),"")</f>
        <v>IH44</v>
      </c>
      <c r="B46" s="15" t="s">
        <v>6107</v>
      </c>
      <c r="C46" s="15" t="s">
        <v>6221</v>
      </c>
      <c r="D46" t="s">
        <v>9670</v>
      </c>
      <c r="E46" s="10" t="str">
        <f>IFERROR(IF(NOT(BTT[[#This Row],[Manuelle Änderung des Verantwortliches TP
(Auswahl - bei Bedarf)]]=""),BTT[[#This Row],[Manuelle Änderung des Verantwortliches TP
(Auswahl - bei Bedarf)]],VLOOKUP(BTT[[#This Row],[Hauptprozess
(Pflichtauswahl)]],Hauptprozesse[],3,FALSE)),"")</f>
        <v>IH</v>
      </c>
      <c r="H46" s="10" t="s">
        <v>6041</v>
      </c>
      <c r="I46" t="s">
        <v>2259</v>
      </c>
      <c r="J46" s="10" t="str">
        <f>IFERROR(VLOOKUP(BTT[[#This Row],[Verwendete Transaktion (Pflichtauswahl)]],Transaktionen[[Transaktionen]:[Langtext]],2,FALSE),"")</f>
        <v>Sammelerfassung Equipments</v>
      </c>
      <c r="M46" t="s">
        <v>6052</v>
      </c>
      <c r="O46" t="s">
        <v>6052</v>
      </c>
      <c r="P46" t="s">
        <v>6052</v>
      </c>
      <c r="Q46" t="s">
        <v>6052</v>
      </c>
      <c r="R46" t="s">
        <v>8533</v>
      </c>
      <c r="S46" t="s">
        <v>6052</v>
      </c>
      <c r="T46" t="s">
        <v>6060</v>
      </c>
      <c r="V46" s="10" t="str">
        <f>IFERROR(VLOOKUP(BTT[[#This Row],[Verwendetes Formular
(Auswahl falls relevant)]],Formulare[[Formularbezeichnung]:[Formularname (technisch)]],2,FALSE),"")</f>
        <v/>
      </c>
      <c r="X46" t="s">
        <v>6052</v>
      </c>
      <c r="Y46" s="4"/>
      <c r="Z46" t="s">
        <v>6046</v>
      </c>
      <c r="AK46" s="10" t="str">
        <f>IF(BTT[[#This Row],[Subprozess
(optionale Auswahl)]]="","okay",IF(VLOOKUP(BTT[[#This Row],[Subprozess
(optionale Auswahl)]],BPML[[Subprozess]:[Zugeordneter Hauptprozess]],3,FALSE)=BTT[[#This Row],[Hauptprozess
(Pflichtauswahl)]],"okay","falscher Subprozess"))</f>
        <v>okay</v>
      </c>
      <c r="AL46" t="str">
        <f>IF(aktives_Teilprojekt="Master","",IF(BTT[[#This Row],[Verantwortliches TP
(automatisch)]]=VLOOKUP(aktives_Teilprojekt,Teilprojekte[[Teilprojekte]:[Kürzel]],2,FALSE),"okay","Hauptprozess anderes TP"))</f>
        <v>okay</v>
      </c>
      <c r="AM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 s="10" t="str">
        <f>IFERROR(IF(BTT[[#This Row],[SAP-Modul
(Pflichtauswahl)]]&lt;&gt;VLOOKUP(BTT[[#This Row],[Verwendete Transaktion (Pflichtauswahl)]],Transaktionen[[Transaktionen]:[Modul]],3,FALSE),"Modul anders","okay"),"")</f>
        <v>okay</v>
      </c>
      <c r="AP46" s="10" t="str">
        <f>IFERROR(IF(COUNTIFS(BTT[Verwendete Transaktion (Pflichtauswahl)],BTT[[#This Row],[Verwendete Transaktion (Pflichtauswahl)]],BTT[SAP-Modul
(Pflichtauswahl)],"&lt;&gt;"&amp;BTT[[#This Row],[SAP-Modul
(Pflichtauswahl)]])&gt;0,"Modul anders","okay"),"")</f>
        <v>okay</v>
      </c>
      <c r="AQ46" s="10" t="str">
        <f>IFERROR(IF(COUNTIFS(BTT[Verwendete Transaktion (Pflichtauswahl)],BTT[[#This Row],[Verwendete Transaktion (Pflichtauswahl)]],BTT[Verantwortliches TP
(automatisch)],"&lt;&gt;"&amp;BTT[[#This Row],[Verantwortliches TP
(automatisch)]])&gt;0,"Transaktion mehrfach","okay"),"")</f>
        <v>okay</v>
      </c>
      <c r="AR46" s="10" t="str">
        <f>IFERROR(IF(COUNTIFS(BTT[Verwendete Transaktion (Pflichtauswahl)],BTT[[#This Row],[Verwendete Transaktion (Pflichtauswahl)]],BTT[Verantwortliches TP
(automatisch)],"&lt;&gt;"&amp;VLOOKUP(aktives_Teilprojekt,Teilprojekte[[Teilprojekte]:[Kürzel]],2,FALSE))&gt;0,"Transaktion mehrfach","okay"),"")</f>
        <v>okay</v>
      </c>
      <c r="AS46" s="10" t="s">
        <v>9669</v>
      </c>
      <c r="AT46" s="10"/>
    </row>
    <row r="47" spans="1:46" ht="30" x14ac:dyDescent="0.25">
      <c r="A47" s="14" t="str">
        <f>IFERROR(IF(BTT[[#This Row],[Lfd Nr. 
(aus konsolidierter Datei)]]&lt;&gt;"",BTT[[#This Row],[Lfd Nr. 
(aus konsolidierter Datei)]],VLOOKUP(aktives_Teilprojekt,Teilprojekte[[Teilprojekte]:[Kürzel]],2,FALSE)&amp;ROW(BTT[[#This Row],[Lfd Nr.
(automatisch)]])-2),"")</f>
        <v>IH45</v>
      </c>
      <c r="B47" s="15" t="s">
        <v>6107</v>
      </c>
      <c r="C47" s="15" t="s">
        <v>6221</v>
      </c>
      <c r="D47" t="s">
        <v>9672</v>
      </c>
      <c r="E47" s="10" t="str">
        <f>IFERROR(IF(NOT(BTT[[#This Row],[Manuelle Änderung des Verantwortliches TP
(Auswahl - bei Bedarf)]]=""),BTT[[#This Row],[Manuelle Änderung des Verantwortliches TP
(Auswahl - bei Bedarf)]],VLOOKUP(BTT[[#This Row],[Hauptprozess
(Pflichtauswahl)]],Hauptprozesse[],3,FALSE)),"")</f>
        <v>IH</v>
      </c>
      <c r="H47" s="10" t="s">
        <v>6041</v>
      </c>
      <c r="I47" t="s">
        <v>2261</v>
      </c>
      <c r="J47" s="10" t="str">
        <f>IFERROR(VLOOKUP(BTT[[#This Row],[Verwendete Transaktion (Pflichtauswahl)]],Transaktionen[[Transaktionen]:[Langtext]],2,FALSE),"")</f>
        <v>Fahrzeug anlegen</v>
      </c>
      <c r="M47" t="s">
        <v>6051</v>
      </c>
      <c r="N47" t="s">
        <v>10153</v>
      </c>
      <c r="O47" t="s">
        <v>6052</v>
      </c>
      <c r="P47" t="s">
        <v>6052</v>
      </c>
      <c r="Q47" t="s">
        <v>6052</v>
      </c>
      <c r="R47" t="s">
        <v>8493</v>
      </c>
      <c r="S47" t="s">
        <v>6052</v>
      </c>
      <c r="T47" t="s">
        <v>6060</v>
      </c>
      <c r="V47" s="10" t="str">
        <f>IFERROR(VLOOKUP(BTT[[#This Row],[Verwendetes Formular
(Auswahl falls relevant)]],Formulare[[Formularbezeichnung]:[Formularname (technisch)]],2,FALSE),"")</f>
        <v/>
      </c>
      <c r="X47" t="s">
        <v>6052</v>
      </c>
      <c r="Y47" s="4" t="s">
        <v>10218</v>
      </c>
      <c r="Z47" t="s">
        <v>6046</v>
      </c>
      <c r="AK47" s="10" t="str">
        <f>IF(BTT[[#This Row],[Subprozess
(optionale Auswahl)]]="","okay",IF(VLOOKUP(BTT[[#This Row],[Subprozess
(optionale Auswahl)]],BPML[[Subprozess]:[Zugeordneter Hauptprozess]],3,FALSE)=BTT[[#This Row],[Hauptprozess
(Pflichtauswahl)]],"okay","falscher Subprozess"))</f>
        <v>okay</v>
      </c>
      <c r="AL47" t="str">
        <f>IF(aktives_Teilprojekt="Master","",IF(BTT[[#This Row],[Verantwortliches TP
(automatisch)]]=VLOOKUP(aktives_Teilprojekt,Teilprojekte[[Teilprojekte]:[Kürzel]],2,FALSE),"okay","Hauptprozess anderes TP"))</f>
        <v>okay</v>
      </c>
      <c r="AM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 s="10" t="str">
        <f>IFERROR(IF(BTT[[#This Row],[SAP-Modul
(Pflichtauswahl)]]&lt;&gt;VLOOKUP(BTT[[#This Row],[Verwendete Transaktion (Pflichtauswahl)]],Transaktionen[[Transaktionen]:[Modul]],3,FALSE),"Modul anders","okay"),"")</f>
        <v>okay</v>
      </c>
      <c r="AP47" s="10" t="str">
        <f>IFERROR(IF(COUNTIFS(BTT[Verwendete Transaktion (Pflichtauswahl)],BTT[[#This Row],[Verwendete Transaktion (Pflichtauswahl)]],BTT[SAP-Modul
(Pflichtauswahl)],"&lt;&gt;"&amp;BTT[[#This Row],[SAP-Modul
(Pflichtauswahl)]])&gt;0,"Modul anders","okay"),"")</f>
        <v>okay</v>
      </c>
      <c r="AQ47" s="10" t="str">
        <f>IFERROR(IF(COUNTIFS(BTT[Verwendete Transaktion (Pflichtauswahl)],BTT[[#This Row],[Verwendete Transaktion (Pflichtauswahl)]],BTT[Verantwortliches TP
(automatisch)],"&lt;&gt;"&amp;BTT[[#This Row],[Verantwortliches TP
(automatisch)]])&gt;0,"Transaktion mehrfach","okay"),"")</f>
        <v>okay</v>
      </c>
      <c r="AR47" s="10" t="str">
        <f>IFERROR(IF(COUNTIFS(BTT[Verwendete Transaktion (Pflichtauswahl)],BTT[[#This Row],[Verwendete Transaktion (Pflichtauswahl)]],BTT[Verantwortliches TP
(automatisch)],"&lt;&gt;"&amp;VLOOKUP(aktives_Teilprojekt,Teilprojekte[[Teilprojekte]:[Kürzel]],2,FALSE))&gt;0,"Transaktion mehrfach","okay"),"")</f>
        <v>okay</v>
      </c>
      <c r="AS47" s="10" t="s">
        <v>9671</v>
      </c>
      <c r="AT47" s="10"/>
    </row>
    <row r="48" spans="1:46" x14ac:dyDescent="0.25">
      <c r="A48" s="14" t="str">
        <f>IFERROR(IF(BTT[[#This Row],[Lfd Nr. 
(aus konsolidierter Datei)]]&lt;&gt;"",BTT[[#This Row],[Lfd Nr. 
(aus konsolidierter Datei)]],VLOOKUP(aktives_Teilprojekt,Teilprojekte[[Teilprojekte]:[Kürzel]],2,FALSE)&amp;ROW(BTT[[#This Row],[Lfd Nr.
(automatisch)]])-2),"")</f>
        <v>IH46</v>
      </c>
      <c r="B48" s="15" t="s">
        <v>6107</v>
      </c>
      <c r="C48" s="15"/>
      <c r="D48" t="s">
        <v>9674</v>
      </c>
      <c r="E48" s="10" t="str">
        <f>IFERROR(IF(NOT(BTT[[#This Row],[Manuelle Änderung des Verantwortliches TP
(Auswahl - bei Bedarf)]]=""),BTT[[#This Row],[Manuelle Änderung des Verantwortliches TP
(Auswahl - bei Bedarf)]],VLOOKUP(BTT[[#This Row],[Hauptprozess
(Pflichtauswahl)]],Hauptprozesse[],3,FALSE)),"")</f>
        <v>IH</v>
      </c>
      <c r="H48" s="10" t="s">
        <v>6041</v>
      </c>
      <c r="I48" t="s">
        <v>2263</v>
      </c>
      <c r="J48" s="10" t="str">
        <f>IFERROR(VLOOKUP(BTT[[#This Row],[Verwendete Transaktion (Pflichtauswahl)]],Transaktionen[[Transaktionen]:[Langtext]],2,FALSE),"")</f>
        <v>Fahrzeuge anzeigen</v>
      </c>
      <c r="M48" t="s">
        <v>6051</v>
      </c>
      <c r="N48" t="s">
        <v>10153</v>
      </c>
      <c r="O48" t="s">
        <v>6052</v>
      </c>
      <c r="P48" t="s">
        <v>6052</v>
      </c>
      <c r="Q48" t="s">
        <v>6052</v>
      </c>
      <c r="R48" t="s">
        <v>8533</v>
      </c>
      <c r="S48" t="s">
        <v>6052</v>
      </c>
      <c r="T48" t="s">
        <v>6060</v>
      </c>
      <c r="V48" s="10" t="str">
        <f>IFERROR(VLOOKUP(BTT[[#This Row],[Verwendetes Formular
(Auswahl falls relevant)]],Formulare[[Formularbezeichnung]:[Formularname (technisch)]],2,FALSE),"")</f>
        <v/>
      </c>
      <c r="X48" t="s">
        <v>6052</v>
      </c>
      <c r="Y48" s="4"/>
      <c r="Z48" t="s">
        <v>6046</v>
      </c>
      <c r="AK48" s="10" t="str">
        <f>IF(BTT[[#This Row],[Subprozess
(optionale Auswahl)]]="","okay",IF(VLOOKUP(BTT[[#This Row],[Subprozess
(optionale Auswahl)]],BPML[[Subprozess]:[Zugeordneter Hauptprozess]],3,FALSE)=BTT[[#This Row],[Hauptprozess
(Pflichtauswahl)]],"okay","falscher Subprozess"))</f>
        <v>okay</v>
      </c>
      <c r="AL48" t="str">
        <f>IF(aktives_Teilprojekt="Master","",IF(BTT[[#This Row],[Verantwortliches TP
(automatisch)]]=VLOOKUP(aktives_Teilprojekt,Teilprojekte[[Teilprojekte]:[Kürzel]],2,FALSE),"okay","Hauptprozess anderes TP"))</f>
        <v>okay</v>
      </c>
      <c r="AM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 s="10" t="str">
        <f>IFERROR(IF(BTT[[#This Row],[SAP-Modul
(Pflichtauswahl)]]&lt;&gt;VLOOKUP(BTT[[#This Row],[Verwendete Transaktion (Pflichtauswahl)]],Transaktionen[[Transaktionen]:[Modul]],3,FALSE),"Modul anders","okay"),"")</f>
        <v>okay</v>
      </c>
      <c r="AP48" s="10" t="str">
        <f>IFERROR(IF(COUNTIFS(BTT[Verwendete Transaktion (Pflichtauswahl)],BTT[[#This Row],[Verwendete Transaktion (Pflichtauswahl)]],BTT[SAP-Modul
(Pflichtauswahl)],"&lt;&gt;"&amp;BTT[[#This Row],[SAP-Modul
(Pflichtauswahl)]])&gt;0,"Modul anders","okay"),"")</f>
        <v>okay</v>
      </c>
      <c r="AQ48" s="10" t="str">
        <f>IFERROR(IF(COUNTIFS(BTT[Verwendete Transaktion (Pflichtauswahl)],BTT[[#This Row],[Verwendete Transaktion (Pflichtauswahl)]],BTT[Verantwortliches TP
(automatisch)],"&lt;&gt;"&amp;BTT[[#This Row],[Verantwortliches TP
(automatisch)]])&gt;0,"Transaktion mehrfach","okay"),"")</f>
        <v>okay</v>
      </c>
      <c r="AR48" s="10" t="str">
        <f>IFERROR(IF(COUNTIFS(BTT[Verwendete Transaktion (Pflichtauswahl)],BTT[[#This Row],[Verwendete Transaktion (Pflichtauswahl)]],BTT[Verantwortliches TP
(automatisch)],"&lt;&gt;"&amp;VLOOKUP(aktives_Teilprojekt,Teilprojekte[[Teilprojekte]:[Kürzel]],2,FALSE))&gt;0,"Transaktion mehrfach","okay"),"")</f>
        <v>okay</v>
      </c>
      <c r="AS48" s="10" t="s">
        <v>9673</v>
      </c>
      <c r="AT48" s="10"/>
    </row>
    <row r="49" spans="1:46" x14ac:dyDescent="0.25">
      <c r="A49" s="14" t="str">
        <f>IFERROR(IF(BTT[[#This Row],[Lfd Nr. 
(aus konsolidierter Datei)]]&lt;&gt;"",BTT[[#This Row],[Lfd Nr. 
(aus konsolidierter Datei)]],VLOOKUP(aktives_Teilprojekt,Teilprojekte[[Teilprojekte]:[Kürzel]],2,FALSE)&amp;ROW(BTT[[#This Row],[Lfd Nr.
(automatisch)]])-2),"")</f>
        <v>IH47</v>
      </c>
      <c r="B49" s="15" t="s">
        <v>6107</v>
      </c>
      <c r="C49" s="15" t="s">
        <v>6222</v>
      </c>
      <c r="D49" t="s">
        <v>9676</v>
      </c>
      <c r="E49" s="10" t="str">
        <f>IFERROR(IF(NOT(BTT[[#This Row],[Manuelle Änderung des Verantwortliches TP
(Auswahl - bei Bedarf)]]=""),BTT[[#This Row],[Manuelle Änderung des Verantwortliches TP
(Auswahl - bei Bedarf)]],VLOOKUP(BTT[[#This Row],[Hauptprozess
(Pflichtauswahl)]],Hauptprozesse[],3,FALSE)),"")</f>
        <v>IH</v>
      </c>
      <c r="H49" s="10" t="s">
        <v>6041</v>
      </c>
      <c r="I49" t="s">
        <v>2265</v>
      </c>
      <c r="J49" s="10" t="str">
        <f>IFERROR(VLOOKUP(BTT[[#This Row],[Verwendete Transaktion (Pflichtauswahl)]],Transaktionen[[Transaktionen]:[Langtext]],2,FALSE),"")</f>
        <v>Fahrzeuge ändern</v>
      </c>
      <c r="M49" t="s">
        <v>6051</v>
      </c>
      <c r="N49" t="s">
        <v>10153</v>
      </c>
      <c r="O49" t="s">
        <v>6052</v>
      </c>
      <c r="P49" t="s">
        <v>6052</v>
      </c>
      <c r="Q49" t="s">
        <v>6052</v>
      </c>
      <c r="R49" t="s">
        <v>8533</v>
      </c>
      <c r="S49" t="s">
        <v>6052</v>
      </c>
      <c r="T49" t="s">
        <v>6060</v>
      </c>
      <c r="V49" s="10" t="str">
        <f>IFERROR(VLOOKUP(BTT[[#This Row],[Verwendetes Formular
(Auswahl falls relevant)]],Formulare[[Formularbezeichnung]:[Formularname (technisch)]],2,FALSE),"")</f>
        <v/>
      </c>
      <c r="X49" t="s">
        <v>6052</v>
      </c>
      <c r="Y49" s="4"/>
      <c r="Z49" t="s">
        <v>6046</v>
      </c>
      <c r="AK49" s="10" t="str">
        <f>IF(BTT[[#This Row],[Subprozess
(optionale Auswahl)]]="","okay",IF(VLOOKUP(BTT[[#This Row],[Subprozess
(optionale Auswahl)]],BPML[[Subprozess]:[Zugeordneter Hauptprozess]],3,FALSE)=BTT[[#This Row],[Hauptprozess
(Pflichtauswahl)]],"okay","falscher Subprozess"))</f>
        <v>okay</v>
      </c>
      <c r="AL49" t="str">
        <f>IF(aktives_Teilprojekt="Master","",IF(BTT[[#This Row],[Verantwortliches TP
(automatisch)]]=VLOOKUP(aktives_Teilprojekt,Teilprojekte[[Teilprojekte]:[Kürzel]],2,FALSE),"okay","Hauptprozess anderes TP"))</f>
        <v>okay</v>
      </c>
      <c r="AM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 s="10" t="str">
        <f>IFERROR(IF(BTT[[#This Row],[SAP-Modul
(Pflichtauswahl)]]&lt;&gt;VLOOKUP(BTT[[#This Row],[Verwendete Transaktion (Pflichtauswahl)]],Transaktionen[[Transaktionen]:[Modul]],3,FALSE),"Modul anders","okay"),"")</f>
        <v>okay</v>
      </c>
      <c r="AP49" s="10" t="str">
        <f>IFERROR(IF(COUNTIFS(BTT[Verwendete Transaktion (Pflichtauswahl)],BTT[[#This Row],[Verwendete Transaktion (Pflichtauswahl)]],BTT[SAP-Modul
(Pflichtauswahl)],"&lt;&gt;"&amp;BTT[[#This Row],[SAP-Modul
(Pflichtauswahl)]])&gt;0,"Modul anders","okay"),"")</f>
        <v>okay</v>
      </c>
      <c r="AQ49" s="10" t="str">
        <f>IFERROR(IF(COUNTIFS(BTT[Verwendete Transaktion (Pflichtauswahl)],BTT[[#This Row],[Verwendete Transaktion (Pflichtauswahl)]],BTT[Verantwortliches TP
(automatisch)],"&lt;&gt;"&amp;BTT[[#This Row],[Verantwortliches TP
(automatisch)]])&gt;0,"Transaktion mehrfach","okay"),"")</f>
        <v>okay</v>
      </c>
      <c r="AR49" s="10" t="str">
        <f>IFERROR(IF(COUNTIFS(BTT[Verwendete Transaktion (Pflichtauswahl)],BTT[[#This Row],[Verwendete Transaktion (Pflichtauswahl)]],BTT[Verantwortliches TP
(automatisch)],"&lt;&gt;"&amp;VLOOKUP(aktives_Teilprojekt,Teilprojekte[[Teilprojekte]:[Kürzel]],2,FALSE))&gt;0,"Transaktion mehrfach","okay"),"")</f>
        <v>okay</v>
      </c>
      <c r="AS49" s="10" t="s">
        <v>9675</v>
      </c>
      <c r="AT49" s="10"/>
    </row>
    <row r="50" spans="1:46" x14ac:dyDescent="0.25">
      <c r="A50" s="14" t="str">
        <f>IFERROR(IF(BTT[[#This Row],[Lfd Nr. 
(aus konsolidierter Datei)]]&lt;&gt;"",BTT[[#This Row],[Lfd Nr. 
(aus konsolidierter Datei)]],VLOOKUP(aktives_Teilprojekt,Teilprojekte[[Teilprojekte]:[Kürzel]],2,FALSE)&amp;ROW(BTT[[#This Row],[Lfd Nr.
(automatisch)]])-2),"")</f>
        <v>IH48</v>
      </c>
      <c r="B50" s="15" t="s">
        <v>6107</v>
      </c>
      <c r="C50" s="15"/>
      <c r="D50" t="s">
        <v>2267</v>
      </c>
      <c r="E50" s="10" t="str">
        <f>IFERROR(IF(NOT(BTT[[#This Row],[Manuelle Änderung des Verantwortliches TP
(Auswahl - bei Bedarf)]]=""),BTT[[#This Row],[Manuelle Änderung des Verantwortliches TP
(Auswahl - bei Bedarf)]],VLOOKUP(BTT[[#This Row],[Hauptprozess
(Pflichtauswahl)]],Hauptprozesse[],3,FALSE)),"")</f>
        <v>IH</v>
      </c>
      <c r="H50" s="10" t="s">
        <v>6041</v>
      </c>
      <c r="I50" t="s">
        <v>7</v>
      </c>
      <c r="J50" s="10" t="str">
        <f>IFERROR(VLOOKUP(BTT[[#This Row],[Verwendete Transaktion (Pflichtauswahl)]],Transaktionen[[Transaktionen]:[Langtext]],2,FALSE),"")</f>
        <v>Techn.Platz Strukturdarstellung</v>
      </c>
      <c r="K50" t="s">
        <v>10154</v>
      </c>
      <c r="L50" t="s">
        <v>6052</v>
      </c>
      <c r="M50" t="s">
        <v>6052</v>
      </c>
      <c r="N50" t="s">
        <v>6052</v>
      </c>
      <c r="O50" t="s">
        <v>6052</v>
      </c>
      <c r="P50" t="s">
        <v>6052</v>
      </c>
      <c r="Q50" t="s">
        <v>6052</v>
      </c>
      <c r="R50" t="s">
        <v>8533</v>
      </c>
      <c r="S50" t="s">
        <v>6052</v>
      </c>
      <c r="T50" t="s">
        <v>6060</v>
      </c>
      <c r="V50" s="10" t="str">
        <f>IFERROR(VLOOKUP(BTT[[#This Row],[Verwendetes Formular
(Auswahl falls relevant)]],Formulare[[Formularbezeichnung]:[Formularname (technisch)]],2,FALSE),"")</f>
        <v/>
      </c>
      <c r="X50" t="s">
        <v>6052</v>
      </c>
      <c r="Y50" s="4"/>
      <c r="Z50" t="s">
        <v>6046</v>
      </c>
      <c r="AK50" s="10" t="str">
        <f>IF(BTT[[#This Row],[Subprozess
(optionale Auswahl)]]="","okay",IF(VLOOKUP(BTT[[#This Row],[Subprozess
(optionale Auswahl)]],BPML[[Subprozess]:[Zugeordneter Hauptprozess]],3,FALSE)=BTT[[#This Row],[Hauptprozess
(Pflichtauswahl)]],"okay","falscher Subprozess"))</f>
        <v>okay</v>
      </c>
      <c r="AL50" t="str">
        <f>IF(aktives_Teilprojekt="Master","",IF(BTT[[#This Row],[Verantwortliches TP
(automatisch)]]=VLOOKUP(aktives_Teilprojekt,Teilprojekte[[Teilprojekte]:[Kürzel]],2,FALSE),"okay","Hauptprozess anderes TP"))</f>
        <v>okay</v>
      </c>
      <c r="AM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 s="10" t="str">
        <f>IFERROR(IF(BTT[[#This Row],[SAP-Modul
(Pflichtauswahl)]]&lt;&gt;VLOOKUP(BTT[[#This Row],[Verwendete Transaktion (Pflichtauswahl)]],Transaktionen[[Transaktionen]:[Modul]],3,FALSE),"Modul anders","okay"),"")</f>
        <v>okay</v>
      </c>
      <c r="AP50" s="10" t="str">
        <f>IFERROR(IF(COUNTIFS(BTT[Verwendete Transaktion (Pflichtauswahl)],BTT[[#This Row],[Verwendete Transaktion (Pflichtauswahl)]],BTT[SAP-Modul
(Pflichtauswahl)],"&lt;&gt;"&amp;BTT[[#This Row],[SAP-Modul
(Pflichtauswahl)]])&gt;0,"Modul anders","okay"),"")</f>
        <v>okay</v>
      </c>
      <c r="AQ50" s="10" t="str">
        <f>IFERROR(IF(COUNTIFS(BTT[Verwendete Transaktion (Pflichtauswahl)],BTT[[#This Row],[Verwendete Transaktion (Pflichtauswahl)]],BTT[Verantwortliches TP
(automatisch)],"&lt;&gt;"&amp;BTT[[#This Row],[Verantwortliches TP
(automatisch)]])&gt;0,"Transaktion mehrfach","okay"),"")</f>
        <v>okay</v>
      </c>
      <c r="AR50" s="10" t="str">
        <f>IFERROR(IF(COUNTIFS(BTT[Verwendete Transaktion (Pflichtauswahl)],BTT[[#This Row],[Verwendete Transaktion (Pflichtauswahl)]],BTT[Verantwortliches TP
(automatisch)],"&lt;&gt;"&amp;VLOOKUP(aktives_Teilprojekt,Teilprojekte[[Teilprojekte]:[Kürzel]],2,FALSE))&gt;0,"Transaktion mehrfach","okay"),"")</f>
        <v>okay</v>
      </c>
      <c r="AS50" s="10" t="s">
        <v>9677</v>
      </c>
      <c r="AT50" s="10"/>
    </row>
    <row r="51" spans="1:46" x14ac:dyDescent="0.25">
      <c r="A51" s="14" t="str">
        <f>IFERROR(IF(BTT[[#This Row],[Lfd Nr. 
(aus konsolidierter Datei)]]&lt;&gt;"",BTT[[#This Row],[Lfd Nr. 
(aus konsolidierter Datei)]],VLOOKUP(aktives_Teilprojekt,Teilprojekte[[Teilprojekte]:[Kürzel]],2,FALSE)&amp;ROW(BTT[[#This Row],[Lfd Nr.
(automatisch)]])-2),"")</f>
        <v>IH49</v>
      </c>
      <c r="B51" s="15" t="s">
        <v>6107</v>
      </c>
      <c r="C51" s="15"/>
      <c r="D51" t="s">
        <v>2269</v>
      </c>
      <c r="E51" s="10" t="str">
        <f>IFERROR(IF(NOT(BTT[[#This Row],[Manuelle Änderung des Verantwortliches TP
(Auswahl - bei Bedarf)]]=""),BTT[[#This Row],[Manuelle Änderung des Verantwortliches TP
(Auswahl - bei Bedarf)]],VLOOKUP(BTT[[#This Row],[Hauptprozess
(Pflichtauswahl)]],Hauptprozesse[],3,FALSE)),"")</f>
        <v>IH</v>
      </c>
      <c r="H51" s="10" t="s">
        <v>6041</v>
      </c>
      <c r="I51" t="s">
        <v>2268</v>
      </c>
      <c r="J51" s="10" t="str">
        <f>IFERROR(VLOOKUP(BTT[[#This Row],[Verwendete Transaktion (Pflichtauswahl)]],Transaktionen[[Transaktionen]:[Langtext]],2,FALSE),"")</f>
        <v>Referenzplatz Strukturdarstellung</v>
      </c>
      <c r="L51" t="s">
        <v>6052</v>
      </c>
      <c r="M51" t="s">
        <v>6052</v>
      </c>
      <c r="N51" t="s">
        <v>6052</v>
      </c>
      <c r="O51" t="s">
        <v>6052</v>
      </c>
      <c r="P51" t="s">
        <v>6052</v>
      </c>
      <c r="Q51" t="s">
        <v>6052</v>
      </c>
      <c r="R51" t="s">
        <v>8533</v>
      </c>
      <c r="S51" t="s">
        <v>6052</v>
      </c>
      <c r="T51" t="s">
        <v>6060</v>
      </c>
      <c r="V51" s="10" t="str">
        <f>IFERROR(VLOOKUP(BTT[[#This Row],[Verwendetes Formular
(Auswahl falls relevant)]],Formulare[[Formularbezeichnung]:[Formularname (technisch)]],2,FALSE),"")</f>
        <v/>
      </c>
      <c r="X51" t="s">
        <v>6052</v>
      </c>
      <c r="Y51" s="4"/>
      <c r="Z51" t="s">
        <v>6046</v>
      </c>
      <c r="AK51" s="10" t="str">
        <f>IF(BTT[[#This Row],[Subprozess
(optionale Auswahl)]]="","okay",IF(VLOOKUP(BTT[[#This Row],[Subprozess
(optionale Auswahl)]],BPML[[Subprozess]:[Zugeordneter Hauptprozess]],3,FALSE)=BTT[[#This Row],[Hauptprozess
(Pflichtauswahl)]],"okay","falscher Subprozess"))</f>
        <v>okay</v>
      </c>
      <c r="AL51" t="str">
        <f>IF(aktives_Teilprojekt="Master","",IF(BTT[[#This Row],[Verantwortliches TP
(automatisch)]]=VLOOKUP(aktives_Teilprojekt,Teilprojekte[[Teilprojekte]:[Kürzel]],2,FALSE),"okay","Hauptprozess anderes TP"))</f>
        <v>okay</v>
      </c>
      <c r="AM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 s="10" t="str">
        <f>IFERROR(IF(BTT[[#This Row],[SAP-Modul
(Pflichtauswahl)]]&lt;&gt;VLOOKUP(BTT[[#This Row],[Verwendete Transaktion (Pflichtauswahl)]],Transaktionen[[Transaktionen]:[Modul]],3,FALSE),"Modul anders","okay"),"")</f>
        <v>okay</v>
      </c>
      <c r="AP51" s="10" t="str">
        <f>IFERROR(IF(COUNTIFS(BTT[Verwendete Transaktion (Pflichtauswahl)],BTT[[#This Row],[Verwendete Transaktion (Pflichtauswahl)]],BTT[SAP-Modul
(Pflichtauswahl)],"&lt;&gt;"&amp;BTT[[#This Row],[SAP-Modul
(Pflichtauswahl)]])&gt;0,"Modul anders","okay"),"")</f>
        <v>okay</v>
      </c>
      <c r="AQ51" s="10" t="str">
        <f>IFERROR(IF(COUNTIFS(BTT[Verwendete Transaktion (Pflichtauswahl)],BTT[[#This Row],[Verwendete Transaktion (Pflichtauswahl)]],BTT[Verantwortliches TP
(automatisch)],"&lt;&gt;"&amp;BTT[[#This Row],[Verantwortliches TP
(automatisch)]])&gt;0,"Transaktion mehrfach","okay"),"")</f>
        <v>okay</v>
      </c>
      <c r="AR51" s="10" t="str">
        <f>IFERROR(IF(COUNTIFS(BTT[Verwendete Transaktion (Pflichtauswahl)],BTT[[#This Row],[Verwendete Transaktion (Pflichtauswahl)]],BTT[Verantwortliches TP
(automatisch)],"&lt;&gt;"&amp;VLOOKUP(aktives_Teilprojekt,Teilprojekte[[Teilprojekte]:[Kürzel]],2,FALSE))&gt;0,"Transaktion mehrfach","okay"),"")</f>
        <v>okay</v>
      </c>
      <c r="AS51" s="10" t="s">
        <v>9678</v>
      </c>
      <c r="AT51" s="10"/>
    </row>
    <row r="52" spans="1:46" x14ac:dyDescent="0.25">
      <c r="A52" s="14" t="str">
        <f>IFERROR(IF(BTT[[#This Row],[Lfd Nr. 
(aus konsolidierter Datei)]]&lt;&gt;"",BTT[[#This Row],[Lfd Nr. 
(aus konsolidierter Datei)]],VLOOKUP(aktives_Teilprojekt,Teilprojekte[[Teilprojekte]:[Kürzel]],2,FALSE)&amp;ROW(BTT[[#This Row],[Lfd Nr.
(automatisch)]])-2),"")</f>
        <v>IH50</v>
      </c>
      <c r="B52" s="15" t="s">
        <v>6107</v>
      </c>
      <c r="C52" s="15"/>
      <c r="D52" t="s">
        <v>2271</v>
      </c>
      <c r="E52" s="10" t="str">
        <f>IFERROR(IF(NOT(BTT[[#This Row],[Manuelle Änderung des Verantwortliches TP
(Auswahl - bei Bedarf)]]=""),BTT[[#This Row],[Manuelle Änderung des Verantwortliches TP
(Auswahl - bei Bedarf)]],VLOOKUP(BTT[[#This Row],[Hauptprozess
(Pflichtauswahl)]],Hauptprozesse[],3,FALSE)),"")</f>
        <v>IH</v>
      </c>
      <c r="H52" s="10" t="s">
        <v>6041</v>
      </c>
      <c r="I52" t="s">
        <v>2270</v>
      </c>
      <c r="J52" s="10" t="str">
        <f>IFERROR(VLOOKUP(BTT[[#This Row],[Verwendete Transaktion (Pflichtauswahl)]],Transaktionen[[Transaktionen]:[Langtext]],2,FALSE),"")</f>
        <v>Equipment Strukturdarstellung</v>
      </c>
      <c r="L52" t="s">
        <v>6052</v>
      </c>
      <c r="M52" t="s">
        <v>6052</v>
      </c>
      <c r="N52" t="s">
        <v>6052</v>
      </c>
      <c r="O52" t="s">
        <v>6052</v>
      </c>
      <c r="P52" t="s">
        <v>6052</v>
      </c>
      <c r="Q52" t="s">
        <v>6052</v>
      </c>
      <c r="R52" t="s">
        <v>8533</v>
      </c>
      <c r="S52" t="s">
        <v>6052</v>
      </c>
      <c r="T52" t="s">
        <v>6060</v>
      </c>
      <c r="V52" s="10" t="str">
        <f>IFERROR(VLOOKUP(BTT[[#This Row],[Verwendetes Formular
(Auswahl falls relevant)]],Formulare[[Formularbezeichnung]:[Formularname (technisch)]],2,FALSE),"")</f>
        <v/>
      </c>
      <c r="X52" t="s">
        <v>6052</v>
      </c>
      <c r="Y52" s="4"/>
      <c r="Z52" t="s">
        <v>6046</v>
      </c>
      <c r="AK52" s="10" t="str">
        <f>IF(BTT[[#This Row],[Subprozess
(optionale Auswahl)]]="","okay",IF(VLOOKUP(BTT[[#This Row],[Subprozess
(optionale Auswahl)]],BPML[[Subprozess]:[Zugeordneter Hauptprozess]],3,FALSE)=BTT[[#This Row],[Hauptprozess
(Pflichtauswahl)]],"okay","falscher Subprozess"))</f>
        <v>okay</v>
      </c>
      <c r="AL52" t="str">
        <f>IF(aktives_Teilprojekt="Master","",IF(BTT[[#This Row],[Verantwortliches TP
(automatisch)]]=VLOOKUP(aktives_Teilprojekt,Teilprojekte[[Teilprojekte]:[Kürzel]],2,FALSE),"okay","Hauptprozess anderes TP"))</f>
        <v>okay</v>
      </c>
      <c r="AM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 s="10" t="str">
        <f>IFERROR(IF(BTT[[#This Row],[SAP-Modul
(Pflichtauswahl)]]&lt;&gt;VLOOKUP(BTT[[#This Row],[Verwendete Transaktion (Pflichtauswahl)]],Transaktionen[[Transaktionen]:[Modul]],3,FALSE),"Modul anders","okay"),"")</f>
        <v>okay</v>
      </c>
      <c r="AP52" s="10" t="str">
        <f>IFERROR(IF(COUNTIFS(BTT[Verwendete Transaktion (Pflichtauswahl)],BTT[[#This Row],[Verwendete Transaktion (Pflichtauswahl)]],BTT[SAP-Modul
(Pflichtauswahl)],"&lt;&gt;"&amp;BTT[[#This Row],[SAP-Modul
(Pflichtauswahl)]])&gt;0,"Modul anders","okay"),"")</f>
        <v>okay</v>
      </c>
      <c r="AQ52" s="10" t="str">
        <f>IFERROR(IF(COUNTIFS(BTT[Verwendete Transaktion (Pflichtauswahl)],BTT[[#This Row],[Verwendete Transaktion (Pflichtauswahl)]],BTT[Verantwortliches TP
(automatisch)],"&lt;&gt;"&amp;BTT[[#This Row],[Verantwortliches TP
(automatisch)]])&gt;0,"Transaktion mehrfach","okay"),"")</f>
        <v>okay</v>
      </c>
      <c r="AR52" s="10" t="str">
        <f>IFERROR(IF(COUNTIFS(BTT[Verwendete Transaktion (Pflichtauswahl)],BTT[[#This Row],[Verwendete Transaktion (Pflichtauswahl)]],BTT[Verantwortliches TP
(automatisch)],"&lt;&gt;"&amp;VLOOKUP(aktives_Teilprojekt,Teilprojekte[[Teilprojekte]:[Kürzel]],2,FALSE))&gt;0,"Transaktion mehrfach","okay"),"")</f>
        <v>okay</v>
      </c>
      <c r="AS52" s="10" t="s">
        <v>9679</v>
      </c>
      <c r="AT52" s="10"/>
    </row>
    <row r="53" spans="1:46" x14ac:dyDescent="0.25">
      <c r="A53" s="14" t="str">
        <f>IFERROR(IF(BTT[[#This Row],[Lfd Nr. 
(aus konsolidierter Datei)]]&lt;&gt;"",BTT[[#This Row],[Lfd Nr. 
(aus konsolidierter Datei)]],VLOOKUP(aktives_Teilprojekt,Teilprojekte[[Teilprojekte]:[Kürzel]],2,FALSE)&amp;ROW(BTT[[#This Row],[Lfd Nr.
(automatisch)]])-2),"")</f>
        <v>IH51</v>
      </c>
      <c r="B53" s="15" t="s">
        <v>6107</v>
      </c>
      <c r="C53" s="15"/>
      <c r="D53" t="s">
        <v>2271</v>
      </c>
      <c r="E53" s="10" t="str">
        <f>IFERROR(IF(NOT(BTT[[#This Row],[Manuelle Änderung des Verantwortliches TP
(Auswahl - bei Bedarf)]]=""),BTT[[#This Row],[Manuelle Änderung des Verantwortliches TP
(Auswahl - bei Bedarf)]],VLOOKUP(BTT[[#This Row],[Hauptprozess
(Pflichtauswahl)]],Hauptprozesse[],3,FALSE)),"")</f>
        <v>IH</v>
      </c>
      <c r="H53" s="10" t="s">
        <v>6041</v>
      </c>
      <c r="I53" t="s">
        <v>2272</v>
      </c>
      <c r="J53" s="10" t="str">
        <f>IFERROR(VLOOKUP(BTT[[#This Row],[Verwendete Transaktion (Pflichtauswahl)]],Transaktionen[[Transaktionen]:[Langtext]],2,FALSE),"")</f>
        <v>Equipment Strukturdarstellung</v>
      </c>
      <c r="L53" t="s">
        <v>6052</v>
      </c>
      <c r="M53" t="s">
        <v>6052</v>
      </c>
      <c r="N53" t="s">
        <v>6052</v>
      </c>
      <c r="O53" t="s">
        <v>6052</v>
      </c>
      <c r="P53" t="s">
        <v>6052</v>
      </c>
      <c r="Q53" t="s">
        <v>6052</v>
      </c>
      <c r="R53" t="s">
        <v>8533</v>
      </c>
      <c r="S53" t="s">
        <v>6052</v>
      </c>
      <c r="T53" t="s">
        <v>6060</v>
      </c>
      <c r="V53" s="10" t="str">
        <f>IFERROR(VLOOKUP(BTT[[#This Row],[Verwendetes Formular
(Auswahl falls relevant)]],Formulare[[Formularbezeichnung]:[Formularname (technisch)]],2,FALSE),"")</f>
        <v/>
      </c>
      <c r="X53" t="s">
        <v>6052</v>
      </c>
      <c r="Y53" s="4"/>
      <c r="Z53" t="s">
        <v>6046</v>
      </c>
      <c r="AK53" s="10" t="str">
        <f>IF(BTT[[#This Row],[Subprozess
(optionale Auswahl)]]="","okay",IF(VLOOKUP(BTT[[#This Row],[Subprozess
(optionale Auswahl)]],BPML[[Subprozess]:[Zugeordneter Hauptprozess]],3,FALSE)=BTT[[#This Row],[Hauptprozess
(Pflichtauswahl)]],"okay","falscher Subprozess"))</f>
        <v>okay</v>
      </c>
      <c r="AL53" t="str">
        <f>IF(aktives_Teilprojekt="Master","",IF(BTT[[#This Row],[Verantwortliches TP
(automatisch)]]=VLOOKUP(aktives_Teilprojekt,Teilprojekte[[Teilprojekte]:[Kürzel]],2,FALSE),"okay","Hauptprozess anderes TP"))</f>
        <v>okay</v>
      </c>
      <c r="AM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3" s="10" t="str">
        <f>IFERROR(IF(BTT[[#This Row],[SAP-Modul
(Pflichtauswahl)]]&lt;&gt;VLOOKUP(BTT[[#This Row],[Verwendete Transaktion (Pflichtauswahl)]],Transaktionen[[Transaktionen]:[Modul]],3,FALSE),"Modul anders","okay"),"")</f>
        <v>okay</v>
      </c>
      <c r="AP53" s="10" t="str">
        <f>IFERROR(IF(COUNTIFS(BTT[Verwendete Transaktion (Pflichtauswahl)],BTT[[#This Row],[Verwendete Transaktion (Pflichtauswahl)]],BTT[SAP-Modul
(Pflichtauswahl)],"&lt;&gt;"&amp;BTT[[#This Row],[SAP-Modul
(Pflichtauswahl)]])&gt;0,"Modul anders","okay"),"")</f>
        <v>okay</v>
      </c>
      <c r="AQ53" s="10" t="str">
        <f>IFERROR(IF(COUNTIFS(BTT[Verwendete Transaktion (Pflichtauswahl)],BTT[[#This Row],[Verwendete Transaktion (Pflichtauswahl)]],BTT[Verantwortliches TP
(automatisch)],"&lt;&gt;"&amp;BTT[[#This Row],[Verantwortliches TP
(automatisch)]])&gt;0,"Transaktion mehrfach","okay"),"")</f>
        <v>okay</v>
      </c>
      <c r="AR53" s="10" t="str">
        <f>IFERROR(IF(COUNTIFS(BTT[Verwendete Transaktion (Pflichtauswahl)],BTT[[#This Row],[Verwendete Transaktion (Pflichtauswahl)]],BTT[Verantwortliches TP
(automatisch)],"&lt;&gt;"&amp;VLOOKUP(aktives_Teilprojekt,Teilprojekte[[Teilprojekte]:[Kürzel]],2,FALSE))&gt;0,"Transaktion mehrfach","okay"),"")</f>
        <v>okay</v>
      </c>
      <c r="AS53" s="10" t="s">
        <v>9680</v>
      </c>
      <c r="AT53" s="10"/>
    </row>
    <row r="54" spans="1:46" x14ac:dyDescent="0.25">
      <c r="A54" s="14" t="str">
        <f>IFERROR(IF(BTT[[#This Row],[Lfd Nr. 
(aus konsolidierter Datei)]]&lt;&gt;"",BTT[[#This Row],[Lfd Nr. 
(aus konsolidierter Datei)]],VLOOKUP(aktives_Teilprojekt,Teilprojekte[[Teilprojekte]:[Kürzel]],2,FALSE)&amp;ROW(BTT[[#This Row],[Lfd Nr.
(automatisch)]])-2),"")</f>
        <v>IH52</v>
      </c>
      <c r="B54" s="15" t="s">
        <v>6107</v>
      </c>
      <c r="C54" s="15"/>
      <c r="D54" t="s">
        <v>2274</v>
      </c>
      <c r="E54" s="10" t="str">
        <f>IFERROR(IF(NOT(BTT[[#This Row],[Manuelle Änderung des Verantwortliches TP
(Auswahl - bei Bedarf)]]=""),BTT[[#This Row],[Manuelle Änderung des Verantwortliches TP
(Auswahl - bei Bedarf)]],VLOOKUP(BTT[[#This Row],[Hauptprozess
(Pflichtauswahl)]],Hauptprozesse[],3,FALSE)),"")</f>
        <v>IH</v>
      </c>
      <c r="H54" s="10" t="s">
        <v>6041</v>
      </c>
      <c r="I54" t="s">
        <v>2273</v>
      </c>
      <c r="J54" s="10" t="str">
        <f>IFERROR(VLOOKUP(BTT[[#This Row],[Verwendete Transaktion (Pflichtauswahl)]],Transaktionen[[Transaktionen]:[Langtext]],2,FALSE),"")</f>
        <v>Material Strukturdarstellung</v>
      </c>
      <c r="L54" t="s">
        <v>6052</v>
      </c>
      <c r="M54" t="s">
        <v>6052</v>
      </c>
      <c r="N54" t="s">
        <v>6052</v>
      </c>
      <c r="O54" t="s">
        <v>6052</v>
      </c>
      <c r="P54" t="s">
        <v>6052</v>
      </c>
      <c r="Q54" t="s">
        <v>6052</v>
      </c>
      <c r="R54" t="s">
        <v>8533</v>
      </c>
      <c r="S54" t="s">
        <v>6052</v>
      </c>
      <c r="T54" t="s">
        <v>6060</v>
      </c>
      <c r="V54" s="10" t="str">
        <f>IFERROR(VLOOKUP(BTT[[#This Row],[Verwendetes Formular
(Auswahl falls relevant)]],Formulare[[Formularbezeichnung]:[Formularname (technisch)]],2,FALSE),"")</f>
        <v/>
      </c>
      <c r="X54" t="s">
        <v>6052</v>
      </c>
      <c r="Y54" s="4"/>
      <c r="Z54" t="s">
        <v>6046</v>
      </c>
      <c r="AK54" s="10" t="str">
        <f>IF(BTT[[#This Row],[Subprozess
(optionale Auswahl)]]="","okay",IF(VLOOKUP(BTT[[#This Row],[Subprozess
(optionale Auswahl)]],BPML[[Subprozess]:[Zugeordneter Hauptprozess]],3,FALSE)=BTT[[#This Row],[Hauptprozess
(Pflichtauswahl)]],"okay","falscher Subprozess"))</f>
        <v>okay</v>
      </c>
      <c r="AL54" t="str">
        <f>IF(aktives_Teilprojekt="Master","",IF(BTT[[#This Row],[Verantwortliches TP
(automatisch)]]=VLOOKUP(aktives_Teilprojekt,Teilprojekte[[Teilprojekte]:[Kürzel]],2,FALSE),"okay","Hauptprozess anderes TP"))</f>
        <v>okay</v>
      </c>
      <c r="AM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4" s="10" t="str">
        <f>IFERROR(IF(BTT[[#This Row],[SAP-Modul
(Pflichtauswahl)]]&lt;&gt;VLOOKUP(BTT[[#This Row],[Verwendete Transaktion (Pflichtauswahl)]],Transaktionen[[Transaktionen]:[Modul]],3,FALSE),"Modul anders","okay"),"")</f>
        <v>okay</v>
      </c>
      <c r="AP54" s="10" t="str">
        <f>IFERROR(IF(COUNTIFS(BTT[Verwendete Transaktion (Pflichtauswahl)],BTT[[#This Row],[Verwendete Transaktion (Pflichtauswahl)]],BTT[SAP-Modul
(Pflichtauswahl)],"&lt;&gt;"&amp;BTT[[#This Row],[SAP-Modul
(Pflichtauswahl)]])&gt;0,"Modul anders","okay"),"")</f>
        <v>okay</v>
      </c>
      <c r="AQ54" s="10" t="str">
        <f>IFERROR(IF(COUNTIFS(BTT[Verwendete Transaktion (Pflichtauswahl)],BTT[[#This Row],[Verwendete Transaktion (Pflichtauswahl)]],BTT[Verantwortliches TP
(automatisch)],"&lt;&gt;"&amp;BTT[[#This Row],[Verantwortliches TP
(automatisch)]])&gt;0,"Transaktion mehrfach","okay"),"")</f>
        <v>okay</v>
      </c>
      <c r="AR54" s="10" t="str">
        <f>IFERROR(IF(COUNTIFS(BTT[Verwendete Transaktion (Pflichtauswahl)],BTT[[#This Row],[Verwendete Transaktion (Pflichtauswahl)]],BTT[Verantwortliches TP
(automatisch)],"&lt;&gt;"&amp;VLOOKUP(aktives_Teilprojekt,Teilprojekte[[Teilprojekte]:[Kürzel]],2,FALSE))&gt;0,"Transaktion mehrfach","okay"),"")</f>
        <v>okay</v>
      </c>
      <c r="AS54" s="10" t="s">
        <v>9681</v>
      </c>
      <c r="AT54" s="10"/>
    </row>
    <row r="55" spans="1:46" x14ac:dyDescent="0.25">
      <c r="A55" s="14" t="str">
        <f>IFERROR(IF(BTT[[#This Row],[Lfd Nr. 
(aus konsolidierter Datei)]]&lt;&gt;"",BTT[[#This Row],[Lfd Nr. 
(aus konsolidierter Datei)]],VLOOKUP(aktives_Teilprojekt,Teilprojekte[[Teilprojekte]:[Kürzel]],2,FALSE)&amp;ROW(BTT[[#This Row],[Lfd Nr.
(automatisch)]])-2),"")</f>
        <v>IH53</v>
      </c>
      <c r="B55" s="15" t="s">
        <v>6107</v>
      </c>
      <c r="C55" s="15"/>
      <c r="D55" t="s">
        <v>2276</v>
      </c>
      <c r="E55" s="10" t="str">
        <f>IFERROR(IF(NOT(BTT[[#This Row],[Manuelle Änderung des Verantwortliches TP
(Auswahl - bei Bedarf)]]=""),BTT[[#This Row],[Manuelle Änderung des Verantwortliches TP
(Auswahl - bei Bedarf)]],VLOOKUP(BTT[[#This Row],[Hauptprozess
(Pflichtauswahl)]],Hauptprozesse[],3,FALSE)),"")</f>
        <v>IH</v>
      </c>
      <c r="H55" s="10" t="s">
        <v>6041</v>
      </c>
      <c r="I55" t="s">
        <v>2275</v>
      </c>
      <c r="J55" s="10" t="str">
        <f>IFERROR(VLOOKUP(BTT[[#This Row],[Verwendete Transaktion (Pflichtauswahl)]],Transaktionen[[Transaktionen]:[Langtext]],2,FALSE),"")</f>
        <v>Techn.Platz anzeigen</v>
      </c>
      <c r="L55" t="s">
        <v>6052</v>
      </c>
      <c r="M55" t="s">
        <v>6052</v>
      </c>
      <c r="N55" t="s">
        <v>6052</v>
      </c>
      <c r="O55" t="s">
        <v>6052</v>
      </c>
      <c r="P55" t="s">
        <v>6052</v>
      </c>
      <c r="Q55" t="s">
        <v>6052</v>
      </c>
      <c r="R55" t="s">
        <v>8533</v>
      </c>
      <c r="S55" t="s">
        <v>6052</v>
      </c>
      <c r="T55" t="s">
        <v>6060</v>
      </c>
      <c r="V55" s="10" t="str">
        <f>IFERROR(VLOOKUP(BTT[[#This Row],[Verwendetes Formular
(Auswahl falls relevant)]],Formulare[[Formularbezeichnung]:[Formularname (technisch)]],2,FALSE),"")</f>
        <v/>
      </c>
      <c r="X55" t="s">
        <v>6052</v>
      </c>
      <c r="Y55" s="4"/>
      <c r="Z55" t="s">
        <v>6046</v>
      </c>
      <c r="AK55" s="10" t="str">
        <f>IF(BTT[[#This Row],[Subprozess
(optionale Auswahl)]]="","okay",IF(VLOOKUP(BTT[[#This Row],[Subprozess
(optionale Auswahl)]],BPML[[Subprozess]:[Zugeordneter Hauptprozess]],3,FALSE)=BTT[[#This Row],[Hauptprozess
(Pflichtauswahl)]],"okay","falscher Subprozess"))</f>
        <v>okay</v>
      </c>
      <c r="AL55" t="str">
        <f>IF(aktives_Teilprojekt="Master","",IF(BTT[[#This Row],[Verantwortliches TP
(automatisch)]]=VLOOKUP(aktives_Teilprojekt,Teilprojekte[[Teilprojekte]:[Kürzel]],2,FALSE),"okay","Hauptprozess anderes TP"))</f>
        <v>okay</v>
      </c>
      <c r="AM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5" s="10" t="str">
        <f>IFERROR(IF(BTT[[#This Row],[SAP-Modul
(Pflichtauswahl)]]&lt;&gt;VLOOKUP(BTT[[#This Row],[Verwendete Transaktion (Pflichtauswahl)]],Transaktionen[[Transaktionen]:[Modul]],3,FALSE),"Modul anders","okay"),"")</f>
        <v>okay</v>
      </c>
      <c r="AP55" s="10" t="str">
        <f>IFERROR(IF(COUNTIFS(BTT[Verwendete Transaktion (Pflichtauswahl)],BTT[[#This Row],[Verwendete Transaktion (Pflichtauswahl)]],BTT[SAP-Modul
(Pflichtauswahl)],"&lt;&gt;"&amp;BTT[[#This Row],[SAP-Modul
(Pflichtauswahl)]])&gt;0,"Modul anders","okay"),"")</f>
        <v>okay</v>
      </c>
      <c r="AQ55" s="10" t="str">
        <f>IFERROR(IF(COUNTIFS(BTT[Verwendete Transaktion (Pflichtauswahl)],BTT[[#This Row],[Verwendete Transaktion (Pflichtauswahl)]],BTT[Verantwortliches TP
(automatisch)],"&lt;&gt;"&amp;BTT[[#This Row],[Verantwortliches TP
(automatisch)]])&gt;0,"Transaktion mehrfach","okay"),"")</f>
        <v>okay</v>
      </c>
      <c r="AR55" s="10" t="str">
        <f>IFERROR(IF(COUNTIFS(BTT[Verwendete Transaktion (Pflichtauswahl)],BTT[[#This Row],[Verwendete Transaktion (Pflichtauswahl)]],BTT[Verantwortliches TP
(automatisch)],"&lt;&gt;"&amp;VLOOKUP(aktives_Teilprojekt,Teilprojekte[[Teilprojekte]:[Kürzel]],2,FALSE))&gt;0,"Transaktion mehrfach","okay"),"")</f>
        <v>okay</v>
      </c>
      <c r="AS55" s="10" t="s">
        <v>9682</v>
      </c>
      <c r="AT55" s="10"/>
    </row>
    <row r="56" spans="1:46" x14ac:dyDescent="0.25">
      <c r="A56" s="14" t="str">
        <f>IFERROR(IF(BTT[[#This Row],[Lfd Nr. 
(aus konsolidierter Datei)]]&lt;&gt;"",BTT[[#This Row],[Lfd Nr. 
(aus konsolidierter Datei)]],VLOOKUP(aktives_Teilprojekt,Teilprojekte[[Teilprojekte]:[Kürzel]],2,FALSE)&amp;ROW(BTT[[#This Row],[Lfd Nr.
(automatisch)]])-2),"")</f>
        <v>IH54</v>
      </c>
      <c r="B56" s="15" t="s">
        <v>6107</v>
      </c>
      <c r="C56" s="15"/>
      <c r="D56" t="s">
        <v>2278</v>
      </c>
      <c r="E56" s="10" t="str">
        <f>IFERROR(IF(NOT(BTT[[#This Row],[Manuelle Änderung des Verantwortliches TP
(Auswahl - bei Bedarf)]]=""),BTT[[#This Row],[Manuelle Änderung des Verantwortliches TP
(Auswahl - bei Bedarf)]],VLOOKUP(BTT[[#This Row],[Hauptprozess
(Pflichtauswahl)]],Hauptprozesse[],3,FALSE)),"")</f>
        <v>IH</v>
      </c>
      <c r="H56" s="10" t="s">
        <v>6041</v>
      </c>
      <c r="I56" t="s">
        <v>2277</v>
      </c>
      <c r="J56" s="10" t="str">
        <f>IFERROR(VLOOKUP(BTT[[#This Row],[Verwendete Transaktion (Pflichtauswahl)]],Transaktionen[[Transaktionen]:[Langtext]],2,FALSE),"")</f>
        <v>Referenzplatz anzeigen</v>
      </c>
      <c r="L56" t="s">
        <v>6052</v>
      </c>
      <c r="M56" t="s">
        <v>6052</v>
      </c>
      <c r="N56" t="s">
        <v>6052</v>
      </c>
      <c r="O56" t="s">
        <v>6052</v>
      </c>
      <c r="P56" t="s">
        <v>6052</v>
      </c>
      <c r="Q56" t="s">
        <v>6052</v>
      </c>
      <c r="R56" t="s">
        <v>8533</v>
      </c>
      <c r="S56" t="s">
        <v>6052</v>
      </c>
      <c r="T56" t="s">
        <v>6060</v>
      </c>
      <c r="V56" s="10" t="str">
        <f>IFERROR(VLOOKUP(BTT[[#This Row],[Verwendetes Formular
(Auswahl falls relevant)]],Formulare[[Formularbezeichnung]:[Formularname (technisch)]],2,FALSE),"")</f>
        <v/>
      </c>
      <c r="X56" t="s">
        <v>6052</v>
      </c>
      <c r="Y56" s="4"/>
      <c r="Z56" t="s">
        <v>6046</v>
      </c>
      <c r="AK56" s="10" t="str">
        <f>IF(BTT[[#This Row],[Subprozess
(optionale Auswahl)]]="","okay",IF(VLOOKUP(BTT[[#This Row],[Subprozess
(optionale Auswahl)]],BPML[[Subprozess]:[Zugeordneter Hauptprozess]],3,FALSE)=BTT[[#This Row],[Hauptprozess
(Pflichtauswahl)]],"okay","falscher Subprozess"))</f>
        <v>okay</v>
      </c>
      <c r="AL56" t="str">
        <f>IF(aktives_Teilprojekt="Master","",IF(BTT[[#This Row],[Verantwortliches TP
(automatisch)]]=VLOOKUP(aktives_Teilprojekt,Teilprojekte[[Teilprojekte]:[Kürzel]],2,FALSE),"okay","Hauptprozess anderes TP"))</f>
        <v>okay</v>
      </c>
      <c r="AM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6" s="10" t="str">
        <f>IFERROR(IF(BTT[[#This Row],[SAP-Modul
(Pflichtauswahl)]]&lt;&gt;VLOOKUP(BTT[[#This Row],[Verwendete Transaktion (Pflichtauswahl)]],Transaktionen[[Transaktionen]:[Modul]],3,FALSE),"Modul anders","okay"),"")</f>
        <v>okay</v>
      </c>
      <c r="AP56" s="10" t="str">
        <f>IFERROR(IF(COUNTIFS(BTT[Verwendete Transaktion (Pflichtauswahl)],BTT[[#This Row],[Verwendete Transaktion (Pflichtauswahl)]],BTT[SAP-Modul
(Pflichtauswahl)],"&lt;&gt;"&amp;BTT[[#This Row],[SAP-Modul
(Pflichtauswahl)]])&gt;0,"Modul anders","okay"),"")</f>
        <v>okay</v>
      </c>
      <c r="AQ56" s="10" t="str">
        <f>IFERROR(IF(COUNTIFS(BTT[Verwendete Transaktion (Pflichtauswahl)],BTT[[#This Row],[Verwendete Transaktion (Pflichtauswahl)]],BTT[Verantwortliches TP
(automatisch)],"&lt;&gt;"&amp;BTT[[#This Row],[Verantwortliches TP
(automatisch)]])&gt;0,"Transaktion mehrfach","okay"),"")</f>
        <v>okay</v>
      </c>
      <c r="AR56" s="10" t="str">
        <f>IFERROR(IF(COUNTIFS(BTT[Verwendete Transaktion (Pflichtauswahl)],BTT[[#This Row],[Verwendete Transaktion (Pflichtauswahl)]],BTT[Verantwortliches TP
(automatisch)],"&lt;&gt;"&amp;VLOOKUP(aktives_Teilprojekt,Teilprojekte[[Teilprojekte]:[Kürzel]],2,FALSE))&gt;0,"Transaktion mehrfach","okay"),"")</f>
        <v>okay</v>
      </c>
      <c r="AS56" s="10" t="s">
        <v>9683</v>
      </c>
      <c r="AT56" s="10"/>
    </row>
    <row r="57" spans="1:46" x14ac:dyDescent="0.25">
      <c r="A57" s="14" t="str">
        <f>IFERROR(IF(BTT[[#This Row],[Lfd Nr. 
(aus konsolidierter Datei)]]&lt;&gt;"",BTT[[#This Row],[Lfd Nr. 
(aus konsolidierter Datei)]],VLOOKUP(aktives_Teilprojekt,Teilprojekte[[Teilprojekte]:[Kürzel]],2,FALSE)&amp;ROW(BTT[[#This Row],[Lfd Nr.
(automatisch)]])-2),"")</f>
        <v>IH55</v>
      </c>
      <c r="B57" s="15" t="s">
        <v>6107</v>
      </c>
      <c r="C57" s="15"/>
      <c r="D57" t="s">
        <v>630</v>
      </c>
      <c r="E57" s="10" t="str">
        <f>IFERROR(IF(NOT(BTT[[#This Row],[Manuelle Änderung des Verantwortliches TP
(Auswahl - bei Bedarf)]]=""),BTT[[#This Row],[Manuelle Änderung des Verantwortliches TP
(Auswahl - bei Bedarf)]],VLOOKUP(BTT[[#This Row],[Hauptprozess
(Pflichtauswahl)]],Hauptprozesse[],3,FALSE)),"")</f>
        <v>IH</v>
      </c>
      <c r="H57" s="10" t="s">
        <v>6041</v>
      </c>
      <c r="I57" t="s">
        <v>2279</v>
      </c>
      <c r="J57" s="10" t="str">
        <f>IFERROR(VLOOKUP(BTT[[#This Row],[Verwendete Transaktion (Pflichtauswahl)]],Transaktionen[[Transaktionen]:[Langtext]],2,FALSE),"")</f>
        <v>Equipment anzeigen</v>
      </c>
      <c r="L57" t="s">
        <v>6052</v>
      </c>
      <c r="M57" t="s">
        <v>6052</v>
      </c>
      <c r="N57" t="s">
        <v>6052</v>
      </c>
      <c r="O57" t="s">
        <v>6052</v>
      </c>
      <c r="P57" t="s">
        <v>6052</v>
      </c>
      <c r="Q57" t="s">
        <v>6052</v>
      </c>
      <c r="R57" t="s">
        <v>8533</v>
      </c>
      <c r="S57" t="s">
        <v>6052</v>
      </c>
      <c r="T57" t="s">
        <v>6060</v>
      </c>
      <c r="V57" s="10" t="str">
        <f>IFERROR(VLOOKUP(BTT[[#This Row],[Verwendetes Formular
(Auswahl falls relevant)]],Formulare[[Formularbezeichnung]:[Formularname (technisch)]],2,FALSE),"")</f>
        <v/>
      </c>
      <c r="X57" t="s">
        <v>6052</v>
      </c>
      <c r="Y57" s="4"/>
      <c r="Z57" t="s">
        <v>6046</v>
      </c>
      <c r="AK57" s="10" t="str">
        <f>IF(BTT[[#This Row],[Subprozess
(optionale Auswahl)]]="","okay",IF(VLOOKUP(BTT[[#This Row],[Subprozess
(optionale Auswahl)]],BPML[[Subprozess]:[Zugeordneter Hauptprozess]],3,FALSE)=BTT[[#This Row],[Hauptprozess
(Pflichtauswahl)]],"okay","falscher Subprozess"))</f>
        <v>okay</v>
      </c>
      <c r="AL57" t="str">
        <f>IF(aktives_Teilprojekt="Master","",IF(BTT[[#This Row],[Verantwortliches TP
(automatisch)]]=VLOOKUP(aktives_Teilprojekt,Teilprojekte[[Teilprojekte]:[Kürzel]],2,FALSE),"okay","Hauptprozess anderes TP"))</f>
        <v>okay</v>
      </c>
      <c r="AM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7" s="10" t="str">
        <f>IFERROR(IF(BTT[[#This Row],[SAP-Modul
(Pflichtauswahl)]]&lt;&gt;VLOOKUP(BTT[[#This Row],[Verwendete Transaktion (Pflichtauswahl)]],Transaktionen[[Transaktionen]:[Modul]],3,FALSE),"Modul anders","okay"),"")</f>
        <v>okay</v>
      </c>
      <c r="AP57" s="10" t="str">
        <f>IFERROR(IF(COUNTIFS(BTT[Verwendete Transaktion (Pflichtauswahl)],BTT[[#This Row],[Verwendete Transaktion (Pflichtauswahl)]],BTT[SAP-Modul
(Pflichtauswahl)],"&lt;&gt;"&amp;BTT[[#This Row],[SAP-Modul
(Pflichtauswahl)]])&gt;0,"Modul anders","okay"),"")</f>
        <v>okay</v>
      </c>
      <c r="AQ57" s="10" t="str">
        <f>IFERROR(IF(COUNTIFS(BTT[Verwendete Transaktion (Pflichtauswahl)],BTT[[#This Row],[Verwendete Transaktion (Pflichtauswahl)]],BTT[Verantwortliches TP
(automatisch)],"&lt;&gt;"&amp;BTT[[#This Row],[Verantwortliches TP
(automatisch)]])&gt;0,"Transaktion mehrfach","okay"),"")</f>
        <v>okay</v>
      </c>
      <c r="AR57" s="10" t="str">
        <f>IFERROR(IF(COUNTIFS(BTT[Verwendete Transaktion (Pflichtauswahl)],BTT[[#This Row],[Verwendete Transaktion (Pflichtauswahl)]],BTT[Verantwortliches TP
(automatisch)],"&lt;&gt;"&amp;VLOOKUP(aktives_Teilprojekt,Teilprojekte[[Teilprojekte]:[Kürzel]],2,FALSE))&gt;0,"Transaktion mehrfach","okay"),"")</f>
        <v>okay</v>
      </c>
      <c r="AS57" s="10" t="s">
        <v>9684</v>
      </c>
      <c r="AT57" s="10"/>
    </row>
    <row r="58" spans="1:46" x14ac:dyDescent="0.25">
      <c r="A58" s="14" t="str">
        <f>IFERROR(IF(BTT[[#This Row],[Lfd Nr. 
(aus konsolidierter Datei)]]&lt;&gt;"",BTT[[#This Row],[Lfd Nr. 
(aus konsolidierter Datei)]],VLOOKUP(aktives_Teilprojekt,Teilprojekte[[Teilprojekte]:[Kürzel]],2,FALSE)&amp;ROW(BTT[[#This Row],[Lfd Nr.
(automatisch)]])-2),"")</f>
        <v>IH56</v>
      </c>
      <c r="B58" s="15" t="s">
        <v>6107</v>
      </c>
      <c r="C58" s="15"/>
      <c r="D58" t="s">
        <v>2281</v>
      </c>
      <c r="E58" s="10" t="str">
        <f>IFERROR(IF(NOT(BTT[[#This Row],[Manuelle Änderung des Verantwortliches TP
(Auswahl - bei Bedarf)]]=""),BTT[[#This Row],[Manuelle Änderung des Verantwortliches TP
(Auswahl - bei Bedarf)]],VLOOKUP(BTT[[#This Row],[Hauptprozess
(Pflichtauswahl)]],Hauptprozesse[],3,FALSE)),"")</f>
        <v>IH</v>
      </c>
      <c r="H58" s="10" t="s">
        <v>6041</v>
      </c>
      <c r="I58" t="s">
        <v>2280</v>
      </c>
      <c r="J58" s="10" t="str">
        <f>IFERROR(VLOOKUP(BTT[[#This Row],[Verwendete Transaktion (Pflichtauswahl)]],Transaktionen[[Transaktionen]:[Langtext]],2,FALSE),"")</f>
        <v>Material anzeigen</v>
      </c>
      <c r="L58" t="s">
        <v>6052</v>
      </c>
      <c r="M58" t="s">
        <v>6052</v>
      </c>
      <c r="N58" t="s">
        <v>6052</v>
      </c>
      <c r="O58" t="s">
        <v>6052</v>
      </c>
      <c r="P58" t="s">
        <v>6052</v>
      </c>
      <c r="Q58" t="s">
        <v>6052</v>
      </c>
      <c r="R58" t="s">
        <v>8533</v>
      </c>
      <c r="S58" t="s">
        <v>6052</v>
      </c>
      <c r="T58" t="s">
        <v>6060</v>
      </c>
      <c r="V58" s="10" t="str">
        <f>IFERROR(VLOOKUP(BTT[[#This Row],[Verwendetes Formular
(Auswahl falls relevant)]],Formulare[[Formularbezeichnung]:[Formularname (technisch)]],2,FALSE),"")</f>
        <v/>
      </c>
      <c r="X58" t="s">
        <v>6052</v>
      </c>
      <c r="Y58" s="4"/>
      <c r="Z58" t="s">
        <v>6046</v>
      </c>
      <c r="AK58" s="10" t="str">
        <f>IF(BTT[[#This Row],[Subprozess
(optionale Auswahl)]]="","okay",IF(VLOOKUP(BTT[[#This Row],[Subprozess
(optionale Auswahl)]],BPML[[Subprozess]:[Zugeordneter Hauptprozess]],3,FALSE)=BTT[[#This Row],[Hauptprozess
(Pflichtauswahl)]],"okay","falscher Subprozess"))</f>
        <v>okay</v>
      </c>
      <c r="AL58" t="str">
        <f>IF(aktives_Teilprojekt="Master","",IF(BTT[[#This Row],[Verantwortliches TP
(automatisch)]]=VLOOKUP(aktives_Teilprojekt,Teilprojekte[[Teilprojekte]:[Kürzel]],2,FALSE),"okay","Hauptprozess anderes TP"))</f>
        <v>okay</v>
      </c>
      <c r="AM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8" s="10" t="str">
        <f>IFERROR(IF(BTT[[#This Row],[SAP-Modul
(Pflichtauswahl)]]&lt;&gt;VLOOKUP(BTT[[#This Row],[Verwendete Transaktion (Pflichtauswahl)]],Transaktionen[[Transaktionen]:[Modul]],3,FALSE),"Modul anders","okay"),"")</f>
        <v>okay</v>
      </c>
      <c r="AP58" s="10" t="str">
        <f>IFERROR(IF(COUNTIFS(BTT[Verwendete Transaktion (Pflichtauswahl)],BTT[[#This Row],[Verwendete Transaktion (Pflichtauswahl)]],BTT[SAP-Modul
(Pflichtauswahl)],"&lt;&gt;"&amp;BTT[[#This Row],[SAP-Modul
(Pflichtauswahl)]])&gt;0,"Modul anders","okay"),"")</f>
        <v>okay</v>
      </c>
      <c r="AQ58" s="10" t="str">
        <f>IFERROR(IF(COUNTIFS(BTT[Verwendete Transaktion (Pflichtauswahl)],BTT[[#This Row],[Verwendete Transaktion (Pflichtauswahl)]],BTT[Verantwortliches TP
(automatisch)],"&lt;&gt;"&amp;BTT[[#This Row],[Verantwortliches TP
(automatisch)]])&gt;0,"Transaktion mehrfach","okay"),"")</f>
        <v>okay</v>
      </c>
      <c r="AR58" s="10" t="str">
        <f>IFERROR(IF(COUNTIFS(BTT[Verwendete Transaktion (Pflichtauswahl)],BTT[[#This Row],[Verwendete Transaktion (Pflichtauswahl)]],BTT[Verantwortliches TP
(automatisch)],"&lt;&gt;"&amp;VLOOKUP(aktives_Teilprojekt,Teilprojekte[[Teilprojekte]:[Kürzel]],2,FALSE))&gt;0,"Transaktion mehrfach","okay"),"")</f>
        <v>okay</v>
      </c>
      <c r="AS58" s="10" t="s">
        <v>9685</v>
      </c>
      <c r="AT58" s="10"/>
    </row>
    <row r="59" spans="1:46" x14ac:dyDescent="0.25">
      <c r="A59" s="14" t="str">
        <f>IFERROR(IF(BTT[[#This Row],[Lfd Nr. 
(aus konsolidierter Datei)]]&lt;&gt;"",BTT[[#This Row],[Lfd Nr. 
(aus konsolidierter Datei)]],VLOOKUP(aktives_Teilprojekt,Teilprojekte[[Teilprojekte]:[Kürzel]],2,FALSE)&amp;ROW(BTT[[#This Row],[Lfd Nr.
(automatisch)]])-2),"")</f>
        <v>IH57</v>
      </c>
      <c r="B59" s="15" t="s">
        <v>6107</v>
      </c>
      <c r="C59" s="15"/>
      <c r="D59" t="s">
        <v>2283</v>
      </c>
      <c r="E59" s="10" t="str">
        <f>IFERROR(IF(NOT(BTT[[#This Row],[Manuelle Änderung des Verantwortliches TP
(Auswahl - bei Bedarf)]]=""),BTT[[#This Row],[Manuelle Änderung des Verantwortliches TP
(Auswahl - bei Bedarf)]],VLOOKUP(BTT[[#This Row],[Hauptprozess
(Pflichtauswahl)]],Hauptprozesse[],3,FALSE)),"")</f>
        <v>IH</v>
      </c>
      <c r="H59" s="10" t="s">
        <v>6041</v>
      </c>
      <c r="I59" t="s">
        <v>2282</v>
      </c>
      <c r="J59" s="10" t="str">
        <f>IFERROR(VLOOKUP(BTT[[#This Row],[Verwendete Transaktion (Pflichtauswahl)]],Transaktionen[[Transaktionen]:[Langtext]],2,FALSE),"")</f>
        <v>Tech. Platz Strukturdarstellung</v>
      </c>
      <c r="L59" t="s">
        <v>6052</v>
      </c>
      <c r="M59" t="s">
        <v>6052</v>
      </c>
      <c r="N59" t="s">
        <v>6052</v>
      </c>
      <c r="O59" t="s">
        <v>6052</v>
      </c>
      <c r="P59" t="s">
        <v>6052</v>
      </c>
      <c r="Q59" t="s">
        <v>6052</v>
      </c>
      <c r="R59" t="s">
        <v>8533</v>
      </c>
      <c r="S59" t="s">
        <v>6052</v>
      </c>
      <c r="T59" t="s">
        <v>6060</v>
      </c>
      <c r="V59" s="10" t="str">
        <f>IFERROR(VLOOKUP(BTT[[#This Row],[Verwendetes Formular
(Auswahl falls relevant)]],Formulare[[Formularbezeichnung]:[Formularname (technisch)]],2,FALSE),"")</f>
        <v/>
      </c>
      <c r="X59" t="s">
        <v>6052</v>
      </c>
      <c r="Y59" s="4"/>
      <c r="Z59" t="s">
        <v>6046</v>
      </c>
      <c r="AK59" s="10" t="str">
        <f>IF(BTT[[#This Row],[Subprozess
(optionale Auswahl)]]="","okay",IF(VLOOKUP(BTT[[#This Row],[Subprozess
(optionale Auswahl)]],BPML[[Subprozess]:[Zugeordneter Hauptprozess]],3,FALSE)=BTT[[#This Row],[Hauptprozess
(Pflichtauswahl)]],"okay","falscher Subprozess"))</f>
        <v>okay</v>
      </c>
      <c r="AL59" t="str">
        <f>IF(aktives_Teilprojekt="Master","",IF(BTT[[#This Row],[Verantwortliches TP
(automatisch)]]=VLOOKUP(aktives_Teilprojekt,Teilprojekte[[Teilprojekte]:[Kürzel]],2,FALSE),"okay","Hauptprozess anderes TP"))</f>
        <v>okay</v>
      </c>
      <c r="AM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9" s="10" t="str">
        <f>IFERROR(IF(BTT[[#This Row],[SAP-Modul
(Pflichtauswahl)]]&lt;&gt;VLOOKUP(BTT[[#This Row],[Verwendete Transaktion (Pflichtauswahl)]],Transaktionen[[Transaktionen]:[Modul]],3,FALSE),"Modul anders","okay"),"")</f>
        <v>okay</v>
      </c>
      <c r="AP59" s="10" t="str">
        <f>IFERROR(IF(COUNTIFS(BTT[Verwendete Transaktion (Pflichtauswahl)],BTT[[#This Row],[Verwendete Transaktion (Pflichtauswahl)]],BTT[SAP-Modul
(Pflichtauswahl)],"&lt;&gt;"&amp;BTT[[#This Row],[SAP-Modul
(Pflichtauswahl)]])&gt;0,"Modul anders","okay"),"")</f>
        <v>okay</v>
      </c>
      <c r="AQ59" s="10" t="str">
        <f>IFERROR(IF(COUNTIFS(BTT[Verwendete Transaktion (Pflichtauswahl)],BTT[[#This Row],[Verwendete Transaktion (Pflichtauswahl)]],BTT[Verantwortliches TP
(automatisch)],"&lt;&gt;"&amp;BTT[[#This Row],[Verantwortliches TP
(automatisch)]])&gt;0,"Transaktion mehrfach","okay"),"")</f>
        <v>okay</v>
      </c>
      <c r="AR59" s="10" t="str">
        <f>IFERROR(IF(COUNTIFS(BTT[Verwendete Transaktion (Pflichtauswahl)],BTT[[#This Row],[Verwendete Transaktion (Pflichtauswahl)]],BTT[Verantwortliches TP
(automatisch)],"&lt;&gt;"&amp;VLOOKUP(aktives_Teilprojekt,Teilprojekte[[Teilprojekte]:[Kürzel]],2,FALSE))&gt;0,"Transaktion mehrfach","okay"),"")</f>
        <v>okay</v>
      </c>
      <c r="AS59" s="10" t="s">
        <v>9686</v>
      </c>
      <c r="AT59" s="10"/>
    </row>
    <row r="60" spans="1:46" x14ac:dyDescent="0.25">
      <c r="A60" s="14" t="str">
        <f>IFERROR(IF(BTT[[#This Row],[Lfd Nr. 
(aus konsolidierter Datei)]]&lt;&gt;"",BTT[[#This Row],[Lfd Nr. 
(aus konsolidierter Datei)]],VLOOKUP(aktives_Teilprojekt,Teilprojekte[[Teilprojekte]:[Kürzel]],2,FALSE)&amp;ROW(BTT[[#This Row],[Lfd Nr.
(automatisch)]])-2),"")</f>
        <v>IH58</v>
      </c>
      <c r="B60" s="15" t="s">
        <v>6107</v>
      </c>
      <c r="C60" s="15"/>
      <c r="D60" t="s">
        <v>2285</v>
      </c>
      <c r="E60" s="10" t="str">
        <f>IFERROR(IF(NOT(BTT[[#This Row],[Manuelle Änderung des Verantwortliches TP
(Auswahl - bei Bedarf)]]=""),BTT[[#This Row],[Manuelle Änderung des Verantwortliches TP
(Auswahl - bei Bedarf)]],VLOOKUP(BTT[[#This Row],[Hauptprozess
(Pflichtauswahl)]],Hauptprozesse[],3,FALSE)),"")</f>
        <v>IH</v>
      </c>
      <c r="H60" s="10" t="s">
        <v>6041</v>
      </c>
      <c r="I60" t="s">
        <v>2284</v>
      </c>
      <c r="J60" s="10" t="str">
        <f>IFERROR(VLOOKUP(BTT[[#This Row],[Verwendete Transaktion (Pflichtauswahl)]],Transaktionen[[Transaktionen]:[Langtext]],2,FALSE),"")</f>
        <v>Meßpunkt anlegen</v>
      </c>
      <c r="K60" t="s">
        <v>10155</v>
      </c>
      <c r="L60" t="s">
        <v>6052</v>
      </c>
      <c r="M60" t="s">
        <v>6052</v>
      </c>
      <c r="N60" t="s">
        <v>6052</v>
      </c>
      <c r="O60" t="s">
        <v>6052</v>
      </c>
      <c r="P60" t="s">
        <v>6052</v>
      </c>
      <c r="Q60" t="s">
        <v>6052</v>
      </c>
      <c r="R60" t="s">
        <v>8533</v>
      </c>
      <c r="S60" t="s">
        <v>6052</v>
      </c>
      <c r="T60" t="s">
        <v>6060</v>
      </c>
      <c r="V60" s="10" t="str">
        <f>IFERROR(VLOOKUP(BTT[[#This Row],[Verwendetes Formular
(Auswahl falls relevant)]],Formulare[[Formularbezeichnung]:[Formularname (technisch)]],2,FALSE),"")</f>
        <v/>
      </c>
      <c r="X60" t="s">
        <v>6052</v>
      </c>
      <c r="Y60" s="4"/>
      <c r="Z60" t="s">
        <v>6046</v>
      </c>
      <c r="AK60" s="10" t="str">
        <f>IF(BTT[[#This Row],[Subprozess
(optionale Auswahl)]]="","okay",IF(VLOOKUP(BTT[[#This Row],[Subprozess
(optionale Auswahl)]],BPML[[Subprozess]:[Zugeordneter Hauptprozess]],3,FALSE)=BTT[[#This Row],[Hauptprozess
(Pflichtauswahl)]],"okay","falscher Subprozess"))</f>
        <v>okay</v>
      </c>
      <c r="AL60" t="str">
        <f>IF(aktives_Teilprojekt="Master","",IF(BTT[[#This Row],[Verantwortliches TP
(automatisch)]]=VLOOKUP(aktives_Teilprojekt,Teilprojekte[[Teilprojekte]:[Kürzel]],2,FALSE),"okay","Hauptprozess anderes TP"))</f>
        <v>okay</v>
      </c>
      <c r="AM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0" s="10" t="str">
        <f>IFERROR(IF(BTT[[#This Row],[SAP-Modul
(Pflichtauswahl)]]&lt;&gt;VLOOKUP(BTT[[#This Row],[Verwendete Transaktion (Pflichtauswahl)]],Transaktionen[[Transaktionen]:[Modul]],3,FALSE),"Modul anders","okay"),"")</f>
        <v>okay</v>
      </c>
      <c r="AP60" s="10" t="str">
        <f>IFERROR(IF(COUNTIFS(BTT[Verwendete Transaktion (Pflichtauswahl)],BTT[[#This Row],[Verwendete Transaktion (Pflichtauswahl)]],BTT[SAP-Modul
(Pflichtauswahl)],"&lt;&gt;"&amp;BTT[[#This Row],[SAP-Modul
(Pflichtauswahl)]])&gt;0,"Modul anders","okay"),"")</f>
        <v>okay</v>
      </c>
      <c r="AQ60" s="10" t="str">
        <f>IFERROR(IF(COUNTIFS(BTT[Verwendete Transaktion (Pflichtauswahl)],BTT[[#This Row],[Verwendete Transaktion (Pflichtauswahl)]],BTT[Verantwortliches TP
(automatisch)],"&lt;&gt;"&amp;BTT[[#This Row],[Verantwortliches TP
(automatisch)]])&gt;0,"Transaktion mehrfach","okay"),"")</f>
        <v>okay</v>
      </c>
      <c r="AR60" s="10" t="str">
        <f>IFERROR(IF(COUNTIFS(BTT[Verwendete Transaktion (Pflichtauswahl)],BTT[[#This Row],[Verwendete Transaktion (Pflichtauswahl)]],BTT[Verantwortliches TP
(automatisch)],"&lt;&gt;"&amp;VLOOKUP(aktives_Teilprojekt,Teilprojekte[[Teilprojekte]:[Kürzel]],2,FALSE))&gt;0,"Transaktion mehrfach","okay"),"")</f>
        <v>okay</v>
      </c>
      <c r="AS60" s="10" t="s">
        <v>9687</v>
      </c>
      <c r="AT60" s="10"/>
    </row>
    <row r="61" spans="1:46" x14ac:dyDescent="0.25">
      <c r="A61" s="14" t="str">
        <f>IFERROR(IF(BTT[[#This Row],[Lfd Nr. 
(aus konsolidierter Datei)]]&lt;&gt;"",BTT[[#This Row],[Lfd Nr. 
(aus konsolidierter Datei)]],VLOOKUP(aktives_Teilprojekt,Teilprojekte[[Teilprojekte]:[Kürzel]],2,FALSE)&amp;ROW(BTT[[#This Row],[Lfd Nr.
(automatisch)]])-2),"")</f>
        <v>IH59</v>
      </c>
      <c r="B61" s="15" t="s">
        <v>6107</v>
      </c>
      <c r="C61" s="15"/>
      <c r="D61" t="s">
        <v>2287</v>
      </c>
      <c r="E61" s="10" t="str">
        <f>IFERROR(IF(NOT(BTT[[#This Row],[Manuelle Änderung des Verantwortliches TP
(Auswahl - bei Bedarf)]]=""),BTT[[#This Row],[Manuelle Änderung des Verantwortliches TP
(Auswahl - bei Bedarf)]],VLOOKUP(BTT[[#This Row],[Hauptprozess
(Pflichtauswahl)]],Hauptprozesse[],3,FALSE)),"")</f>
        <v>IH</v>
      </c>
      <c r="H61" s="10" t="s">
        <v>6041</v>
      </c>
      <c r="I61" t="s">
        <v>2286</v>
      </c>
      <c r="J61" s="10" t="str">
        <f>IFERROR(VLOOKUP(BTT[[#This Row],[Verwendete Transaktion (Pflichtauswahl)]],Transaktionen[[Transaktionen]:[Langtext]],2,FALSE),"")</f>
        <v>Meßpunkt ändern</v>
      </c>
      <c r="L61" t="s">
        <v>6052</v>
      </c>
      <c r="M61" t="s">
        <v>6052</v>
      </c>
      <c r="N61" t="s">
        <v>6052</v>
      </c>
      <c r="O61" t="s">
        <v>6052</v>
      </c>
      <c r="P61" t="s">
        <v>6052</v>
      </c>
      <c r="Q61" t="s">
        <v>10156</v>
      </c>
      <c r="R61" t="s">
        <v>8533</v>
      </c>
      <c r="S61" t="s">
        <v>6052</v>
      </c>
      <c r="T61" t="s">
        <v>6060</v>
      </c>
      <c r="V61" s="10" t="str">
        <f>IFERROR(VLOOKUP(BTT[[#This Row],[Verwendetes Formular
(Auswahl falls relevant)]],Formulare[[Formularbezeichnung]:[Formularname (technisch)]],2,FALSE),"")</f>
        <v/>
      </c>
      <c r="X61" t="s">
        <v>6052</v>
      </c>
      <c r="Y61" s="4"/>
      <c r="Z61" t="s">
        <v>6046</v>
      </c>
      <c r="AK61" s="10" t="str">
        <f>IF(BTT[[#This Row],[Subprozess
(optionale Auswahl)]]="","okay",IF(VLOOKUP(BTT[[#This Row],[Subprozess
(optionale Auswahl)]],BPML[[Subprozess]:[Zugeordneter Hauptprozess]],3,FALSE)=BTT[[#This Row],[Hauptprozess
(Pflichtauswahl)]],"okay","falscher Subprozess"))</f>
        <v>okay</v>
      </c>
      <c r="AL61" t="str">
        <f>IF(aktives_Teilprojekt="Master","",IF(BTT[[#This Row],[Verantwortliches TP
(automatisch)]]=VLOOKUP(aktives_Teilprojekt,Teilprojekte[[Teilprojekte]:[Kürzel]],2,FALSE),"okay","Hauptprozess anderes TP"))</f>
        <v>okay</v>
      </c>
      <c r="AM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1" s="10" t="str">
        <f>IFERROR(IF(BTT[[#This Row],[SAP-Modul
(Pflichtauswahl)]]&lt;&gt;VLOOKUP(BTT[[#This Row],[Verwendete Transaktion (Pflichtauswahl)]],Transaktionen[[Transaktionen]:[Modul]],3,FALSE),"Modul anders","okay"),"")</f>
        <v>okay</v>
      </c>
      <c r="AP61" s="10" t="str">
        <f>IFERROR(IF(COUNTIFS(BTT[Verwendete Transaktion (Pflichtauswahl)],BTT[[#This Row],[Verwendete Transaktion (Pflichtauswahl)]],BTT[SAP-Modul
(Pflichtauswahl)],"&lt;&gt;"&amp;BTT[[#This Row],[SAP-Modul
(Pflichtauswahl)]])&gt;0,"Modul anders","okay"),"")</f>
        <v>okay</v>
      </c>
      <c r="AQ61" s="10" t="str">
        <f>IFERROR(IF(COUNTIFS(BTT[Verwendete Transaktion (Pflichtauswahl)],BTT[[#This Row],[Verwendete Transaktion (Pflichtauswahl)]],BTT[Verantwortliches TP
(automatisch)],"&lt;&gt;"&amp;BTT[[#This Row],[Verantwortliches TP
(automatisch)]])&gt;0,"Transaktion mehrfach","okay"),"")</f>
        <v>okay</v>
      </c>
      <c r="AR61" s="10" t="str">
        <f>IFERROR(IF(COUNTIFS(BTT[Verwendete Transaktion (Pflichtauswahl)],BTT[[#This Row],[Verwendete Transaktion (Pflichtauswahl)]],BTT[Verantwortliches TP
(automatisch)],"&lt;&gt;"&amp;VLOOKUP(aktives_Teilprojekt,Teilprojekte[[Teilprojekte]:[Kürzel]],2,FALSE))&gt;0,"Transaktion mehrfach","okay"),"")</f>
        <v>okay</v>
      </c>
      <c r="AS61" s="10" t="s">
        <v>9688</v>
      </c>
      <c r="AT61" s="10"/>
    </row>
    <row r="62" spans="1:46" x14ac:dyDescent="0.25">
      <c r="A62" s="14" t="str">
        <f>IFERROR(IF(BTT[[#This Row],[Lfd Nr. 
(aus konsolidierter Datei)]]&lt;&gt;"",BTT[[#This Row],[Lfd Nr. 
(aus konsolidierter Datei)]],VLOOKUP(aktives_Teilprojekt,Teilprojekte[[Teilprojekte]:[Kürzel]],2,FALSE)&amp;ROW(BTT[[#This Row],[Lfd Nr.
(automatisch)]])-2),"")</f>
        <v>IH60</v>
      </c>
      <c r="B62" s="15" t="s">
        <v>6107</v>
      </c>
      <c r="C62" s="15"/>
      <c r="D62" t="s">
        <v>2289</v>
      </c>
      <c r="E62" s="10" t="str">
        <f>IFERROR(IF(NOT(BTT[[#This Row],[Manuelle Änderung des Verantwortliches TP
(Auswahl - bei Bedarf)]]=""),BTT[[#This Row],[Manuelle Änderung des Verantwortliches TP
(Auswahl - bei Bedarf)]],VLOOKUP(BTT[[#This Row],[Hauptprozess
(Pflichtauswahl)]],Hauptprozesse[],3,FALSE)),"")</f>
        <v>IH</v>
      </c>
      <c r="H62" s="10" t="s">
        <v>6041</v>
      </c>
      <c r="I62" t="s">
        <v>2288</v>
      </c>
      <c r="J62" s="10" t="str">
        <f>IFERROR(VLOOKUP(BTT[[#This Row],[Verwendete Transaktion (Pflichtauswahl)]],Transaktionen[[Transaktionen]:[Langtext]],2,FALSE),"")</f>
        <v>Meßpunkt anzeigen</v>
      </c>
      <c r="L62" t="s">
        <v>6052</v>
      </c>
      <c r="M62" t="s">
        <v>6052</v>
      </c>
      <c r="N62" t="s">
        <v>6052</v>
      </c>
      <c r="O62" t="s">
        <v>6052</v>
      </c>
      <c r="P62" t="s">
        <v>6052</v>
      </c>
      <c r="Q62" t="s">
        <v>6052</v>
      </c>
      <c r="R62" t="s">
        <v>8533</v>
      </c>
      <c r="S62" t="s">
        <v>6052</v>
      </c>
      <c r="T62" t="s">
        <v>6060</v>
      </c>
      <c r="V62" s="10" t="str">
        <f>IFERROR(VLOOKUP(BTT[[#This Row],[Verwendetes Formular
(Auswahl falls relevant)]],Formulare[[Formularbezeichnung]:[Formularname (technisch)]],2,FALSE),"")</f>
        <v/>
      </c>
      <c r="X62" t="s">
        <v>6052</v>
      </c>
      <c r="Y62" s="4"/>
      <c r="Z62" t="s">
        <v>6046</v>
      </c>
      <c r="AK62" s="10" t="str">
        <f>IF(BTT[[#This Row],[Subprozess
(optionale Auswahl)]]="","okay",IF(VLOOKUP(BTT[[#This Row],[Subprozess
(optionale Auswahl)]],BPML[[Subprozess]:[Zugeordneter Hauptprozess]],3,FALSE)=BTT[[#This Row],[Hauptprozess
(Pflichtauswahl)]],"okay","falscher Subprozess"))</f>
        <v>okay</v>
      </c>
      <c r="AL62" t="str">
        <f>IF(aktives_Teilprojekt="Master","",IF(BTT[[#This Row],[Verantwortliches TP
(automatisch)]]=VLOOKUP(aktives_Teilprojekt,Teilprojekte[[Teilprojekte]:[Kürzel]],2,FALSE),"okay","Hauptprozess anderes TP"))</f>
        <v>okay</v>
      </c>
      <c r="AM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2" s="10" t="str">
        <f>IFERROR(IF(BTT[[#This Row],[SAP-Modul
(Pflichtauswahl)]]&lt;&gt;VLOOKUP(BTT[[#This Row],[Verwendete Transaktion (Pflichtauswahl)]],Transaktionen[[Transaktionen]:[Modul]],3,FALSE),"Modul anders","okay"),"")</f>
        <v>okay</v>
      </c>
      <c r="AP62" s="10" t="str">
        <f>IFERROR(IF(COUNTIFS(BTT[Verwendete Transaktion (Pflichtauswahl)],BTT[[#This Row],[Verwendete Transaktion (Pflichtauswahl)]],BTT[SAP-Modul
(Pflichtauswahl)],"&lt;&gt;"&amp;BTT[[#This Row],[SAP-Modul
(Pflichtauswahl)]])&gt;0,"Modul anders","okay"),"")</f>
        <v>okay</v>
      </c>
      <c r="AQ62" s="10" t="str">
        <f>IFERROR(IF(COUNTIFS(BTT[Verwendete Transaktion (Pflichtauswahl)],BTT[[#This Row],[Verwendete Transaktion (Pflichtauswahl)]],BTT[Verantwortliches TP
(automatisch)],"&lt;&gt;"&amp;BTT[[#This Row],[Verantwortliches TP
(automatisch)]])&gt;0,"Transaktion mehrfach","okay"),"")</f>
        <v>okay</v>
      </c>
      <c r="AR62" s="10" t="str">
        <f>IFERROR(IF(COUNTIFS(BTT[Verwendete Transaktion (Pflichtauswahl)],BTT[[#This Row],[Verwendete Transaktion (Pflichtauswahl)]],BTT[Verantwortliches TP
(automatisch)],"&lt;&gt;"&amp;VLOOKUP(aktives_Teilprojekt,Teilprojekte[[Teilprojekte]:[Kürzel]],2,FALSE))&gt;0,"Transaktion mehrfach","okay"),"")</f>
        <v>okay</v>
      </c>
      <c r="AS62" s="10" t="s">
        <v>9689</v>
      </c>
      <c r="AT62" s="10"/>
    </row>
    <row r="63" spans="1:46" x14ac:dyDescent="0.25">
      <c r="A63" s="14" t="str">
        <f>IFERROR(IF(BTT[[#This Row],[Lfd Nr. 
(aus konsolidierter Datei)]]&lt;&gt;"",BTT[[#This Row],[Lfd Nr. 
(aus konsolidierter Datei)]],VLOOKUP(aktives_Teilprojekt,Teilprojekte[[Teilprojekte]:[Kürzel]],2,FALSE)&amp;ROW(BTT[[#This Row],[Lfd Nr.
(automatisch)]])-2),"")</f>
        <v>IH61</v>
      </c>
      <c r="B63" s="15" t="s">
        <v>6107</v>
      </c>
      <c r="C63" s="15"/>
      <c r="D63" t="s">
        <v>2291</v>
      </c>
      <c r="E63" s="10" t="str">
        <f>IFERROR(IF(NOT(BTT[[#This Row],[Manuelle Änderung des Verantwortliches TP
(Auswahl - bei Bedarf)]]=""),BTT[[#This Row],[Manuelle Änderung des Verantwortliches TP
(Auswahl - bei Bedarf)]],VLOOKUP(BTT[[#This Row],[Hauptprozess
(Pflichtauswahl)]],Hauptprozesse[],3,FALSE)),"")</f>
        <v>IH</v>
      </c>
      <c r="H63" s="10" t="s">
        <v>6041</v>
      </c>
      <c r="I63" t="s">
        <v>2290</v>
      </c>
      <c r="J63" s="10" t="str">
        <f>IFERROR(VLOOKUP(BTT[[#This Row],[Verwendete Transaktion (Pflichtauswahl)]],Transaktionen[[Transaktionen]:[Langtext]],2,FALSE),"")</f>
        <v>Meßpunkte zum Objekt anlegen</v>
      </c>
      <c r="L63" t="s">
        <v>6052</v>
      </c>
      <c r="M63" t="s">
        <v>6052</v>
      </c>
      <c r="N63" t="s">
        <v>6052</v>
      </c>
      <c r="O63" t="s">
        <v>6052</v>
      </c>
      <c r="P63" t="s">
        <v>6052</v>
      </c>
      <c r="Q63" t="s">
        <v>6052</v>
      </c>
      <c r="R63" t="s">
        <v>8533</v>
      </c>
      <c r="S63" t="s">
        <v>6052</v>
      </c>
      <c r="T63" t="s">
        <v>6060</v>
      </c>
      <c r="V63" s="10" t="str">
        <f>IFERROR(VLOOKUP(BTT[[#This Row],[Verwendetes Formular
(Auswahl falls relevant)]],Formulare[[Formularbezeichnung]:[Formularname (technisch)]],2,FALSE),"")</f>
        <v/>
      </c>
      <c r="X63" t="s">
        <v>6052</v>
      </c>
      <c r="Y63" s="4"/>
      <c r="Z63" t="s">
        <v>6046</v>
      </c>
      <c r="AK63" s="10" t="str">
        <f>IF(BTT[[#This Row],[Subprozess
(optionale Auswahl)]]="","okay",IF(VLOOKUP(BTT[[#This Row],[Subprozess
(optionale Auswahl)]],BPML[[Subprozess]:[Zugeordneter Hauptprozess]],3,FALSE)=BTT[[#This Row],[Hauptprozess
(Pflichtauswahl)]],"okay","falscher Subprozess"))</f>
        <v>okay</v>
      </c>
      <c r="AL63" t="str">
        <f>IF(aktives_Teilprojekt="Master","",IF(BTT[[#This Row],[Verantwortliches TP
(automatisch)]]=VLOOKUP(aktives_Teilprojekt,Teilprojekte[[Teilprojekte]:[Kürzel]],2,FALSE),"okay","Hauptprozess anderes TP"))</f>
        <v>okay</v>
      </c>
      <c r="AM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3" s="10" t="str">
        <f>IFERROR(IF(BTT[[#This Row],[SAP-Modul
(Pflichtauswahl)]]&lt;&gt;VLOOKUP(BTT[[#This Row],[Verwendete Transaktion (Pflichtauswahl)]],Transaktionen[[Transaktionen]:[Modul]],3,FALSE),"Modul anders","okay"),"")</f>
        <v>okay</v>
      </c>
      <c r="AP63" s="10" t="str">
        <f>IFERROR(IF(COUNTIFS(BTT[Verwendete Transaktion (Pflichtauswahl)],BTT[[#This Row],[Verwendete Transaktion (Pflichtauswahl)]],BTT[SAP-Modul
(Pflichtauswahl)],"&lt;&gt;"&amp;BTT[[#This Row],[SAP-Modul
(Pflichtauswahl)]])&gt;0,"Modul anders","okay"),"")</f>
        <v>okay</v>
      </c>
      <c r="AQ63" s="10" t="str">
        <f>IFERROR(IF(COUNTIFS(BTT[Verwendete Transaktion (Pflichtauswahl)],BTT[[#This Row],[Verwendete Transaktion (Pflichtauswahl)]],BTT[Verantwortliches TP
(automatisch)],"&lt;&gt;"&amp;BTT[[#This Row],[Verantwortliches TP
(automatisch)]])&gt;0,"Transaktion mehrfach","okay"),"")</f>
        <v>okay</v>
      </c>
      <c r="AR63" s="10" t="str">
        <f>IFERROR(IF(COUNTIFS(BTT[Verwendete Transaktion (Pflichtauswahl)],BTT[[#This Row],[Verwendete Transaktion (Pflichtauswahl)]],BTT[Verantwortliches TP
(automatisch)],"&lt;&gt;"&amp;VLOOKUP(aktives_Teilprojekt,Teilprojekte[[Teilprojekte]:[Kürzel]],2,FALSE))&gt;0,"Transaktion mehrfach","okay"),"")</f>
        <v>okay</v>
      </c>
      <c r="AS63" s="10" t="s">
        <v>9690</v>
      </c>
      <c r="AT63" s="10"/>
    </row>
    <row r="64" spans="1:46" x14ac:dyDescent="0.25">
      <c r="A64" s="14" t="str">
        <f>IFERROR(IF(BTT[[#This Row],[Lfd Nr. 
(aus konsolidierter Datei)]]&lt;&gt;"",BTT[[#This Row],[Lfd Nr. 
(aus konsolidierter Datei)]],VLOOKUP(aktives_Teilprojekt,Teilprojekte[[Teilprojekte]:[Kürzel]],2,FALSE)&amp;ROW(BTT[[#This Row],[Lfd Nr.
(automatisch)]])-2),"")</f>
        <v>IH62</v>
      </c>
      <c r="B64" s="15" t="s">
        <v>6107</v>
      </c>
      <c r="C64" s="15"/>
      <c r="D64" t="s">
        <v>2293</v>
      </c>
      <c r="E64" s="10" t="str">
        <f>IFERROR(IF(NOT(BTT[[#This Row],[Manuelle Änderung des Verantwortliches TP
(Auswahl - bei Bedarf)]]=""),BTT[[#This Row],[Manuelle Änderung des Verantwortliches TP
(Auswahl - bei Bedarf)]],VLOOKUP(BTT[[#This Row],[Hauptprozess
(Pflichtauswahl)]],Hauptprozesse[],3,FALSE)),"")</f>
        <v>IH</v>
      </c>
      <c r="H64" s="10" t="s">
        <v>6041</v>
      </c>
      <c r="I64" t="s">
        <v>2292</v>
      </c>
      <c r="J64" s="10" t="str">
        <f>IFERROR(VLOOKUP(BTT[[#This Row],[Verwendete Transaktion (Pflichtauswahl)]],Transaktionen[[Transaktionen]:[Langtext]],2,FALSE),"")</f>
        <v>Meßpunkte zum Objekt ändern</v>
      </c>
      <c r="L64" t="s">
        <v>6052</v>
      </c>
      <c r="M64" t="s">
        <v>6052</v>
      </c>
      <c r="N64" t="s">
        <v>6052</v>
      </c>
      <c r="O64" t="s">
        <v>6052</v>
      </c>
      <c r="P64" t="s">
        <v>6052</v>
      </c>
      <c r="Q64" t="s">
        <v>6052</v>
      </c>
      <c r="R64" t="s">
        <v>8533</v>
      </c>
      <c r="S64" t="s">
        <v>6052</v>
      </c>
      <c r="T64" t="s">
        <v>6060</v>
      </c>
      <c r="V64" s="10" t="str">
        <f>IFERROR(VLOOKUP(BTT[[#This Row],[Verwendetes Formular
(Auswahl falls relevant)]],Formulare[[Formularbezeichnung]:[Formularname (technisch)]],2,FALSE),"")</f>
        <v/>
      </c>
      <c r="X64" t="s">
        <v>6052</v>
      </c>
      <c r="Y64" s="4"/>
      <c r="Z64" t="s">
        <v>6046</v>
      </c>
      <c r="AK64" s="10" t="str">
        <f>IF(BTT[[#This Row],[Subprozess
(optionale Auswahl)]]="","okay",IF(VLOOKUP(BTT[[#This Row],[Subprozess
(optionale Auswahl)]],BPML[[Subprozess]:[Zugeordneter Hauptprozess]],3,FALSE)=BTT[[#This Row],[Hauptprozess
(Pflichtauswahl)]],"okay","falscher Subprozess"))</f>
        <v>okay</v>
      </c>
      <c r="AL64" t="str">
        <f>IF(aktives_Teilprojekt="Master","",IF(BTT[[#This Row],[Verantwortliches TP
(automatisch)]]=VLOOKUP(aktives_Teilprojekt,Teilprojekte[[Teilprojekte]:[Kürzel]],2,FALSE),"okay","Hauptprozess anderes TP"))</f>
        <v>okay</v>
      </c>
      <c r="AM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4" s="10" t="str">
        <f>IFERROR(IF(BTT[[#This Row],[SAP-Modul
(Pflichtauswahl)]]&lt;&gt;VLOOKUP(BTT[[#This Row],[Verwendete Transaktion (Pflichtauswahl)]],Transaktionen[[Transaktionen]:[Modul]],3,FALSE),"Modul anders","okay"),"")</f>
        <v>okay</v>
      </c>
      <c r="AP64" s="10" t="str">
        <f>IFERROR(IF(COUNTIFS(BTT[Verwendete Transaktion (Pflichtauswahl)],BTT[[#This Row],[Verwendete Transaktion (Pflichtauswahl)]],BTT[SAP-Modul
(Pflichtauswahl)],"&lt;&gt;"&amp;BTT[[#This Row],[SAP-Modul
(Pflichtauswahl)]])&gt;0,"Modul anders","okay"),"")</f>
        <v>okay</v>
      </c>
      <c r="AQ64" s="10" t="str">
        <f>IFERROR(IF(COUNTIFS(BTT[Verwendete Transaktion (Pflichtauswahl)],BTT[[#This Row],[Verwendete Transaktion (Pflichtauswahl)]],BTT[Verantwortliches TP
(automatisch)],"&lt;&gt;"&amp;BTT[[#This Row],[Verantwortliches TP
(automatisch)]])&gt;0,"Transaktion mehrfach","okay"),"")</f>
        <v>okay</v>
      </c>
      <c r="AR64" s="10" t="str">
        <f>IFERROR(IF(COUNTIFS(BTT[Verwendete Transaktion (Pflichtauswahl)],BTT[[#This Row],[Verwendete Transaktion (Pflichtauswahl)]],BTT[Verantwortliches TP
(automatisch)],"&lt;&gt;"&amp;VLOOKUP(aktives_Teilprojekt,Teilprojekte[[Teilprojekte]:[Kürzel]],2,FALSE))&gt;0,"Transaktion mehrfach","okay"),"")</f>
        <v>okay</v>
      </c>
      <c r="AS64" s="10" t="s">
        <v>9691</v>
      </c>
      <c r="AT64" s="10"/>
    </row>
    <row r="65" spans="1:46" x14ac:dyDescent="0.25">
      <c r="A65" s="14" t="str">
        <f>IFERROR(IF(BTT[[#This Row],[Lfd Nr. 
(aus konsolidierter Datei)]]&lt;&gt;"",BTT[[#This Row],[Lfd Nr. 
(aus konsolidierter Datei)]],VLOOKUP(aktives_Teilprojekt,Teilprojekte[[Teilprojekte]:[Kürzel]],2,FALSE)&amp;ROW(BTT[[#This Row],[Lfd Nr.
(automatisch)]])-2),"")</f>
        <v>IH63</v>
      </c>
      <c r="B65" s="15" t="s">
        <v>6107</v>
      </c>
      <c r="C65" s="15"/>
      <c r="D65" t="s">
        <v>2295</v>
      </c>
      <c r="E65" s="10" t="str">
        <f>IFERROR(IF(NOT(BTT[[#This Row],[Manuelle Änderung des Verantwortliches TP
(Auswahl - bei Bedarf)]]=""),BTT[[#This Row],[Manuelle Änderung des Verantwortliches TP
(Auswahl - bei Bedarf)]],VLOOKUP(BTT[[#This Row],[Hauptprozess
(Pflichtauswahl)]],Hauptprozesse[],3,FALSE)),"")</f>
        <v>IH</v>
      </c>
      <c r="H65" s="10" t="s">
        <v>6041</v>
      </c>
      <c r="I65" t="s">
        <v>2294</v>
      </c>
      <c r="J65" s="10" t="str">
        <f>IFERROR(VLOOKUP(BTT[[#This Row],[Verwendete Transaktion (Pflichtauswahl)]],Transaktionen[[Transaktionen]:[Langtext]],2,FALSE),"")</f>
        <v>Meßpunkte zum Objekt anzeigen</v>
      </c>
      <c r="L65" t="s">
        <v>6052</v>
      </c>
      <c r="M65" t="s">
        <v>6052</v>
      </c>
      <c r="N65" t="s">
        <v>6052</v>
      </c>
      <c r="O65" t="s">
        <v>6052</v>
      </c>
      <c r="P65" t="s">
        <v>6052</v>
      </c>
      <c r="Q65" t="s">
        <v>6052</v>
      </c>
      <c r="R65" t="s">
        <v>8533</v>
      </c>
      <c r="S65" t="s">
        <v>6052</v>
      </c>
      <c r="T65" t="s">
        <v>6060</v>
      </c>
      <c r="V65" s="10" t="str">
        <f>IFERROR(VLOOKUP(BTT[[#This Row],[Verwendetes Formular
(Auswahl falls relevant)]],Formulare[[Formularbezeichnung]:[Formularname (technisch)]],2,FALSE),"")</f>
        <v/>
      </c>
      <c r="X65" t="s">
        <v>6052</v>
      </c>
      <c r="Y65" s="4"/>
      <c r="Z65" t="s">
        <v>6046</v>
      </c>
      <c r="AK65" s="10" t="str">
        <f>IF(BTT[[#This Row],[Subprozess
(optionale Auswahl)]]="","okay",IF(VLOOKUP(BTT[[#This Row],[Subprozess
(optionale Auswahl)]],BPML[[Subprozess]:[Zugeordneter Hauptprozess]],3,FALSE)=BTT[[#This Row],[Hauptprozess
(Pflichtauswahl)]],"okay","falscher Subprozess"))</f>
        <v>okay</v>
      </c>
      <c r="AL65" t="str">
        <f>IF(aktives_Teilprojekt="Master","",IF(BTT[[#This Row],[Verantwortliches TP
(automatisch)]]=VLOOKUP(aktives_Teilprojekt,Teilprojekte[[Teilprojekte]:[Kürzel]],2,FALSE),"okay","Hauptprozess anderes TP"))</f>
        <v>okay</v>
      </c>
      <c r="AM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5" s="10" t="str">
        <f>IFERROR(IF(BTT[[#This Row],[SAP-Modul
(Pflichtauswahl)]]&lt;&gt;VLOOKUP(BTT[[#This Row],[Verwendete Transaktion (Pflichtauswahl)]],Transaktionen[[Transaktionen]:[Modul]],3,FALSE),"Modul anders","okay"),"")</f>
        <v>okay</v>
      </c>
      <c r="AP65" s="10" t="str">
        <f>IFERROR(IF(COUNTIFS(BTT[Verwendete Transaktion (Pflichtauswahl)],BTT[[#This Row],[Verwendete Transaktion (Pflichtauswahl)]],BTT[SAP-Modul
(Pflichtauswahl)],"&lt;&gt;"&amp;BTT[[#This Row],[SAP-Modul
(Pflichtauswahl)]])&gt;0,"Modul anders","okay"),"")</f>
        <v>okay</v>
      </c>
      <c r="AQ65" s="10" t="str">
        <f>IFERROR(IF(COUNTIFS(BTT[Verwendete Transaktion (Pflichtauswahl)],BTT[[#This Row],[Verwendete Transaktion (Pflichtauswahl)]],BTT[Verantwortliches TP
(automatisch)],"&lt;&gt;"&amp;BTT[[#This Row],[Verantwortliches TP
(automatisch)]])&gt;0,"Transaktion mehrfach","okay"),"")</f>
        <v>okay</v>
      </c>
      <c r="AR65" s="10" t="str">
        <f>IFERROR(IF(COUNTIFS(BTT[Verwendete Transaktion (Pflichtauswahl)],BTT[[#This Row],[Verwendete Transaktion (Pflichtauswahl)]],BTT[Verantwortliches TP
(automatisch)],"&lt;&gt;"&amp;VLOOKUP(aktives_Teilprojekt,Teilprojekte[[Teilprojekte]:[Kürzel]],2,FALSE))&gt;0,"Transaktion mehrfach","okay"),"")</f>
        <v>okay</v>
      </c>
      <c r="AS65" s="10" t="s">
        <v>9692</v>
      </c>
      <c r="AT65" s="10"/>
    </row>
    <row r="66" spans="1:46" x14ac:dyDescent="0.25">
      <c r="A66" s="14" t="str">
        <f>IFERROR(IF(BTT[[#This Row],[Lfd Nr. 
(aus konsolidierter Datei)]]&lt;&gt;"",BTT[[#This Row],[Lfd Nr. 
(aus konsolidierter Datei)]],VLOOKUP(aktives_Teilprojekt,Teilprojekte[[Teilprojekte]:[Kürzel]],2,FALSE)&amp;ROW(BTT[[#This Row],[Lfd Nr.
(automatisch)]])-2),"")</f>
        <v>IH64</v>
      </c>
      <c r="B66" s="15" t="s">
        <v>6107</v>
      </c>
      <c r="C66" s="15"/>
      <c r="D66" t="s">
        <v>2297</v>
      </c>
      <c r="E66" s="10" t="str">
        <f>IFERROR(IF(NOT(BTT[[#This Row],[Manuelle Änderung des Verantwortliches TP
(Auswahl - bei Bedarf)]]=""),BTT[[#This Row],[Manuelle Änderung des Verantwortliches TP
(Auswahl - bei Bedarf)]],VLOOKUP(BTT[[#This Row],[Hauptprozess
(Pflichtauswahl)]],Hauptprozesse[],3,FALSE)),"")</f>
        <v>IH</v>
      </c>
      <c r="H66" s="10" t="s">
        <v>6041</v>
      </c>
      <c r="I66" t="s">
        <v>2296</v>
      </c>
      <c r="J66" s="10" t="str">
        <f>IFERROR(VLOOKUP(BTT[[#This Row],[Verwendete Transaktion (Pflichtauswahl)]],Transaktionen[[Transaktionen]:[Langtext]],2,FALSE),"")</f>
        <v>Meßpunkte anzeigen</v>
      </c>
      <c r="L66" t="s">
        <v>6052</v>
      </c>
      <c r="M66" t="s">
        <v>6052</v>
      </c>
      <c r="N66" t="s">
        <v>6052</v>
      </c>
      <c r="O66" t="s">
        <v>6052</v>
      </c>
      <c r="P66" t="s">
        <v>6052</v>
      </c>
      <c r="Q66" t="s">
        <v>6052</v>
      </c>
      <c r="R66" t="s">
        <v>8533</v>
      </c>
      <c r="S66" t="s">
        <v>6052</v>
      </c>
      <c r="T66" t="s">
        <v>6060</v>
      </c>
      <c r="V66" s="10" t="str">
        <f>IFERROR(VLOOKUP(BTT[[#This Row],[Verwendetes Formular
(Auswahl falls relevant)]],Formulare[[Formularbezeichnung]:[Formularname (technisch)]],2,FALSE),"")</f>
        <v/>
      </c>
      <c r="X66" t="s">
        <v>6052</v>
      </c>
      <c r="Y66" s="4"/>
      <c r="Z66" t="s">
        <v>6046</v>
      </c>
      <c r="AK66" s="10" t="str">
        <f>IF(BTT[[#This Row],[Subprozess
(optionale Auswahl)]]="","okay",IF(VLOOKUP(BTT[[#This Row],[Subprozess
(optionale Auswahl)]],BPML[[Subprozess]:[Zugeordneter Hauptprozess]],3,FALSE)=BTT[[#This Row],[Hauptprozess
(Pflichtauswahl)]],"okay","falscher Subprozess"))</f>
        <v>okay</v>
      </c>
      <c r="AL66" t="str">
        <f>IF(aktives_Teilprojekt="Master","",IF(BTT[[#This Row],[Verantwortliches TP
(automatisch)]]=VLOOKUP(aktives_Teilprojekt,Teilprojekte[[Teilprojekte]:[Kürzel]],2,FALSE),"okay","Hauptprozess anderes TP"))</f>
        <v>okay</v>
      </c>
      <c r="AM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6" s="10" t="str">
        <f>IFERROR(IF(BTT[[#This Row],[SAP-Modul
(Pflichtauswahl)]]&lt;&gt;VLOOKUP(BTT[[#This Row],[Verwendete Transaktion (Pflichtauswahl)]],Transaktionen[[Transaktionen]:[Modul]],3,FALSE),"Modul anders","okay"),"")</f>
        <v>okay</v>
      </c>
      <c r="AP66" s="10" t="str">
        <f>IFERROR(IF(COUNTIFS(BTT[Verwendete Transaktion (Pflichtauswahl)],BTT[[#This Row],[Verwendete Transaktion (Pflichtauswahl)]],BTT[SAP-Modul
(Pflichtauswahl)],"&lt;&gt;"&amp;BTT[[#This Row],[SAP-Modul
(Pflichtauswahl)]])&gt;0,"Modul anders","okay"),"")</f>
        <v>okay</v>
      </c>
      <c r="AQ66" s="10" t="str">
        <f>IFERROR(IF(COUNTIFS(BTT[Verwendete Transaktion (Pflichtauswahl)],BTT[[#This Row],[Verwendete Transaktion (Pflichtauswahl)]],BTT[Verantwortliches TP
(automatisch)],"&lt;&gt;"&amp;BTT[[#This Row],[Verantwortliches TP
(automatisch)]])&gt;0,"Transaktion mehrfach","okay"),"")</f>
        <v>okay</v>
      </c>
      <c r="AR66" s="10" t="str">
        <f>IFERROR(IF(COUNTIFS(BTT[Verwendete Transaktion (Pflichtauswahl)],BTT[[#This Row],[Verwendete Transaktion (Pflichtauswahl)]],BTT[Verantwortliches TP
(automatisch)],"&lt;&gt;"&amp;VLOOKUP(aktives_Teilprojekt,Teilprojekte[[Teilprojekte]:[Kürzel]],2,FALSE))&gt;0,"Transaktion mehrfach","okay"),"")</f>
        <v>okay</v>
      </c>
      <c r="AS66" s="10" t="s">
        <v>9693</v>
      </c>
      <c r="AT66" s="10"/>
    </row>
    <row r="67" spans="1:46" x14ac:dyDescent="0.25">
      <c r="A67" s="14" t="str">
        <f>IFERROR(IF(BTT[[#This Row],[Lfd Nr. 
(aus konsolidierter Datei)]]&lt;&gt;"",BTT[[#This Row],[Lfd Nr. 
(aus konsolidierter Datei)]],VLOOKUP(aktives_Teilprojekt,Teilprojekte[[Teilprojekte]:[Kürzel]],2,FALSE)&amp;ROW(BTT[[#This Row],[Lfd Nr.
(automatisch)]])-2),"")</f>
        <v>IH65</v>
      </c>
      <c r="B67" s="15" t="s">
        <v>6107</v>
      </c>
      <c r="C67" s="15"/>
      <c r="D67" t="s">
        <v>2299</v>
      </c>
      <c r="E67" s="10" t="str">
        <f>IFERROR(IF(NOT(BTT[[#This Row],[Manuelle Änderung des Verantwortliches TP
(Auswahl - bei Bedarf)]]=""),BTT[[#This Row],[Manuelle Änderung des Verantwortliches TP
(Auswahl - bei Bedarf)]],VLOOKUP(BTT[[#This Row],[Hauptprozess
(Pflichtauswahl)]],Hauptprozesse[],3,FALSE)),"")</f>
        <v>IH</v>
      </c>
      <c r="H67" s="10" t="s">
        <v>6041</v>
      </c>
      <c r="I67" t="s">
        <v>2298</v>
      </c>
      <c r="J67" s="10" t="str">
        <f>IFERROR(VLOOKUP(BTT[[#This Row],[Verwendete Transaktion (Pflichtauswahl)]],Transaktionen[[Transaktionen]:[Langtext]],2,FALSE),"")</f>
        <v>Meßpunkte ändern</v>
      </c>
      <c r="L67" t="s">
        <v>6052</v>
      </c>
      <c r="M67" t="s">
        <v>6052</v>
      </c>
      <c r="N67" t="s">
        <v>6052</v>
      </c>
      <c r="O67" t="s">
        <v>6052</v>
      </c>
      <c r="P67" t="s">
        <v>6052</v>
      </c>
      <c r="Q67" t="s">
        <v>6052</v>
      </c>
      <c r="R67" t="s">
        <v>8533</v>
      </c>
      <c r="S67" t="s">
        <v>6052</v>
      </c>
      <c r="T67" t="s">
        <v>6060</v>
      </c>
      <c r="V67" s="10" t="str">
        <f>IFERROR(VLOOKUP(BTT[[#This Row],[Verwendetes Formular
(Auswahl falls relevant)]],Formulare[[Formularbezeichnung]:[Formularname (technisch)]],2,FALSE),"")</f>
        <v/>
      </c>
      <c r="X67" t="s">
        <v>6052</v>
      </c>
      <c r="Y67" s="4"/>
      <c r="Z67" t="s">
        <v>6046</v>
      </c>
      <c r="AK67" s="10" t="str">
        <f>IF(BTT[[#This Row],[Subprozess
(optionale Auswahl)]]="","okay",IF(VLOOKUP(BTT[[#This Row],[Subprozess
(optionale Auswahl)]],BPML[[Subprozess]:[Zugeordneter Hauptprozess]],3,FALSE)=BTT[[#This Row],[Hauptprozess
(Pflichtauswahl)]],"okay","falscher Subprozess"))</f>
        <v>okay</v>
      </c>
      <c r="AL67" t="str">
        <f>IF(aktives_Teilprojekt="Master","",IF(BTT[[#This Row],[Verantwortliches TP
(automatisch)]]=VLOOKUP(aktives_Teilprojekt,Teilprojekte[[Teilprojekte]:[Kürzel]],2,FALSE),"okay","Hauptprozess anderes TP"))</f>
        <v>okay</v>
      </c>
      <c r="AM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7" s="10" t="str">
        <f>IFERROR(IF(BTT[[#This Row],[SAP-Modul
(Pflichtauswahl)]]&lt;&gt;VLOOKUP(BTT[[#This Row],[Verwendete Transaktion (Pflichtauswahl)]],Transaktionen[[Transaktionen]:[Modul]],3,FALSE),"Modul anders","okay"),"")</f>
        <v>okay</v>
      </c>
      <c r="AP67" s="10" t="str">
        <f>IFERROR(IF(COUNTIFS(BTT[Verwendete Transaktion (Pflichtauswahl)],BTT[[#This Row],[Verwendete Transaktion (Pflichtauswahl)]],BTT[SAP-Modul
(Pflichtauswahl)],"&lt;&gt;"&amp;BTT[[#This Row],[SAP-Modul
(Pflichtauswahl)]])&gt;0,"Modul anders","okay"),"")</f>
        <v>okay</v>
      </c>
      <c r="AQ67" s="10" t="str">
        <f>IFERROR(IF(COUNTIFS(BTT[Verwendete Transaktion (Pflichtauswahl)],BTT[[#This Row],[Verwendete Transaktion (Pflichtauswahl)]],BTT[Verantwortliches TP
(automatisch)],"&lt;&gt;"&amp;BTT[[#This Row],[Verantwortliches TP
(automatisch)]])&gt;0,"Transaktion mehrfach","okay"),"")</f>
        <v>okay</v>
      </c>
      <c r="AR67" s="10" t="str">
        <f>IFERROR(IF(COUNTIFS(BTT[Verwendete Transaktion (Pflichtauswahl)],BTT[[#This Row],[Verwendete Transaktion (Pflichtauswahl)]],BTT[Verantwortliches TP
(automatisch)],"&lt;&gt;"&amp;VLOOKUP(aktives_Teilprojekt,Teilprojekte[[Teilprojekte]:[Kürzel]],2,FALSE))&gt;0,"Transaktion mehrfach","okay"),"")</f>
        <v>okay</v>
      </c>
      <c r="AS67" s="10" t="s">
        <v>9694</v>
      </c>
      <c r="AT67" s="10"/>
    </row>
    <row r="68" spans="1:46" x14ac:dyDescent="0.25">
      <c r="A68" s="14" t="str">
        <f>IFERROR(IF(BTT[[#This Row],[Lfd Nr. 
(aus konsolidierter Datei)]]&lt;&gt;"",BTT[[#This Row],[Lfd Nr. 
(aus konsolidierter Datei)]],VLOOKUP(aktives_Teilprojekt,Teilprojekte[[Teilprojekte]:[Kürzel]],2,FALSE)&amp;ROW(BTT[[#This Row],[Lfd Nr.
(automatisch)]])-2),"")</f>
        <v>IH66</v>
      </c>
      <c r="B68" s="15" t="s">
        <v>6107</v>
      </c>
      <c r="C68" s="15"/>
      <c r="D68" t="s">
        <v>2301</v>
      </c>
      <c r="E68" s="10" t="str">
        <f>IFERROR(IF(NOT(BTT[[#This Row],[Manuelle Änderung des Verantwortliches TP
(Auswahl - bei Bedarf)]]=""),BTT[[#This Row],[Manuelle Änderung des Verantwortliches TP
(Auswahl - bei Bedarf)]],VLOOKUP(BTT[[#This Row],[Hauptprozess
(Pflichtauswahl)]],Hauptprozesse[],3,FALSE)),"")</f>
        <v>IH</v>
      </c>
      <c r="H68" s="10" t="s">
        <v>6041</v>
      </c>
      <c r="I68" t="s">
        <v>2300</v>
      </c>
      <c r="J68" s="10" t="str">
        <f>IFERROR(VLOOKUP(BTT[[#This Row],[Verwendete Transaktion (Pflichtauswahl)]],Transaktionen[[Transaktionen]:[Langtext]],2,FALSE),"")</f>
        <v>Meßbeleg anlegen</v>
      </c>
      <c r="L68" t="s">
        <v>6052</v>
      </c>
      <c r="M68" t="s">
        <v>6052</v>
      </c>
      <c r="N68" t="s">
        <v>6052</v>
      </c>
      <c r="O68" t="s">
        <v>6052</v>
      </c>
      <c r="P68" t="s">
        <v>6052</v>
      </c>
      <c r="Q68" t="s">
        <v>6052</v>
      </c>
      <c r="R68" t="s">
        <v>8533</v>
      </c>
      <c r="S68" t="s">
        <v>6052</v>
      </c>
      <c r="T68" t="s">
        <v>6060</v>
      </c>
      <c r="V68" s="10" t="str">
        <f>IFERROR(VLOOKUP(BTT[[#This Row],[Verwendetes Formular
(Auswahl falls relevant)]],Formulare[[Formularbezeichnung]:[Formularname (technisch)]],2,FALSE),"")</f>
        <v/>
      </c>
      <c r="X68" t="s">
        <v>6052</v>
      </c>
      <c r="Y68" s="4"/>
      <c r="Z68" t="s">
        <v>6046</v>
      </c>
      <c r="AK68" s="10" t="str">
        <f>IF(BTT[[#This Row],[Subprozess
(optionale Auswahl)]]="","okay",IF(VLOOKUP(BTT[[#This Row],[Subprozess
(optionale Auswahl)]],BPML[[Subprozess]:[Zugeordneter Hauptprozess]],3,FALSE)=BTT[[#This Row],[Hauptprozess
(Pflichtauswahl)]],"okay","falscher Subprozess"))</f>
        <v>okay</v>
      </c>
      <c r="AL68" t="str">
        <f>IF(aktives_Teilprojekt="Master","",IF(BTT[[#This Row],[Verantwortliches TP
(automatisch)]]=VLOOKUP(aktives_Teilprojekt,Teilprojekte[[Teilprojekte]:[Kürzel]],2,FALSE),"okay","Hauptprozess anderes TP"))</f>
        <v>okay</v>
      </c>
      <c r="AM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8" s="10" t="str">
        <f>IFERROR(IF(BTT[[#This Row],[SAP-Modul
(Pflichtauswahl)]]&lt;&gt;VLOOKUP(BTT[[#This Row],[Verwendete Transaktion (Pflichtauswahl)]],Transaktionen[[Transaktionen]:[Modul]],3,FALSE),"Modul anders","okay"),"")</f>
        <v>okay</v>
      </c>
      <c r="AP68" s="10" t="str">
        <f>IFERROR(IF(COUNTIFS(BTT[Verwendete Transaktion (Pflichtauswahl)],BTT[[#This Row],[Verwendete Transaktion (Pflichtauswahl)]],BTT[SAP-Modul
(Pflichtauswahl)],"&lt;&gt;"&amp;BTT[[#This Row],[SAP-Modul
(Pflichtauswahl)]])&gt;0,"Modul anders","okay"),"")</f>
        <v>okay</v>
      </c>
      <c r="AQ68" s="10" t="str">
        <f>IFERROR(IF(COUNTIFS(BTT[Verwendete Transaktion (Pflichtauswahl)],BTT[[#This Row],[Verwendete Transaktion (Pflichtauswahl)]],BTT[Verantwortliches TP
(automatisch)],"&lt;&gt;"&amp;BTT[[#This Row],[Verantwortliches TP
(automatisch)]])&gt;0,"Transaktion mehrfach","okay"),"")</f>
        <v>okay</v>
      </c>
      <c r="AR68" s="10" t="str">
        <f>IFERROR(IF(COUNTIFS(BTT[Verwendete Transaktion (Pflichtauswahl)],BTT[[#This Row],[Verwendete Transaktion (Pflichtauswahl)]],BTT[Verantwortliches TP
(automatisch)],"&lt;&gt;"&amp;VLOOKUP(aktives_Teilprojekt,Teilprojekte[[Teilprojekte]:[Kürzel]],2,FALSE))&gt;0,"Transaktion mehrfach","okay"),"")</f>
        <v>okay</v>
      </c>
      <c r="AS68" s="10" t="s">
        <v>9695</v>
      </c>
      <c r="AT68" s="10"/>
    </row>
    <row r="69" spans="1:46" x14ac:dyDescent="0.25">
      <c r="A69" s="14" t="str">
        <f>IFERROR(IF(BTT[[#This Row],[Lfd Nr. 
(aus konsolidierter Datei)]]&lt;&gt;"",BTT[[#This Row],[Lfd Nr. 
(aus konsolidierter Datei)]],VLOOKUP(aktives_Teilprojekt,Teilprojekte[[Teilprojekte]:[Kürzel]],2,FALSE)&amp;ROW(BTT[[#This Row],[Lfd Nr.
(automatisch)]])-2),"")</f>
        <v>IH67</v>
      </c>
      <c r="B69" s="15" t="s">
        <v>6107</v>
      </c>
      <c r="C69" s="15"/>
      <c r="D69" t="s">
        <v>2303</v>
      </c>
      <c r="E69" s="10" t="str">
        <f>IFERROR(IF(NOT(BTT[[#This Row],[Manuelle Änderung des Verantwortliches TP
(Auswahl - bei Bedarf)]]=""),BTT[[#This Row],[Manuelle Änderung des Verantwortliches TP
(Auswahl - bei Bedarf)]],VLOOKUP(BTT[[#This Row],[Hauptprozess
(Pflichtauswahl)]],Hauptprozesse[],3,FALSE)),"")</f>
        <v>IH</v>
      </c>
      <c r="H69" s="10" t="s">
        <v>6041</v>
      </c>
      <c r="I69" t="s">
        <v>2302</v>
      </c>
      <c r="J69" s="10" t="str">
        <f>IFERROR(VLOOKUP(BTT[[#This Row],[Verwendete Transaktion (Pflichtauswahl)]],Transaktionen[[Transaktionen]:[Langtext]],2,FALSE),"")</f>
        <v>Meßbeleg ändern</v>
      </c>
      <c r="L69" t="s">
        <v>6052</v>
      </c>
      <c r="M69" t="s">
        <v>6052</v>
      </c>
      <c r="N69" t="s">
        <v>6052</v>
      </c>
      <c r="O69" t="s">
        <v>6052</v>
      </c>
      <c r="P69" t="s">
        <v>6052</v>
      </c>
      <c r="Q69" t="s">
        <v>6052</v>
      </c>
      <c r="R69" t="s">
        <v>8533</v>
      </c>
      <c r="S69" t="s">
        <v>6052</v>
      </c>
      <c r="T69" t="s">
        <v>6060</v>
      </c>
      <c r="V69" s="10" t="str">
        <f>IFERROR(VLOOKUP(BTT[[#This Row],[Verwendetes Formular
(Auswahl falls relevant)]],Formulare[[Formularbezeichnung]:[Formularname (technisch)]],2,FALSE),"")</f>
        <v/>
      </c>
      <c r="X69" t="s">
        <v>6052</v>
      </c>
      <c r="Y69" s="4"/>
      <c r="Z69" t="s">
        <v>6046</v>
      </c>
      <c r="AK69" s="10" t="str">
        <f>IF(BTT[[#This Row],[Subprozess
(optionale Auswahl)]]="","okay",IF(VLOOKUP(BTT[[#This Row],[Subprozess
(optionale Auswahl)]],BPML[[Subprozess]:[Zugeordneter Hauptprozess]],3,FALSE)=BTT[[#This Row],[Hauptprozess
(Pflichtauswahl)]],"okay","falscher Subprozess"))</f>
        <v>okay</v>
      </c>
      <c r="AL69" t="str">
        <f>IF(aktives_Teilprojekt="Master","",IF(BTT[[#This Row],[Verantwortliches TP
(automatisch)]]=VLOOKUP(aktives_Teilprojekt,Teilprojekte[[Teilprojekte]:[Kürzel]],2,FALSE),"okay","Hauptprozess anderes TP"))</f>
        <v>okay</v>
      </c>
      <c r="AM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9" s="10" t="str">
        <f>IFERROR(IF(BTT[[#This Row],[SAP-Modul
(Pflichtauswahl)]]&lt;&gt;VLOOKUP(BTT[[#This Row],[Verwendete Transaktion (Pflichtauswahl)]],Transaktionen[[Transaktionen]:[Modul]],3,FALSE),"Modul anders","okay"),"")</f>
        <v>okay</v>
      </c>
      <c r="AP69" s="10" t="str">
        <f>IFERROR(IF(COUNTIFS(BTT[Verwendete Transaktion (Pflichtauswahl)],BTT[[#This Row],[Verwendete Transaktion (Pflichtauswahl)]],BTT[SAP-Modul
(Pflichtauswahl)],"&lt;&gt;"&amp;BTT[[#This Row],[SAP-Modul
(Pflichtauswahl)]])&gt;0,"Modul anders","okay"),"")</f>
        <v>okay</v>
      </c>
      <c r="AQ69" s="10" t="str">
        <f>IFERROR(IF(COUNTIFS(BTT[Verwendete Transaktion (Pflichtauswahl)],BTT[[#This Row],[Verwendete Transaktion (Pflichtauswahl)]],BTT[Verantwortliches TP
(automatisch)],"&lt;&gt;"&amp;BTT[[#This Row],[Verantwortliches TP
(automatisch)]])&gt;0,"Transaktion mehrfach","okay"),"")</f>
        <v>okay</v>
      </c>
      <c r="AR69" s="10" t="str">
        <f>IFERROR(IF(COUNTIFS(BTT[Verwendete Transaktion (Pflichtauswahl)],BTT[[#This Row],[Verwendete Transaktion (Pflichtauswahl)]],BTT[Verantwortliches TP
(automatisch)],"&lt;&gt;"&amp;VLOOKUP(aktives_Teilprojekt,Teilprojekte[[Teilprojekte]:[Kürzel]],2,FALSE))&gt;0,"Transaktion mehrfach","okay"),"")</f>
        <v>okay</v>
      </c>
      <c r="AS69" s="10" t="s">
        <v>9696</v>
      </c>
      <c r="AT69" s="10"/>
    </row>
    <row r="70" spans="1:46" x14ac:dyDescent="0.25">
      <c r="A70" s="14" t="str">
        <f>IFERROR(IF(BTT[[#This Row],[Lfd Nr. 
(aus konsolidierter Datei)]]&lt;&gt;"",BTT[[#This Row],[Lfd Nr. 
(aus konsolidierter Datei)]],VLOOKUP(aktives_Teilprojekt,Teilprojekte[[Teilprojekte]:[Kürzel]],2,FALSE)&amp;ROW(BTT[[#This Row],[Lfd Nr.
(automatisch)]])-2),"")</f>
        <v>IH68</v>
      </c>
      <c r="B70" s="15" t="s">
        <v>6107</v>
      </c>
      <c r="C70" s="15"/>
      <c r="D70" t="s">
        <v>2305</v>
      </c>
      <c r="E70" s="10" t="str">
        <f>IFERROR(IF(NOT(BTT[[#This Row],[Manuelle Änderung des Verantwortliches TP
(Auswahl - bei Bedarf)]]=""),BTT[[#This Row],[Manuelle Änderung des Verantwortliches TP
(Auswahl - bei Bedarf)]],VLOOKUP(BTT[[#This Row],[Hauptprozess
(Pflichtauswahl)]],Hauptprozesse[],3,FALSE)),"")</f>
        <v>IH</v>
      </c>
      <c r="H70" s="10" t="s">
        <v>6041</v>
      </c>
      <c r="I70" t="s">
        <v>2304</v>
      </c>
      <c r="J70" s="10" t="str">
        <f>IFERROR(VLOOKUP(BTT[[#This Row],[Verwendete Transaktion (Pflichtauswahl)]],Transaktionen[[Transaktionen]:[Langtext]],2,FALSE),"")</f>
        <v>Meßbeleg anzeigen</v>
      </c>
      <c r="L70" t="s">
        <v>6052</v>
      </c>
      <c r="M70" t="s">
        <v>6052</v>
      </c>
      <c r="N70" t="s">
        <v>6052</v>
      </c>
      <c r="O70" t="s">
        <v>6052</v>
      </c>
      <c r="P70" t="s">
        <v>6052</v>
      </c>
      <c r="Q70" t="s">
        <v>6052</v>
      </c>
      <c r="R70" t="s">
        <v>8533</v>
      </c>
      <c r="S70" t="s">
        <v>6052</v>
      </c>
      <c r="T70" t="s">
        <v>6060</v>
      </c>
      <c r="V70" s="10" t="str">
        <f>IFERROR(VLOOKUP(BTT[[#This Row],[Verwendetes Formular
(Auswahl falls relevant)]],Formulare[[Formularbezeichnung]:[Formularname (technisch)]],2,FALSE),"")</f>
        <v/>
      </c>
      <c r="X70" t="s">
        <v>6052</v>
      </c>
      <c r="Y70" s="4"/>
      <c r="Z70" t="s">
        <v>6046</v>
      </c>
      <c r="AK70" s="10" t="str">
        <f>IF(BTT[[#This Row],[Subprozess
(optionale Auswahl)]]="","okay",IF(VLOOKUP(BTT[[#This Row],[Subprozess
(optionale Auswahl)]],BPML[[Subprozess]:[Zugeordneter Hauptprozess]],3,FALSE)=BTT[[#This Row],[Hauptprozess
(Pflichtauswahl)]],"okay","falscher Subprozess"))</f>
        <v>okay</v>
      </c>
      <c r="AL70" t="str">
        <f>IF(aktives_Teilprojekt="Master","",IF(BTT[[#This Row],[Verantwortliches TP
(automatisch)]]=VLOOKUP(aktives_Teilprojekt,Teilprojekte[[Teilprojekte]:[Kürzel]],2,FALSE),"okay","Hauptprozess anderes TP"))</f>
        <v>okay</v>
      </c>
      <c r="AM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0" s="10" t="str">
        <f>IFERROR(IF(BTT[[#This Row],[SAP-Modul
(Pflichtauswahl)]]&lt;&gt;VLOOKUP(BTT[[#This Row],[Verwendete Transaktion (Pflichtauswahl)]],Transaktionen[[Transaktionen]:[Modul]],3,FALSE),"Modul anders","okay"),"")</f>
        <v>okay</v>
      </c>
      <c r="AP70" s="10" t="str">
        <f>IFERROR(IF(COUNTIFS(BTT[Verwendete Transaktion (Pflichtauswahl)],BTT[[#This Row],[Verwendete Transaktion (Pflichtauswahl)]],BTT[SAP-Modul
(Pflichtauswahl)],"&lt;&gt;"&amp;BTT[[#This Row],[SAP-Modul
(Pflichtauswahl)]])&gt;0,"Modul anders","okay"),"")</f>
        <v>okay</v>
      </c>
      <c r="AQ70" s="10" t="str">
        <f>IFERROR(IF(COUNTIFS(BTT[Verwendete Transaktion (Pflichtauswahl)],BTT[[#This Row],[Verwendete Transaktion (Pflichtauswahl)]],BTT[Verantwortliches TP
(automatisch)],"&lt;&gt;"&amp;BTT[[#This Row],[Verantwortliches TP
(automatisch)]])&gt;0,"Transaktion mehrfach","okay"),"")</f>
        <v>okay</v>
      </c>
      <c r="AR70" s="10" t="str">
        <f>IFERROR(IF(COUNTIFS(BTT[Verwendete Transaktion (Pflichtauswahl)],BTT[[#This Row],[Verwendete Transaktion (Pflichtauswahl)]],BTT[Verantwortliches TP
(automatisch)],"&lt;&gt;"&amp;VLOOKUP(aktives_Teilprojekt,Teilprojekte[[Teilprojekte]:[Kürzel]],2,FALSE))&gt;0,"Transaktion mehrfach","okay"),"")</f>
        <v>okay</v>
      </c>
      <c r="AS70" s="10" t="s">
        <v>9697</v>
      </c>
      <c r="AT70" s="10"/>
    </row>
    <row r="71" spans="1:46" x14ac:dyDescent="0.25">
      <c r="A71" s="14" t="str">
        <f>IFERROR(IF(BTT[[#This Row],[Lfd Nr. 
(aus konsolidierter Datei)]]&lt;&gt;"",BTT[[#This Row],[Lfd Nr. 
(aus konsolidierter Datei)]],VLOOKUP(aktives_Teilprojekt,Teilprojekte[[Teilprojekte]:[Kürzel]],2,FALSE)&amp;ROW(BTT[[#This Row],[Lfd Nr.
(automatisch)]])-2),"")</f>
        <v>IH69</v>
      </c>
      <c r="B71" s="15" t="s">
        <v>6107</v>
      </c>
      <c r="C71" s="15"/>
      <c r="D71" t="s">
        <v>2307</v>
      </c>
      <c r="E71" s="10" t="str">
        <f>IFERROR(IF(NOT(BTT[[#This Row],[Manuelle Änderung des Verantwortliches TP
(Auswahl - bei Bedarf)]]=""),BTT[[#This Row],[Manuelle Änderung des Verantwortliches TP
(Auswahl - bei Bedarf)]],VLOOKUP(BTT[[#This Row],[Hauptprozess
(Pflichtauswahl)]],Hauptprozesse[],3,FALSE)),"")</f>
        <v>IH</v>
      </c>
      <c r="H71" s="10" t="s">
        <v>6041</v>
      </c>
      <c r="I71" t="s">
        <v>2306</v>
      </c>
      <c r="J71" s="10" t="str">
        <f>IFERROR(VLOOKUP(BTT[[#This Row],[Verwendete Transaktion (Pflichtauswahl)]],Transaktionen[[Transaktionen]:[Langtext]],2,FALSE),"")</f>
        <v>Sammelerfassung Meßbelege</v>
      </c>
      <c r="L71" t="s">
        <v>6052</v>
      </c>
      <c r="M71" t="s">
        <v>6052</v>
      </c>
      <c r="N71" t="s">
        <v>6052</v>
      </c>
      <c r="O71" t="s">
        <v>6052</v>
      </c>
      <c r="P71" t="s">
        <v>6052</v>
      </c>
      <c r="Q71" t="s">
        <v>6052</v>
      </c>
      <c r="R71" t="s">
        <v>8533</v>
      </c>
      <c r="S71" t="s">
        <v>6052</v>
      </c>
      <c r="T71" t="s">
        <v>6060</v>
      </c>
      <c r="V71" s="10" t="str">
        <f>IFERROR(VLOOKUP(BTT[[#This Row],[Verwendetes Formular
(Auswahl falls relevant)]],Formulare[[Formularbezeichnung]:[Formularname (technisch)]],2,FALSE),"")</f>
        <v/>
      </c>
      <c r="X71" t="s">
        <v>6052</v>
      </c>
      <c r="Y71" s="4"/>
      <c r="Z71" t="s">
        <v>6046</v>
      </c>
      <c r="AK71" s="10" t="str">
        <f>IF(BTT[[#This Row],[Subprozess
(optionale Auswahl)]]="","okay",IF(VLOOKUP(BTT[[#This Row],[Subprozess
(optionale Auswahl)]],BPML[[Subprozess]:[Zugeordneter Hauptprozess]],3,FALSE)=BTT[[#This Row],[Hauptprozess
(Pflichtauswahl)]],"okay","falscher Subprozess"))</f>
        <v>okay</v>
      </c>
      <c r="AL71" t="str">
        <f>IF(aktives_Teilprojekt="Master","",IF(BTT[[#This Row],[Verantwortliches TP
(automatisch)]]=VLOOKUP(aktives_Teilprojekt,Teilprojekte[[Teilprojekte]:[Kürzel]],2,FALSE),"okay","Hauptprozess anderes TP"))</f>
        <v>okay</v>
      </c>
      <c r="AM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1" s="10" t="str">
        <f>IFERROR(IF(BTT[[#This Row],[SAP-Modul
(Pflichtauswahl)]]&lt;&gt;VLOOKUP(BTT[[#This Row],[Verwendete Transaktion (Pflichtauswahl)]],Transaktionen[[Transaktionen]:[Modul]],3,FALSE),"Modul anders","okay"),"")</f>
        <v>okay</v>
      </c>
      <c r="AP71" s="10" t="str">
        <f>IFERROR(IF(COUNTIFS(BTT[Verwendete Transaktion (Pflichtauswahl)],BTT[[#This Row],[Verwendete Transaktion (Pflichtauswahl)]],BTT[SAP-Modul
(Pflichtauswahl)],"&lt;&gt;"&amp;BTT[[#This Row],[SAP-Modul
(Pflichtauswahl)]])&gt;0,"Modul anders","okay"),"")</f>
        <v>okay</v>
      </c>
      <c r="AQ71" s="10" t="str">
        <f>IFERROR(IF(COUNTIFS(BTT[Verwendete Transaktion (Pflichtauswahl)],BTT[[#This Row],[Verwendete Transaktion (Pflichtauswahl)]],BTT[Verantwortliches TP
(automatisch)],"&lt;&gt;"&amp;BTT[[#This Row],[Verantwortliches TP
(automatisch)]])&gt;0,"Transaktion mehrfach","okay"),"")</f>
        <v>okay</v>
      </c>
      <c r="AR71" s="10" t="str">
        <f>IFERROR(IF(COUNTIFS(BTT[Verwendete Transaktion (Pflichtauswahl)],BTT[[#This Row],[Verwendete Transaktion (Pflichtauswahl)]],BTT[Verantwortliches TP
(automatisch)],"&lt;&gt;"&amp;VLOOKUP(aktives_Teilprojekt,Teilprojekte[[Teilprojekte]:[Kürzel]],2,FALSE))&gt;0,"Transaktion mehrfach","okay"),"")</f>
        <v>okay</v>
      </c>
      <c r="AS71" s="10" t="s">
        <v>9698</v>
      </c>
      <c r="AT71" s="10"/>
    </row>
    <row r="72" spans="1:46" x14ac:dyDescent="0.25">
      <c r="A72" s="14" t="str">
        <f>IFERROR(IF(BTT[[#This Row],[Lfd Nr. 
(aus konsolidierter Datei)]]&lt;&gt;"",BTT[[#This Row],[Lfd Nr. 
(aus konsolidierter Datei)]],VLOOKUP(aktives_Teilprojekt,Teilprojekte[[Teilprojekte]:[Kürzel]],2,FALSE)&amp;ROW(BTT[[#This Row],[Lfd Nr.
(automatisch)]])-2),"")</f>
        <v>IH70</v>
      </c>
      <c r="B72" s="15" t="s">
        <v>6107</v>
      </c>
      <c r="C72" s="15"/>
      <c r="D72" t="s">
        <v>2307</v>
      </c>
      <c r="E72" s="10" t="str">
        <f>IFERROR(IF(NOT(BTT[[#This Row],[Manuelle Änderung des Verantwortliches TP
(Auswahl - bei Bedarf)]]=""),BTT[[#This Row],[Manuelle Änderung des Verantwortliches TP
(Auswahl - bei Bedarf)]],VLOOKUP(BTT[[#This Row],[Hauptprozess
(Pflichtauswahl)]],Hauptprozesse[],3,FALSE)),"")</f>
        <v>IH</v>
      </c>
      <c r="H72" s="10" t="s">
        <v>6041</v>
      </c>
      <c r="I72" t="s">
        <v>2308</v>
      </c>
      <c r="J72" s="10" t="str">
        <f>IFERROR(VLOOKUP(BTT[[#This Row],[Verwendete Transaktion (Pflichtauswahl)]],Transaktionen[[Transaktionen]:[Langtext]],2,FALSE),"")</f>
        <v>Sammelerfassung Meßbelege</v>
      </c>
      <c r="L72" t="s">
        <v>6052</v>
      </c>
      <c r="M72" t="s">
        <v>6052</v>
      </c>
      <c r="N72" t="s">
        <v>6052</v>
      </c>
      <c r="O72" t="s">
        <v>6052</v>
      </c>
      <c r="P72" t="s">
        <v>6052</v>
      </c>
      <c r="Q72" t="s">
        <v>6052</v>
      </c>
      <c r="R72" t="s">
        <v>8533</v>
      </c>
      <c r="S72" t="s">
        <v>6052</v>
      </c>
      <c r="T72" t="s">
        <v>6060</v>
      </c>
      <c r="V72" s="10" t="str">
        <f>IFERROR(VLOOKUP(BTT[[#This Row],[Verwendetes Formular
(Auswahl falls relevant)]],Formulare[[Formularbezeichnung]:[Formularname (technisch)]],2,FALSE),"")</f>
        <v/>
      </c>
      <c r="X72" t="s">
        <v>6052</v>
      </c>
      <c r="Y72" s="4"/>
      <c r="Z72" t="s">
        <v>6046</v>
      </c>
      <c r="AK72" s="10" t="str">
        <f>IF(BTT[[#This Row],[Subprozess
(optionale Auswahl)]]="","okay",IF(VLOOKUP(BTT[[#This Row],[Subprozess
(optionale Auswahl)]],BPML[[Subprozess]:[Zugeordneter Hauptprozess]],3,FALSE)=BTT[[#This Row],[Hauptprozess
(Pflichtauswahl)]],"okay","falscher Subprozess"))</f>
        <v>okay</v>
      </c>
      <c r="AL72" t="str">
        <f>IF(aktives_Teilprojekt="Master","",IF(BTT[[#This Row],[Verantwortliches TP
(automatisch)]]=VLOOKUP(aktives_Teilprojekt,Teilprojekte[[Teilprojekte]:[Kürzel]],2,FALSE),"okay","Hauptprozess anderes TP"))</f>
        <v>okay</v>
      </c>
      <c r="AM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2" s="10" t="str">
        <f>IFERROR(IF(BTT[[#This Row],[SAP-Modul
(Pflichtauswahl)]]&lt;&gt;VLOOKUP(BTT[[#This Row],[Verwendete Transaktion (Pflichtauswahl)]],Transaktionen[[Transaktionen]:[Modul]],3,FALSE),"Modul anders","okay"),"")</f>
        <v>okay</v>
      </c>
      <c r="AP72" s="10" t="str">
        <f>IFERROR(IF(COUNTIFS(BTT[Verwendete Transaktion (Pflichtauswahl)],BTT[[#This Row],[Verwendete Transaktion (Pflichtauswahl)]],BTT[SAP-Modul
(Pflichtauswahl)],"&lt;&gt;"&amp;BTT[[#This Row],[SAP-Modul
(Pflichtauswahl)]])&gt;0,"Modul anders","okay"),"")</f>
        <v>okay</v>
      </c>
      <c r="AQ72" s="10" t="str">
        <f>IFERROR(IF(COUNTIFS(BTT[Verwendete Transaktion (Pflichtauswahl)],BTT[[#This Row],[Verwendete Transaktion (Pflichtauswahl)]],BTT[Verantwortliches TP
(automatisch)],"&lt;&gt;"&amp;BTT[[#This Row],[Verantwortliches TP
(automatisch)]])&gt;0,"Transaktion mehrfach","okay"),"")</f>
        <v>okay</v>
      </c>
      <c r="AR72" s="10" t="str">
        <f>IFERROR(IF(COUNTIFS(BTT[Verwendete Transaktion (Pflichtauswahl)],BTT[[#This Row],[Verwendete Transaktion (Pflichtauswahl)]],BTT[Verantwortliches TP
(automatisch)],"&lt;&gt;"&amp;VLOOKUP(aktives_Teilprojekt,Teilprojekte[[Teilprojekte]:[Kürzel]],2,FALSE))&gt;0,"Transaktion mehrfach","okay"),"")</f>
        <v>okay</v>
      </c>
      <c r="AS72" s="10" t="s">
        <v>9699</v>
      </c>
      <c r="AT72" s="10"/>
    </row>
    <row r="73" spans="1:46" x14ac:dyDescent="0.25">
      <c r="A73" s="14" t="str">
        <f>IFERROR(IF(BTT[[#This Row],[Lfd Nr. 
(aus konsolidierter Datei)]]&lt;&gt;"",BTT[[#This Row],[Lfd Nr. 
(aus konsolidierter Datei)]],VLOOKUP(aktives_Teilprojekt,Teilprojekte[[Teilprojekte]:[Kürzel]],2,FALSE)&amp;ROW(BTT[[#This Row],[Lfd Nr.
(automatisch)]])-2),"")</f>
        <v>IH71</v>
      </c>
      <c r="B73" s="15" t="s">
        <v>6107</v>
      </c>
      <c r="C73" s="15"/>
      <c r="D73" t="s">
        <v>2310</v>
      </c>
      <c r="E73" s="10" t="str">
        <f>IFERROR(IF(NOT(BTT[[#This Row],[Manuelle Änderung des Verantwortliches TP
(Auswahl - bei Bedarf)]]=""),BTT[[#This Row],[Manuelle Änderung des Verantwortliches TP
(Auswahl - bei Bedarf)]],VLOOKUP(BTT[[#This Row],[Hauptprozess
(Pflichtauswahl)]],Hauptprozesse[],3,FALSE)),"")</f>
        <v>IH</v>
      </c>
      <c r="H73" s="10" t="s">
        <v>6041</v>
      </c>
      <c r="I73" t="s">
        <v>2309</v>
      </c>
      <c r="J73" s="10" t="str">
        <f>IFERROR(VLOOKUP(BTT[[#This Row],[Verwendete Transaktion (Pflichtauswahl)]],Transaktionen[[Transaktionen]:[Langtext]],2,FALSE),"")</f>
        <v>Meßbelege anzeigen</v>
      </c>
      <c r="L73" t="s">
        <v>6052</v>
      </c>
      <c r="M73" t="s">
        <v>6052</v>
      </c>
      <c r="N73" t="s">
        <v>6052</v>
      </c>
      <c r="O73" t="s">
        <v>6052</v>
      </c>
      <c r="P73" t="s">
        <v>6052</v>
      </c>
      <c r="Q73" t="s">
        <v>6052</v>
      </c>
      <c r="R73" t="s">
        <v>8533</v>
      </c>
      <c r="S73" t="s">
        <v>6052</v>
      </c>
      <c r="T73" t="s">
        <v>6060</v>
      </c>
      <c r="V73" s="10" t="str">
        <f>IFERROR(VLOOKUP(BTT[[#This Row],[Verwendetes Formular
(Auswahl falls relevant)]],Formulare[[Formularbezeichnung]:[Formularname (technisch)]],2,FALSE),"")</f>
        <v/>
      </c>
      <c r="X73" t="s">
        <v>6052</v>
      </c>
      <c r="Y73" s="4"/>
      <c r="Z73" t="s">
        <v>6046</v>
      </c>
      <c r="AK73" s="10" t="str">
        <f>IF(BTT[[#This Row],[Subprozess
(optionale Auswahl)]]="","okay",IF(VLOOKUP(BTT[[#This Row],[Subprozess
(optionale Auswahl)]],BPML[[Subprozess]:[Zugeordneter Hauptprozess]],3,FALSE)=BTT[[#This Row],[Hauptprozess
(Pflichtauswahl)]],"okay","falscher Subprozess"))</f>
        <v>okay</v>
      </c>
      <c r="AL73" t="str">
        <f>IF(aktives_Teilprojekt="Master","",IF(BTT[[#This Row],[Verantwortliches TP
(automatisch)]]=VLOOKUP(aktives_Teilprojekt,Teilprojekte[[Teilprojekte]:[Kürzel]],2,FALSE),"okay","Hauptprozess anderes TP"))</f>
        <v>okay</v>
      </c>
      <c r="AM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3" s="10" t="str">
        <f>IFERROR(IF(BTT[[#This Row],[SAP-Modul
(Pflichtauswahl)]]&lt;&gt;VLOOKUP(BTT[[#This Row],[Verwendete Transaktion (Pflichtauswahl)]],Transaktionen[[Transaktionen]:[Modul]],3,FALSE),"Modul anders","okay"),"")</f>
        <v>okay</v>
      </c>
      <c r="AP73" s="10" t="str">
        <f>IFERROR(IF(COUNTIFS(BTT[Verwendete Transaktion (Pflichtauswahl)],BTT[[#This Row],[Verwendete Transaktion (Pflichtauswahl)]],BTT[SAP-Modul
(Pflichtauswahl)],"&lt;&gt;"&amp;BTT[[#This Row],[SAP-Modul
(Pflichtauswahl)]])&gt;0,"Modul anders","okay"),"")</f>
        <v>okay</v>
      </c>
      <c r="AQ73" s="10" t="str">
        <f>IFERROR(IF(COUNTIFS(BTT[Verwendete Transaktion (Pflichtauswahl)],BTT[[#This Row],[Verwendete Transaktion (Pflichtauswahl)]],BTT[Verantwortliches TP
(automatisch)],"&lt;&gt;"&amp;BTT[[#This Row],[Verantwortliches TP
(automatisch)]])&gt;0,"Transaktion mehrfach","okay"),"")</f>
        <v>okay</v>
      </c>
      <c r="AR73" s="10" t="str">
        <f>IFERROR(IF(COUNTIFS(BTT[Verwendete Transaktion (Pflichtauswahl)],BTT[[#This Row],[Verwendete Transaktion (Pflichtauswahl)]],BTT[Verantwortliches TP
(automatisch)],"&lt;&gt;"&amp;VLOOKUP(aktives_Teilprojekt,Teilprojekte[[Teilprojekte]:[Kürzel]],2,FALSE))&gt;0,"Transaktion mehrfach","okay"),"")</f>
        <v>okay</v>
      </c>
      <c r="AS73" s="10" t="s">
        <v>9700</v>
      </c>
      <c r="AT73" s="10"/>
    </row>
    <row r="74" spans="1:46" x14ac:dyDescent="0.25">
      <c r="A74" s="14" t="str">
        <f>IFERROR(IF(BTT[[#This Row],[Lfd Nr. 
(aus konsolidierter Datei)]]&lt;&gt;"",BTT[[#This Row],[Lfd Nr. 
(aus konsolidierter Datei)]],VLOOKUP(aktives_Teilprojekt,Teilprojekte[[Teilprojekte]:[Kürzel]],2,FALSE)&amp;ROW(BTT[[#This Row],[Lfd Nr.
(automatisch)]])-2),"")</f>
        <v>IH72</v>
      </c>
      <c r="B74" s="15" t="s">
        <v>6107</v>
      </c>
      <c r="C74" s="15"/>
      <c r="D74" t="s">
        <v>2312</v>
      </c>
      <c r="E74" s="10" t="str">
        <f>IFERROR(IF(NOT(BTT[[#This Row],[Manuelle Änderung des Verantwortliches TP
(Auswahl - bei Bedarf)]]=""),BTT[[#This Row],[Manuelle Änderung des Verantwortliches TP
(Auswahl - bei Bedarf)]],VLOOKUP(BTT[[#This Row],[Hauptprozess
(Pflichtauswahl)]],Hauptprozesse[],3,FALSE)),"")</f>
        <v>IH</v>
      </c>
      <c r="H74" s="10" t="s">
        <v>6041</v>
      </c>
      <c r="I74" t="s">
        <v>2311</v>
      </c>
      <c r="J74" s="10" t="str">
        <f>IFERROR(VLOOKUP(BTT[[#This Row],[Verwendete Transaktion (Pflichtauswahl)]],Transaktionen[[Transaktionen]:[Langtext]],2,FALSE),"")</f>
        <v>Meßbelege ändern</v>
      </c>
      <c r="L74" t="s">
        <v>6052</v>
      </c>
      <c r="M74" t="s">
        <v>6052</v>
      </c>
      <c r="N74" t="s">
        <v>6052</v>
      </c>
      <c r="O74" t="s">
        <v>6052</v>
      </c>
      <c r="P74" t="s">
        <v>6052</v>
      </c>
      <c r="Q74" t="s">
        <v>6052</v>
      </c>
      <c r="R74" t="s">
        <v>8533</v>
      </c>
      <c r="S74" t="s">
        <v>6052</v>
      </c>
      <c r="T74" t="s">
        <v>6060</v>
      </c>
      <c r="V74" s="10" t="str">
        <f>IFERROR(VLOOKUP(BTT[[#This Row],[Verwendetes Formular
(Auswahl falls relevant)]],Formulare[[Formularbezeichnung]:[Formularname (technisch)]],2,FALSE),"")</f>
        <v/>
      </c>
      <c r="X74" t="s">
        <v>6052</v>
      </c>
      <c r="Y74" s="4"/>
      <c r="Z74" t="s">
        <v>6046</v>
      </c>
      <c r="AK74" s="10" t="str">
        <f>IF(BTT[[#This Row],[Subprozess
(optionale Auswahl)]]="","okay",IF(VLOOKUP(BTT[[#This Row],[Subprozess
(optionale Auswahl)]],BPML[[Subprozess]:[Zugeordneter Hauptprozess]],3,FALSE)=BTT[[#This Row],[Hauptprozess
(Pflichtauswahl)]],"okay","falscher Subprozess"))</f>
        <v>okay</v>
      </c>
      <c r="AL74" t="str">
        <f>IF(aktives_Teilprojekt="Master","",IF(BTT[[#This Row],[Verantwortliches TP
(automatisch)]]=VLOOKUP(aktives_Teilprojekt,Teilprojekte[[Teilprojekte]:[Kürzel]],2,FALSE),"okay","Hauptprozess anderes TP"))</f>
        <v>okay</v>
      </c>
      <c r="AM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4" s="10" t="str">
        <f>IFERROR(IF(BTT[[#This Row],[SAP-Modul
(Pflichtauswahl)]]&lt;&gt;VLOOKUP(BTT[[#This Row],[Verwendete Transaktion (Pflichtauswahl)]],Transaktionen[[Transaktionen]:[Modul]],3,FALSE),"Modul anders","okay"),"")</f>
        <v>okay</v>
      </c>
      <c r="AP74" s="10" t="str">
        <f>IFERROR(IF(COUNTIFS(BTT[Verwendete Transaktion (Pflichtauswahl)],BTT[[#This Row],[Verwendete Transaktion (Pflichtauswahl)]],BTT[SAP-Modul
(Pflichtauswahl)],"&lt;&gt;"&amp;BTT[[#This Row],[SAP-Modul
(Pflichtauswahl)]])&gt;0,"Modul anders","okay"),"")</f>
        <v>okay</v>
      </c>
      <c r="AQ74" s="10" t="str">
        <f>IFERROR(IF(COUNTIFS(BTT[Verwendete Transaktion (Pflichtauswahl)],BTT[[#This Row],[Verwendete Transaktion (Pflichtauswahl)]],BTT[Verantwortliches TP
(automatisch)],"&lt;&gt;"&amp;BTT[[#This Row],[Verantwortliches TP
(automatisch)]])&gt;0,"Transaktion mehrfach","okay"),"")</f>
        <v>okay</v>
      </c>
      <c r="AR74" s="10" t="str">
        <f>IFERROR(IF(COUNTIFS(BTT[Verwendete Transaktion (Pflichtauswahl)],BTT[[#This Row],[Verwendete Transaktion (Pflichtauswahl)]],BTT[Verantwortliches TP
(automatisch)],"&lt;&gt;"&amp;VLOOKUP(aktives_Teilprojekt,Teilprojekte[[Teilprojekte]:[Kürzel]],2,FALSE))&gt;0,"Transaktion mehrfach","okay"),"")</f>
        <v>okay</v>
      </c>
      <c r="AS74" s="10" t="s">
        <v>9701</v>
      </c>
      <c r="AT74" s="10"/>
    </row>
    <row r="75" spans="1:46" x14ac:dyDescent="0.25">
      <c r="A75" s="14" t="str">
        <f>IFERROR(IF(BTT[[#This Row],[Lfd Nr. 
(aus konsolidierter Datei)]]&lt;&gt;"",BTT[[#This Row],[Lfd Nr. 
(aus konsolidierter Datei)]],VLOOKUP(aktives_Teilprojekt,Teilprojekte[[Teilprojekte]:[Kürzel]],2,FALSE)&amp;ROW(BTT[[#This Row],[Lfd Nr.
(automatisch)]])-2),"")</f>
        <v>IH73</v>
      </c>
      <c r="B75" s="15" t="s">
        <v>6107</v>
      </c>
      <c r="C75" s="15"/>
      <c r="D75" t="s">
        <v>2307</v>
      </c>
      <c r="E75" s="10" t="str">
        <f>IFERROR(IF(NOT(BTT[[#This Row],[Manuelle Änderung des Verantwortliches TP
(Auswahl - bei Bedarf)]]=""),BTT[[#This Row],[Manuelle Änderung des Verantwortliches TP
(Auswahl - bei Bedarf)]],VLOOKUP(BTT[[#This Row],[Hauptprozess
(Pflichtauswahl)]],Hauptprozesse[],3,FALSE)),"")</f>
        <v>IH</v>
      </c>
      <c r="H75" s="10" t="s">
        <v>6041</v>
      </c>
      <c r="I75" t="s">
        <v>2313</v>
      </c>
      <c r="J75" s="10" t="str">
        <f>IFERROR(VLOOKUP(BTT[[#This Row],[Verwendete Transaktion (Pflichtauswahl)]],Transaktionen[[Transaktionen]:[Langtext]],2,FALSE),"")</f>
        <v>Sammelerfassung Meßbelege</v>
      </c>
      <c r="L75" t="s">
        <v>6052</v>
      </c>
      <c r="M75" t="s">
        <v>6052</v>
      </c>
      <c r="N75" t="s">
        <v>6052</v>
      </c>
      <c r="O75" t="s">
        <v>6052</v>
      </c>
      <c r="P75" t="s">
        <v>6052</v>
      </c>
      <c r="Q75" t="s">
        <v>6052</v>
      </c>
      <c r="R75" t="s">
        <v>8533</v>
      </c>
      <c r="S75" t="s">
        <v>6052</v>
      </c>
      <c r="T75" t="s">
        <v>6060</v>
      </c>
      <c r="V75" s="10" t="str">
        <f>IFERROR(VLOOKUP(BTT[[#This Row],[Verwendetes Formular
(Auswahl falls relevant)]],Formulare[[Formularbezeichnung]:[Formularname (technisch)]],2,FALSE),"")</f>
        <v/>
      </c>
      <c r="X75" t="s">
        <v>6052</v>
      </c>
      <c r="Y75" s="4"/>
      <c r="Z75" t="s">
        <v>6046</v>
      </c>
      <c r="AK75" s="10" t="str">
        <f>IF(BTT[[#This Row],[Subprozess
(optionale Auswahl)]]="","okay",IF(VLOOKUP(BTT[[#This Row],[Subprozess
(optionale Auswahl)]],BPML[[Subprozess]:[Zugeordneter Hauptprozess]],3,FALSE)=BTT[[#This Row],[Hauptprozess
(Pflichtauswahl)]],"okay","falscher Subprozess"))</f>
        <v>okay</v>
      </c>
      <c r="AL75" t="str">
        <f>IF(aktives_Teilprojekt="Master","",IF(BTT[[#This Row],[Verantwortliches TP
(automatisch)]]=VLOOKUP(aktives_Teilprojekt,Teilprojekte[[Teilprojekte]:[Kürzel]],2,FALSE),"okay","Hauptprozess anderes TP"))</f>
        <v>okay</v>
      </c>
      <c r="AM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5" s="10" t="str">
        <f>IFERROR(IF(BTT[[#This Row],[SAP-Modul
(Pflichtauswahl)]]&lt;&gt;VLOOKUP(BTT[[#This Row],[Verwendete Transaktion (Pflichtauswahl)]],Transaktionen[[Transaktionen]:[Modul]],3,FALSE),"Modul anders","okay"),"")</f>
        <v>okay</v>
      </c>
      <c r="AP75" s="10" t="str">
        <f>IFERROR(IF(COUNTIFS(BTT[Verwendete Transaktion (Pflichtauswahl)],BTT[[#This Row],[Verwendete Transaktion (Pflichtauswahl)]],BTT[SAP-Modul
(Pflichtauswahl)],"&lt;&gt;"&amp;BTT[[#This Row],[SAP-Modul
(Pflichtauswahl)]])&gt;0,"Modul anders","okay"),"")</f>
        <v>okay</v>
      </c>
      <c r="AQ75" s="10" t="str">
        <f>IFERROR(IF(COUNTIFS(BTT[Verwendete Transaktion (Pflichtauswahl)],BTT[[#This Row],[Verwendete Transaktion (Pflichtauswahl)]],BTT[Verantwortliches TP
(automatisch)],"&lt;&gt;"&amp;BTT[[#This Row],[Verantwortliches TP
(automatisch)]])&gt;0,"Transaktion mehrfach","okay"),"")</f>
        <v>okay</v>
      </c>
      <c r="AR75" s="10" t="str">
        <f>IFERROR(IF(COUNTIFS(BTT[Verwendete Transaktion (Pflichtauswahl)],BTT[[#This Row],[Verwendete Transaktion (Pflichtauswahl)]],BTT[Verantwortliches TP
(automatisch)],"&lt;&gt;"&amp;VLOOKUP(aktives_Teilprojekt,Teilprojekte[[Teilprojekte]:[Kürzel]],2,FALSE))&gt;0,"Transaktion mehrfach","okay"),"")</f>
        <v>okay</v>
      </c>
      <c r="AS75" s="10" t="s">
        <v>9702</v>
      </c>
      <c r="AT75" s="10"/>
    </row>
    <row r="76" spans="1:46" x14ac:dyDescent="0.25">
      <c r="A76" s="14" t="str">
        <f>IFERROR(IF(BTT[[#This Row],[Lfd Nr. 
(aus konsolidierter Datei)]]&lt;&gt;"",BTT[[#This Row],[Lfd Nr. 
(aus konsolidierter Datei)]],VLOOKUP(aktives_Teilprojekt,Teilprojekte[[Teilprojekte]:[Kürzel]],2,FALSE)&amp;ROW(BTT[[#This Row],[Lfd Nr.
(automatisch)]])-2),"")</f>
        <v>IH74</v>
      </c>
      <c r="B76" s="15" t="s">
        <v>6107</v>
      </c>
      <c r="C76" s="15"/>
      <c r="D76" t="s">
        <v>2307</v>
      </c>
      <c r="E76" s="10" t="str">
        <f>IFERROR(IF(NOT(BTT[[#This Row],[Manuelle Änderung des Verantwortliches TP
(Auswahl - bei Bedarf)]]=""),BTT[[#This Row],[Manuelle Änderung des Verantwortliches TP
(Auswahl - bei Bedarf)]],VLOOKUP(BTT[[#This Row],[Hauptprozess
(Pflichtauswahl)]],Hauptprozesse[],3,FALSE)),"")</f>
        <v>IH</v>
      </c>
      <c r="H76" s="10" t="s">
        <v>6041</v>
      </c>
      <c r="I76" t="s">
        <v>2314</v>
      </c>
      <c r="J76" s="10" t="str">
        <f>IFERROR(VLOOKUP(BTT[[#This Row],[Verwendete Transaktion (Pflichtauswahl)]],Transaktionen[[Transaktionen]:[Langtext]],2,FALSE),"")</f>
        <v>Sammelerfassung Meßbelege</v>
      </c>
      <c r="L76" t="s">
        <v>6052</v>
      </c>
      <c r="M76" t="s">
        <v>6052</v>
      </c>
      <c r="N76" t="s">
        <v>6052</v>
      </c>
      <c r="O76" t="s">
        <v>6052</v>
      </c>
      <c r="P76" t="s">
        <v>6052</v>
      </c>
      <c r="Q76" t="s">
        <v>6052</v>
      </c>
      <c r="R76" t="s">
        <v>8533</v>
      </c>
      <c r="S76" t="s">
        <v>6052</v>
      </c>
      <c r="T76" t="s">
        <v>6060</v>
      </c>
      <c r="V76" s="10" t="str">
        <f>IFERROR(VLOOKUP(BTT[[#This Row],[Verwendetes Formular
(Auswahl falls relevant)]],Formulare[[Formularbezeichnung]:[Formularname (technisch)]],2,FALSE),"")</f>
        <v/>
      </c>
      <c r="X76" t="s">
        <v>6052</v>
      </c>
      <c r="Y76" s="4"/>
      <c r="Z76" t="s">
        <v>6046</v>
      </c>
      <c r="AK76" s="10" t="str">
        <f>IF(BTT[[#This Row],[Subprozess
(optionale Auswahl)]]="","okay",IF(VLOOKUP(BTT[[#This Row],[Subprozess
(optionale Auswahl)]],BPML[[Subprozess]:[Zugeordneter Hauptprozess]],3,FALSE)=BTT[[#This Row],[Hauptprozess
(Pflichtauswahl)]],"okay","falscher Subprozess"))</f>
        <v>okay</v>
      </c>
      <c r="AL76" t="str">
        <f>IF(aktives_Teilprojekt="Master","",IF(BTT[[#This Row],[Verantwortliches TP
(automatisch)]]=VLOOKUP(aktives_Teilprojekt,Teilprojekte[[Teilprojekte]:[Kürzel]],2,FALSE),"okay","Hauptprozess anderes TP"))</f>
        <v>okay</v>
      </c>
      <c r="AM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6" s="10" t="str">
        <f>IFERROR(IF(BTT[[#This Row],[SAP-Modul
(Pflichtauswahl)]]&lt;&gt;VLOOKUP(BTT[[#This Row],[Verwendete Transaktion (Pflichtauswahl)]],Transaktionen[[Transaktionen]:[Modul]],3,FALSE),"Modul anders","okay"),"")</f>
        <v>okay</v>
      </c>
      <c r="AP76" s="10" t="str">
        <f>IFERROR(IF(COUNTIFS(BTT[Verwendete Transaktion (Pflichtauswahl)],BTT[[#This Row],[Verwendete Transaktion (Pflichtauswahl)]],BTT[SAP-Modul
(Pflichtauswahl)],"&lt;&gt;"&amp;BTT[[#This Row],[SAP-Modul
(Pflichtauswahl)]])&gt;0,"Modul anders","okay"),"")</f>
        <v>okay</v>
      </c>
      <c r="AQ76" s="10" t="str">
        <f>IFERROR(IF(COUNTIFS(BTT[Verwendete Transaktion (Pflichtauswahl)],BTT[[#This Row],[Verwendete Transaktion (Pflichtauswahl)]],BTT[Verantwortliches TP
(automatisch)],"&lt;&gt;"&amp;BTT[[#This Row],[Verantwortliches TP
(automatisch)]])&gt;0,"Transaktion mehrfach","okay"),"")</f>
        <v>okay</v>
      </c>
      <c r="AR76" s="10" t="str">
        <f>IFERROR(IF(COUNTIFS(BTT[Verwendete Transaktion (Pflichtauswahl)],BTT[[#This Row],[Verwendete Transaktion (Pflichtauswahl)]],BTT[Verantwortliches TP
(automatisch)],"&lt;&gt;"&amp;VLOOKUP(aktives_Teilprojekt,Teilprojekte[[Teilprojekte]:[Kürzel]],2,FALSE))&gt;0,"Transaktion mehrfach","okay"),"")</f>
        <v>okay</v>
      </c>
      <c r="AS76" s="10" t="s">
        <v>9703</v>
      </c>
      <c r="AT76" s="10"/>
    </row>
    <row r="77" spans="1:46" x14ac:dyDescent="0.25">
      <c r="A77" s="14" t="str">
        <f>IFERROR(IF(BTT[[#This Row],[Lfd Nr. 
(aus konsolidierter Datei)]]&lt;&gt;"",BTT[[#This Row],[Lfd Nr. 
(aus konsolidierter Datei)]],VLOOKUP(aktives_Teilprojekt,Teilprojekte[[Teilprojekte]:[Kürzel]],2,FALSE)&amp;ROW(BTT[[#This Row],[Lfd Nr.
(automatisch)]])-2),"")</f>
        <v>IH75</v>
      </c>
      <c r="B77" s="15" t="s">
        <v>6107</v>
      </c>
      <c r="C77" s="15"/>
      <c r="D77" t="s">
        <v>2316</v>
      </c>
      <c r="E77" s="10" t="str">
        <f>IFERROR(IF(NOT(BTT[[#This Row],[Manuelle Änderung des Verantwortliches TP
(Auswahl - bei Bedarf)]]=""),BTT[[#This Row],[Manuelle Änderung des Verantwortliches TP
(Auswahl - bei Bedarf)]],VLOOKUP(BTT[[#This Row],[Hauptprozess
(Pflichtauswahl)]],Hauptprozesse[],3,FALSE)),"")</f>
        <v>IH</v>
      </c>
      <c r="H77" s="10" t="s">
        <v>6041</v>
      </c>
      <c r="I77" t="s">
        <v>2315</v>
      </c>
      <c r="J77" s="10" t="str">
        <f>IFERROR(VLOOKUP(BTT[[#This Row],[Verwendete Transaktion (Pflichtauswahl)]],Transaktionen[[Transaktionen]:[Langtext]],2,FALSE),"")</f>
        <v>Meßbelege aus Archiv anzeigen</v>
      </c>
      <c r="L77" t="s">
        <v>6052</v>
      </c>
      <c r="M77" t="s">
        <v>6052</v>
      </c>
      <c r="N77" t="s">
        <v>6052</v>
      </c>
      <c r="O77" t="s">
        <v>6052</v>
      </c>
      <c r="P77" t="s">
        <v>6052</v>
      </c>
      <c r="Q77" t="s">
        <v>6052</v>
      </c>
      <c r="R77" t="s">
        <v>8533</v>
      </c>
      <c r="S77" t="s">
        <v>6052</v>
      </c>
      <c r="T77" t="s">
        <v>6060</v>
      </c>
      <c r="V77" s="10" t="str">
        <f>IFERROR(VLOOKUP(BTT[[#This Row],[Verwendetes Formular
(Auswahl falls relevant)]],Formulare[[Formularbezeichnung]:[Formularname (technisch)]],2,FALSE),"")</f>
        <v/>
      </c>
      <c r="X77" t="s">
        <v>6052</v>
      </c>
      <c r="Y77" s="4"/>
      <c r="Z77" t="s">
        <v>6046</v>
      </c>
      <c r="AK77" s="10" t="str">
        <f>IF(BTT[[#This Row],[Subprozess
(optionale Auswahl)]]="","okay",IF(VLOOKUP(BTT[[#This Row],[Subprozess
(optionale Auswahl)]],BPML[[Subprozess]:[Zugeordneter Hauptprozess]],3,FALSE)=BTT[[#This Row],[Hauptprozess
(Pflichtauswahl)]],"okay","falscher Subprozess"))</f>
        <v>okay</v>
      </c>
      <c r="AL77" t="str">
        <f>IF(aktives_Teilprojekt="Master","",IF(BTT[[#This Row],[Verantwortliches TP
(automatisch)]]=VLOOKUP(aktives_Teilprojekt,Teilprojekte[[Teilprojekte]:[Kürzel]],2,FALSE),"okay","Hauptprozess anderes TP"))</f>
        <v>okay</v>
      </c>
      <c r="AM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7" s="10" t="str">
        <f>IFERROR(IF(BTT[[#This Row],[SAP-Modul
(Pflichtauswahl)]]&lt;&gt;VLOOKUP(BTT[[#This Row],[Verwendete Transaktion (Pflichtauswahl)]],Transaktionen[[Transaktionen]:[Modul]],3,FALSE),"Modul anders","okay"),"")</f>
        <v>okay</v>
      </c>
      <c r="AP77" s="10" t="str">
        <f>IFERROR(IF(COUNTIFS(BTT[Verwendete Transaktion (Pflichtauswahl)],BTT[[#This Row],[Verwendete Transaktion (Pflichtauswahl)]],BTT[SAP-Modul
(Pflichtauswahl)],"&lt;&gt;"&amp;BTT[[#This Row],[SAP-Modul
(Pflichtauswahl)]])&gt;0,"Modul anders","okay"),"")</f>
        <v>okay</v>
      </c>
      <c r="AQ77" s="10" t="str">
        <f>IFERROR(IF(COUNTIFS(BTT[Verwendete Transaktion (Pflichtauswahl)],BTT[[#This Row],[Verwendete Transaktion (Pflichtauswahl)]],BTT[Verantwortliches TP
(automatisch)],"&lt;&gt;"&amp;BTT[[#This Row],[Verantwortliches TP
(automatisch)]])&gt;0,"Transaktion mehrfach","okay"),"")</f>
        <v>okay</v>
      </c>
      <c r="AR77" s="10" t="str">
        <f>IFERROR(IF(COUNTIFS(BTT[Verwendete Transaktion (Pflichtauswahl)],BTT[[#This Row],[Verwendete Transaktion (Pflichtauswahl)]],BTT[Verantwortliches TP
(automatisch)],"&lt;&gt;"&amp;VLOOKUP(aktives_Teilprojekt,Teilprojekte[[Teilprojekte]:[Kürzel]],2,FALSE))&gt;0,"Transaktion mehrfach","okay"),"")</f>
        <v>okay</v>
      </c>
      <c r="AS77" s="10" t="s">
        <v>9704</v>
      </c>
      <c r="AT77" s="10"/>
    </row>
    <row r="78" spans="1:46" ht="30" x14ac:dyDescent="0.25">
      <c r="A78" s="14" t="str">
        <f>IFERROR(IF(BTT[[#This Row],[Lfd Nr. 
(aus konsolidierter Datei)]]&lt;&gt;"",BTT[[#This Row],[Lfd Nr. 
(aus konsolidierter Datei)]],VLOOKUP(aktives_Teilprojekt,Teilprojekte[[Teilprojekte]:[Kürzel]],2,FALSE)&amp;ROW(BTT[[#This Row],[Lfd Nr.
(automatisch)]])-2),"")</f>
        <v>IH76</v>
      </c>
      <c r="B78" s="15" t="s">
        <v>6107</v>
      </c>
      <c r="C78" s="15" t="s">
        <v>6221</v>
      </c>
      <c r="D78" t="s">
        <v>2318</v>
      </c>
      <c r="E78" s="10" t="str">
        <f>IFERROR(IF(NOT(BTT[[#This Row],[Manuelle Änderung des Verantwortliches TP
(Auswahl - bei Bedarf)]]=""),BTT[[#This Row],[Manuelle Änderung des Verantwortliches TP
(Auswahl - bei Bedarf)]],VLOOKUP(BTT[[#This Row],[Hauptprozess
(Pflichtauswahl)]],Hauptprozesse[],3,FALSE)),"")</f>
        <v>IH</v>
      </c>
      <c r="H78" s="10" t="s">
        <v>6041</v>
      </c>
      <c r="I78" t="s">
        <v>2317</v>
      </c>
      <c r="J78" s="10" t="str">
        <f>IFERROR(VLOOKUP(BTT[[#This Row],[Verwendete Transaktion (Pflichtauswahl)]],Transaktionen[[Transaktionen]:[Langtext]],2,FALSE),"")</f>
        <v>Techn.Platz anlegen</v>
      </c>
      <c r="L78" t="s">
        <v>6052</v>
      </c>
      <c r="M78" t="s">
        <v>6052</v>
      </c>
      <c r="N78" t="s">
        <v>6052</v>
      </c>
      <c r="O78" t="s">
        <v>6052</v>
      </c>
      <c r="P78" t="s">
        <v>6052</v>
      </c>
      <c r="Q78" t="s">
        <v>6052</v>
      </c>
      <c r="R78" t="s">
        <v>8493</v>
      </c>
      <c r="S78" t="s">
        <v>6052</v>
      </c>
      <c r="T78" t="s">
        <v>6060</v>
      </c>
      <c r="V78" s="10" t="str">
        <f>IFERROR(VLOOKUP(BTT[[#This Row],[Verwendetes Formular
(Auswahl falls relevant)]],Formulare[[Formularbezeichnung]:[Formularname (technisch)]],2,FALSE),"")</f>
        <v/>
      </c>
      <c r="X78" t="s">
        <v>6051</v>
      </c>
      <c r="Y78" s="4" t="s">
        <v>10219</v>
      </c>
      <c r="Z78" t="s">
        <v>6046</v>
      </c>
      <c r="AK78" s="10" t="str">
        <f>IF(BTT[[#This Row],[Subprozess
(optionale Auswahl)]]="","okay",IF(VLOOKUP(BTT[[#This Row],[Subprozess
(optionale Auswahl)]],BPML[[Subprozess]:[Zugeordneter Hauptprozess]],3,FALSE)=BTT[[#This Row],[Hauptprozess
(Pflichtauswahl)]],"okay","falscher Subprozess"))</f>
        <v>okay</v>
      </c>
      <c r="AL78" t="str">
        <f>IF(aktives_Teilprojekt="Master","",IF(BTT[[#This Row],[Verantwortliches TP
(automatisch)]]=VLOOKUP(aktives_Teilprojekt,Teilprojekte[[Teilprojekte]:[Kürzel]],2,FALSE),"okay","Hauptprozess anderes TP"))</f>
        <v>okay</v>
      </c>
      <c r="AM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8" s="10" t="str">
        <f>IFERROR(IF(BTT[[#This Row],[SAP-Modul
(Pflichtauswahl)]]&lt;&gt;VLOOKUP(BTT[[#This Row],[Verwendete Transaktion (Pflichtauswahl)]],Transaktionen[[Transaktionen]:[Modul]],3,FALSE),"Modul anders","okay"),"")</f>
        <v>okay</v>
      </c>
      <c r="AP78" s="10" t="str">
        <f>IFERROR(IF(COUNTIFS(BTT[Verwendete Transaktion (Pflichtauswahl)],BTT[[#This Row],[Verwendete Transaktion (Pflichtauswahl)]],BTT[SAP-Modul
(Pflichtauswahl)],"&lt;&gt;"&amp;BTT[[#This Row],[SAP-Modul
(Pflichtauswahl)]])&gt;0,"Modul anders","okay"),"")</f>
        <v>okay</v>
      </c>
      <c r="AQ78" s="10" t="str">
        <f>IFERROR(IF(COUNTIFS(BTT[Verwendete Transaktion (Pflichtauswahl)],BTT[[#This Row],[Verwendete Transaktion (Pflichtauswahl)]],BTT[Verantwortliches TP
(automatisch)],"&lt;&gt;"&amp;BTT[[#This Row],[Verantwortliches TP
(automatisch)]])&gt;0,"Transaktion mehrfach","okay"),"")</f>
        <v>okay</v>
      </c>
      <c r="AR78" s="10" t="str">
        <f>IFERROR(IF(COUNTIFS(BTT[Verwendete Transaktion (Pflichtauswahl)],BTT[[#This Row],[Verwendete Transaktion (Pflichtauswahl)]],BTT[Verantwortliches TP
(automatisch)],"&lt;&gt;"&amp;VLOOKUP(aktives_Teilprojekt,Teilprojekte[[Teilprojekte]:[Kürzel]],2,FALSE))&gt;0,"Transaktion mehrfach","okay"),"")</f>
        <v>okay</v>
      </c>
      <c r="AS78" s="10" t="s">
        <v>9705</v>
      </c>
      <c r="AT78" s="10"/>
    </row>
    <row r="79" spans="1:46" ht="45" x14ac:dyDescent="0.25">
      <c r="A79" s="14" t="str">
        <f>IFERROR(IF(BTT[[#This Row],[Lfd Nr. 
(aus konsolidierter Datei)]]&lt;&gt;"",BTT[[#This Row],[Lfd Nr. 
(aus konsolidierter Datei)]],VLOOKUP(aktives_Teilprojekt,Teilprojekte[[Teilprojekte]:[Kürzel]],2,FALSE)&amp;ROW(BTT[[#This Row],[Lfd Nr.
(automatisch)]])-2),"")</f>
        <v>IH77</v>
      </c>
      <c r="B79" s="15" t="s">
        <v>6107</v>
      </c>
      <c r="C79" s="15" t="s">
        <v>6222</v>
      </c>
      <c r="D79" t="s">
        <v>2320</v>
      </c>
      <c r="E79" s="10" t="str">
        <f>IFERROR(IF(NOT(BTT[[#This Row],[Manuelle Änderung des Verantwortliches TP
(Auswahl - bei Bedarf)]]=""),BTT[[#This Row],[Manuelle Änderung des Verantwortliches TP
(Auswahl - bei Bedarf)]],VLOOKUP(BTT[[#This Row],[Hauptprozess
(Pflichtauswahl)]],Hauptprozesse[],3,FALSE)),"")</f>
        <v>IH</v>
      </c>
      <c r="H79" s="10" t="s">
        <v>6041</v>
      </c>
      <c r="I79" t="s">
        <v>2319</v>
      </c>
      <c r="J79" s="10" t="str">
        <f>IFERROR(VLOOKUP(BTT[[#This Row],[Verwendete Transaktion (Pflichtauswahl)]],Transaktionen[[Transaktionen]:[Langtext]],2,FALSE),"")</f>
        <v>Techn.Platz ändern</v>
      </c>
      <c r="L79" t="s">
        <v>6052</v>
      </c>
      <c r="M79" t="s">
        <v>6052</v>
      </c>
      <c r="N79" t="s">
        <v>6052</v>
      </c>
      <c r="O79" t="s">
        <v>6052</v>
      </c>
      <c r="P79" t="s">
        <v>6052</v>
      </c>
      <c r="Q79" t="s">
        <v>6052</v>
      </c>
      <c r="R79" t="s">
        <v>8533</v>
      </c>
      <c r="S79" t="s">
        <v>6052</v>
      </c>
      <c r="T79" t="s">
        <v>6060</v>
      </c>
      <c r="V79" s="10" t="str">
        <f>IFERROR(VLOOKUP(BTT[[#This Row],[Verwendetes Formular
(Auswahl falls relevant)]],Formulare[[Formularbezeichnung]:[Formularname (technisch)]],2,FALSE),"")</f>
        <v/>
      </c>
      <c r="X79" t="s">
        <v>6052</v>
      </c>
      <c r="Y79" s="4" t="s">
        <v>10220</v>
      </c>
      <c r="Z79" t="s">
        <v>6046</v>
      </c>
      <c r="AK79" s="10" t="str">
        <f>IF(BTT[[#This Row],[Subprozess
(optionale Auswahl)]]="","okay",IF(VLOOKUP(BTT[[#This Row],[Subprozess
(optionale Auswahl)]],BPML[[Subprozess]:[Zugeordneter Hauptprozess]],3,FALSE)=BTT[[#This Row],[Hauptprozess
(Pflichtauswahl)]],"okay","falscher Subprozess"))</f>
        <v>okay</v>
      </c>
      <c r="AL79" t="str">
        <f>IF(aktives_Teilprojekt="Master","",IF(BTT[[#This Row],[Verantwortliches TP
(automatisch)]]=VLOOKUP(aktives_Teilprojekt,Teilprojekte[[Teilprojekte]:[Kürzel]],2,FALSE),"okay","Hauptprozess anderes TP"))</f>
        <v>okay</v>
      </c>
      <c r="AM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9" s="10" t="str">
        <f>IFERROR(IF(BTT[[#This Row],[SAP-Modul
(Pflichtauswahl)]]&lt;&gt;VLOOKUP(BTT[[#This Row],[Verwendete Transaktion (Pflichtauswahl)]],Transaktionen[[Transaktionen]:[Modul]],3,FALSE),"Modul anders","okay"),"")</f>
        <v>okay</v>
      </c>
      <c r="AP79" s="10" t="str">
        <f>IFERROR(IF(COUNTIFS(BTT[Verwendete Transaktion (Pflichtauswahl)],BTT[[#This Row],[Verwendete Transaktion (Pflichtauswahl)]],BTT[SAP-Modul
(Pflichtauswahl)],"&lt;&gt;"&amp;BTT[[#This Row],[SAP-Modul
(Pflichtauswahl)]])&gt;0,"Modul anders","okay"),"")</f>
        <v>okay</v>
      </c>
      <c r="AQ79" s="10" t="str">
        <f>IFERROR(IF(COUNTIFS(BTT[Verwendete Transaktion (Pflichtauswahl)],BTT[[#This Row],[Verwendete Transaktion (Pflichtauswahl)]],BTT[Verantwortliches TP
(automatisch)],"&lt;&gt;"&amp;BTT[[#This Row],[Verantwortliches TP
(automatisch)]])&gt;0,"Transaktion mehrfach","okay"),"")</f>
        <v>okay</v>
      </c>
      <c r="AR79" s="10" t="str">
        <f>IFERROR(IF(COUNTIFS(BTT[Verwendete Transaktion (Pflichtauswahl)],BTT[[#This Row],[Verwendete Transaktion (Pflichtauswahl)]],BTT[Verantwortliches TP
(automatisch)],"&lt;&gt;"&amp;VLOOKUP(aktives_Teilprojekt,Teilprojekte[[Teilprojekte]:[Kürzel]],2,FALSE))&gt;0,"Transaktion mehrfach","okay"),"")</f>
        <v>okay</v>
      </c>
      <c r="AS79" s="10" t="s">
        <v>9706</v>
      </c>
      <c r="AT79" s="10"/>
    </row>
    <row r="80" spans="1:46" x14ac:dyDescent="0.25">
      <c r="A80" s="14" t="str">
        <f>IFERROR(IF(BTT[[#This Row],[Lfd Nr. 
(aus konsolidierter Datei)]]&lt;&gt;"",BTT[[#This Row],[Lfd Nr. 
(aus konsolidierter Datei)]],VLOOKUP(aktives_Teilprojekt,Teilprojekte[[Teilprojekte]:[Kürzel]],2,FALSE)&amp;ROW(BTT[[#This Row],[Lfd Nr.
(automatisch)]])-2),"")</f>
        <v>IH78</v>
      </c>
      <c r="B80" s="15" t="s">
        <v>6107</v>
      </c>
      <c r="C80" s="15"/>
      <c r="D80" t="s">
        <v>2276</v>
      </c>
      <c r="E80" s="10" t="str">
        <f>IFERROR(IF(NOT(BTT[[#This Row],[Manuelle Änderung des Verantwortliches TP
(Auswahl - bei Bedarf)]]=""),BTT[[#This Row],[Manuelle Änderung des Verantwortliches TP
(Auswahl - bei Bedarf)]],VLOOKUP(BTT[[#This Row],[Hauptprozess
(Pflichtauswahl)]],Hauptprozesse[],3,FALSE)),"")</f>
        <v>IH</v>
      </c>
      <c r="H80" s="10" t="s">
        <v>6041</v>
      </c>
      <c r="I80" t="s">
        <v>2321</v>
      </c>
      <c r="J80" s="10" t="str">
        <f>IFERROR(VLOOKUP(BTT[[#This Row],[Verwendete Transaktion (Pflichtauswahl)]],Transaktionen[[Transaktionen]:[Langtext]],2,FALSE),"")</f>
        <v>Techn.Platz anzeigen</v>
      </c>
      <c r="L80" t="s">
        <v>6052</v>
      </c>
      <c r="M80" t="s">
        <v>6052</v>
      </c>
      <c r="N80" t="s">
        <v>6052</v>
      </c>
      <c r="O80" t="s">
        <v>6052</v>
      </c>
      <c r="P80" t="s">
        <v>6052</v>
      </c>
      <c r="Q80" t="s">
        <v>6052</v>
      </c>
      <c r="R80" t="s">
        <v>8533</v>
      </c>
      <c r="S80" t="s">
        <v>6052</v>
      </c>
      <c r="T80" t="s">
        <v>6060</v>
      </c>
      <c r="V80" s="10" t="str">
        <f>IFERROR(VLOOKUP(BTT[[#This Row],[Verwendetes Formular
(Auswahl falls relevant)]],Formulare[[Formularbezeichnung]:[Formularname (technisch)]],2,FALSE),"")</f>
        <v/>
      </c>
      <c r="X80" t="s">
        <v>6052</v>
      </c>
      <c r="Y80" s="4"/>
      <c r="Z80" t="s">
        <v>6046</v>
      </c>
      <c r="AK80" s="10" t="str">
        <f>IF(BTT[[#This Row],[Subprozess
(optionale Auswahl)]]="","okay",IF(VLOOKUP(BTT[[#This Row],[Subprozess
(optionale Auswahl)]],BPML[[Subprozess]:[Zugeordneter Hauptprozess]],3,FALSE)=BTT[[#This Row],[Hauptprozess
(Pflichtauswahl)]],"okay","falscher Subprozess"))</f>
        <v>okay</v>
      </c>
      <c r="AL80" t="str">
        <f>IF(aktives_Teilprojekt="Master","",IF(BTT[[#This Row],[Verantwortliches TP
(automatisch)]]=VLOOKUP(aktives_Teilprojekt,Teilprojekte[[Teilprojekte]:[Kürzel]],2,FALSE),"okay","Hauptprozess anderes TP"))</f>
        <v>okay</v>
      </c>
      <c r="AM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0" s="10" t="str">
        <f>IFERROR(IF(BTT[[#This Row],[SAP-Modul
(Pflichtauswahl)]]&lt;&gt;VLOOKUP(BTT[[#This Row],[Verwendete Transaktion (Pflichtauswahl)]],Transaktionen[[Transaktionen]:[Modul]],3,FALSE),"Modul anders","okay"),"")</f>
        <v>okay</v>
      </c>
      <c r="AP80" s="10" t="str">
        <f>IFERROR(IF(COUNTIFS(BTT[Verwendete Transaktion (Pflichtauswahl)],BTT[[#This Row],[Verwendete Transaktion (Pflichtauswahl)]],BTT[SAP-Modul
(Pflichtauswahl)],"&lt;&gt;"&amp;BTT[[#This Row],[SAP-Modul
(Pflichtauswahl)]])&gt;0,"Modul anders","okay"),"")</f>
        <v>okay</v>
      </c>
      <c r="AQ80" s="10" t="str">
        <f>IFERROR(IF(COUNTIFS(BTT[Verwendete Transaktion (Pflichtauswahl)],BTT[[#This Row],[Verwendete Transaktion (Pflichtauswahl)]],BTT[Verantwortliches TP
(automatisch)],"&lt;&gt;"&amp;BTT[[#This Row],[Verantwortliches TP
(automatisch)]])&gt;0,"Transaktion mehrfach","okay"),"")</f>
        <v>okay</v>
      </c>
      <c r="AR80" s="10" t="str">
        <f>IFERROR(IF(COUNTIFS(BTT[Verwendete Transaktion (Pflichtauswahl)],BTT[[#This Row],[Verwendete Transaktion (Pflichtauswahl)]],BTT[Verantwortliches TP
(automatisch)],"&lt;&gt;"&amp;VLOOKUP(aktives_Teilprojekt,Teilprojekte[[Teilprojekte]:[Kürzel]],2,FALSE))&gt;0,"Transaktion mehrfach","okay"),"")</f>
        <v>okay</v>
      </c>
      <c r="AS80" s="10" t="s">
        <v>9707</v>
      </c>
      <c r="AT80" s="10"/>
    </row>
    <row r="81" spans="1:46" x14ac:dyDescent="0.25">
      <c r="A81" s="14" t="str">
        <f>IFERROR(IF(BTT[[#This Row],[Lfd Nr. 
(aus konsolidierter Datei)]]&lt;&gt;"",BTT[[#This Row],[Lfd Nr. 
(aus konsolidierter Datei)]],VLOOKUP(aktives_Teilprojekt,Teilprojekte[[Teilprojekte]:[Kürzel]],2,FALSE)&amp;ROW(BTT[[#This Row],[Lfd Nr.
(automatisch)]])-2),"")</f>
        <v>IH79</v>
      </c>
      <c r="B81" s="15" t="s">
        <v>6107</v>
      </c>
      <c r="C81" s="15" t="s">
        <v>6221</v>
      </c>
      <c r="D81" t="s">
        <v>2323</v>
      </c>
      <c r="E81" s="10" t="str">
        <f>IFERROR(IF(NOT(BTT[[#This Row],[Manuelle Änderung des Verantwortliches TP
(Auswahl - bei Bedarf)]]=""),BTT[[#This Row],[Manuelle Änderung des Verantwortliches TP
(Auswahl - bei Bedarf)]],VLOOKUP(BTT[[#This Row],[Hauptprozess
(Pflichtauswahl)]],Hauptprozesse[],3,FALSE)),"")</f>
        <v>IH</v>
      </c>
      <c r="H81" s="10" t="s">
        <v>6041</v>
      </c>
      <c r="I81" t="s">
        <v>2322</v>
      </c>
      <c r="J81" s="10" t="str">
        <f>IFERROR(VLOOKUP(BTT[[#This Row],[Verwendete Transaktion (Pflichtauswahl)]],Transaktionen[[Transaktionen]:[Langtext]],2,FALSE),"")</f>
        <v>Techn.Platz anlegen: Listerfassung</v>
      </c>
      <c r="L81" t="s">
        <v>6052</v>
      </c>
      <c r="M81" t="s">
        <v>6052</v>
      </c>
      <c r="N81" t="s">
        <v>6052</v>
      </c>
      <c r="O81" t="s">
        <v>6052</v>
      </c>
      <c r="P81" t="s">
        <v>6052</v>
      </c>
      <c r="Q81" t="s">
        <v>6052</v>
      </c>
      <c r="R81" t="s">
        <v>8533</v>
      </c>
      <c r="S81" t="s">
        <v>6052</v>
      </c>
      <c r="T81" t="s">
        <v>6060</v>
      </c>
      <c r="V81" s="10" t="str">
        <f>IFERROR(VLOOKUP(BTT[[#This Row],[Verwendetes Formular
(Auswahl falls relevant)]],Formulare[[Formularbezeichnung]:[Formularname (technisch)]],2,FALSE),"")</f>
        <v/>
      </c>
      <c r="X81" t="s">
        <v>6052</v>
      </c>
      <c r="Y81" s="4"/>
      <c r="Z81" t="s">
        <v>6046</v>
      </c>
      <c r="AK81" s="10" t="str">
        <f>IF(BTT[[#This Row],[Subprozess
(optionale Auswahl)]]="","okay",IF(VLOOKUP(BTT[[#This Row],[Subprozess
(optionale Auswahl)]],BPML[[Subprozess]:[Zugeordneter Hauptprozess]],3,FALSE)=BTT[[#This Row],[Hauptprozess
(Pflichtauswahl)]],"okay","falscher Subprozess"))</f>
        <v>okay</v>
      </c>
      <c r="AL81" t="str">
        <f>IF(aktives_Teilprojekt="Master","",IF(BTT[[#This Row],[Verantwortliches TP
(automatisch)]]=VLOOKUP(aktives_Teilprojekt,Teilprojekte[[Teilprojekte]:[Kürzel]],2,FALSE),"okay","Hauptprozess anderes TP"))</f>
        <v>okay</v>
      </c>
      <c r="AM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1" s="10" t="str">
        <f>IFERROR(IF(BTT[[#This Row],[SAP-Modul
(Pflichtauswahl)]]&lt;&gt;VLOOKUP(BTT[[#This Row],[Verwendete Transaktion (Pflichtauswahl)]],Transaktionen[[Transaktionen]:[Modul]],3,FALSE),"Modul anders","okay"),"")</f>
        <v>okay</v>
      </c>
      <c r="AP81" s="10" t="str">
        <f>IFERROR(IF(COUNTIFS(BTT[Verwendete Transaktion (Pflichtauswahl)],BTT[[#This Row],[Verwendete Transaktion (Pflichtauswahl)]],BTT[SAP-Modul
(Pflichtauswahl)],"&lt;&gt;"&amp;BTT[[#This Row],[SAP-Modul
(Pflichtauswahl)]])&gt;0,"Modul anders","okay"),"")</f>
        <v>okay</v>
      </c>
      <c r="AQ81" s="10" t="str">
        <f>IFERROR(IF(COUNTIFS(BTT[Verwendete Transaktion (Pflichtauswahl)],BTT[[#This Row],[Verwendete Transaktion (Pflichtauswahl)]],BTT[Verantwortliches TP
(automatisch)],"&lt;&gt;"&amp;BTT[[#This Row],[Verantwortliches TP
(automatisch)]])&gt;0,"Transaktion mehrfach","okay"),"")</f>
        <v>okay</v>
      </c>
      <c r="AR81" s="10" t="str">
        <f>IFERROR(IF(COUNTIFS(BTT[Verwendete Transaktion (Pflichtauswahl)],BTT[[#This Row],[Verwendete Transaktion (Pflichtauswahl)]],BTT[Verantwortliches TP
(automatisch)],"&lt;&gt;"&amp;VLOOKUP(aktives_Teilprojekt,Teilprojekte[[Teilprojekte]:[Kürzel]],2,FALSE))&gt;0,"Transaktion mehrfach","okay"),"")</f>
        <v>okay</v>
      </c>
      <c r="AS81" s="10" t="s">
        <v>9708</v>
      </c>
      <c r="AT81" s="10"/>
    </row>
    <row r="82" spans="1:46" x14ac:dyDescent="0.25">
      <c r="A82" s="14" t="str">
        <f>IFERROR(IF(BTT[[#This Row],[Lfd Nr. 
(aus konsolidierter Datei)]]&lt;&gt;"",BTT[[#This Row],[Lfd Nr. 
(aus konsolidierter Datei)]],VLOOKUP(aktives_Teilprojekt,Teilprojekte[[Teilprojekte]:[Kürzel]],2,FALSE)&amp;ROW(BTT[[#This Row],[Lfd Nr.
(automatisch)]])-2),"")</f>
        <v>IH80</v>
      </c>
      <c r="B82" s="15" t="s">
        <v>6107</v>
      </c>
      <c r="C82" s="15" t="s">
        <v>6222</v>
      </c>
      <c r="D82" t="s">
        <v>2320</v>
      </c>
      <c r="E82" s="10" t="str">
        <f>IFERROR(IF(NOT(BTT[[#This Row],[Manuelle Änderung des Verantwortliches TP
(Auswahl - bei Bedarf)]]=""),BTT[[#This Row],[Manuelle Änderung des Verantwortliches TP
(Auswahl - bei Bedarf)]],VLOOKUP(BTT[[#This Row],[Hauptprozess
(Pflichtauswahl)]],Hauptprozesse[],3,FALSE)),"")</f>
        <v>IH</v>
      </c>
      <c r="H82" s="10" t="s">
        <v>6041</v>
      </c>
      <c r="I82" t="s">
        <v>2324</v>
      </c>
      <c r="J82" s="10" t="str">
        <f>IFERROR(VLOOKUP(BTT[[#This Row],[Verwendete Transaktion (Pflichtauswahl)]],Transaktionen[[Transaktionen]:[Langtext]],2,FALSE),"")</f>
        <v>Techn.Platz ändern</v>
      </c>
      <c r="L82" t="s">
        <v>6052</v>
      </c>
      <c r="M82" t="s">
        <v>6052</v>
      </c>
      <c r="N82" t="s">
        <v>6052</v>
      </c>
      <c r="O82" t="s">
        <v>6052</v>
      </c>
      <c r="P82" t="s">
        <v>6052</v>
      </c>
      <c r="Q82" t="s">
        <v>6052</v>
      </c>
      <c r="R82" t="s">
        <v>8533</v>
      </c>
      <c r="S82" t="s">
        <v>6052</v>
      </c>
      <c r="T82" t="s">
        <v>6060</v>
      </c>
      <c r="V82" s="10" t="str">
        <f>IFERROR(VLOOKUP(BTT[[#This Row],[Verwendetes Formular
(Auswahl falls relevant)]],Formulare[[Formularbezeichnung]:[Formularname (technisch)]],2,FALSE),"")</f>
        <v/>
      </c>
      <c r="X82" t="s">
        <v>6052</v>
      </c>
      <c r="Y82" s="4"/>
      <c r="Z82" t="s">
        <v>6046</v>
      </c>
      <c r="AK82" s="10" t="str">
        <f>IF(BTT[[#This Row],[Subprozess
(optionale Auswahl)]]="","okay",IF(VLOOKUP(BTT[[#This Row],[Subprozess
(optionale Auswahl)]],BPML[[Subprozess]:[Zugeordneter Hauptprozess]],3,FALSE)=BTT[[#This Row],[Hauptprozess
(Pflichtauswahl)]],"okay","falscher Subprozess"))</f>
        <v>okay</v>
      </c>
      <c r="AL82" t="str">
        <f>IF(aktives_Teilprojekt="Master","",IF(BTT[[#This Row],[Verantwortliches TP
(automatisch)]]=VLOOKUP(aktives_Teilprojekt,Teilprojekte[[Teilprojekte]:[Kürzel]],2,FALSE),"okay","Hauptprozess anderes TP"))</f>
        <v>okay</v>
      </c>
      <c r="AM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2" s="10" t="str">
        <f>IFERROR(IF(BTT[[#This Row],[SAP-Modul
(Pflichtauswahl)]]&lt;&gt;VLOOKUP(BTT[[#This Row],[Verwendete Transaktion (Pflichtauswahl)]],Transaktionen[[Transaktionen]:[Modul]],3,FALSE),"Modul anders","okay"),"")</f>
        <v>okay</v>
      </c>
      <c r="AP82" s="10" t="str">
        <f>IFERROR(IF(COUNTIFS(BTT[Verwendete Transaktion (Pflichtauswahl)],BTT[[#This Row],[Verwendete Transaktion (Pflichtauswahl)]],BTT[SAP-Modul
(Pflichtauswahl)],"&lt;&gt;"&amp;BTT[[#This Row],[SAP-Modul
(Pflichtauswahl)]])&gt;0,"Modul anders","okay"),"")</f>
        <v>okay</v>
      </c>
      <c r="AQ82" s="10" t="str">
        <f>IFERROR(IF(COUNTIFS(BTT[Verwendete Transaktion (Pflichtauswahl)],BTT[[#This Row],[Verwendete Transaktion (Pflichtauswahl)]],BTT[Verantwortliches TP
(automatisch)],"&lt;&gt;"&amp;BTT[[#This Row],[Verantwortliches TP
(automatisch)]])&gt;0,"Transaktion mehrfach","okay"),"")</f>
        <v>okay</v>
      </c>
      <c r="AR82" s="10" t="str">
        <f>IFERROR(IF(COUNTIFS(BTT[Verwendete Transaktion (Pflichtauswahl)],BTT[[#This Row],[Verwendete Transaktion (Pflichtauswahl)]],BTT[Verantwortliches TP
(automatisch)],"&lt;&gt;"&amp;VLOOKUP(aktives_Teilprojekt,Teilprojekte[[Teilprojekte]:[Kürzel]],2,FALSE))&gt;0,"Transaktion mehrfach","okay"),"")</f>
        <v>okay</v>
      </c>
      <c r="AS82" s="10" t="s">
        <v>9709</v>
      </c>
      <c r="AT82" s="10"/>
    </row>
    <row r="83" spans="1:46" x14ac:dyDescent="0.25">
      <c r="A83" s="14" t="str">
        <f>IFERROR(IF(BTT[[#This Row],[Lfd Nr. 
(aus konsolidierter Datei)]]&lt;&gt;"",BTT[[#This Row],[Lfd Nr. 
(aus konsolidierter Datei)]],VLOOKUP(aktives_Teilprojekt,Teilprojekte[[Teilprojekte]:[Kürzel]],2,FALSE)&amp;ROW(BTT[[#This Row],[Lfd Nr.
(automatisch)]])-2),"")</f>
        <v>IH81</v>
      </c>
      <c r="B83" s="15" t="s">
        <v>6107</v>
      </c>
      <c r="C83" s="15"/>
      <c r="D83" t="s">
        <v>2326</v>
      </c>
      <c r="E83" s="10" t="str">
        <f>IFERROR(IF(NOT(BTT[[#This Row],[Manuelle Änderung des Verantwortliches TP
(Auswahl - bei Bedarf)]]=""),BTT[[#This Row],[Manuelle Änderung des Verantwortliches TP
(Auswahl - bei Bedarf)]],VLOOKUP(BTT[[#This Row],[Hauptprozess
(Pflichtauswahl)]],Hauptprozesse[],3,FALSE)),"")</f>
        <v>IH</v>
      </c>
      <c r="H83" s="10" t="s">
        <v>6041</v>
      </c>
      <c r="I83" t="s">
        <v>2325</v>
      </c>
      <c r="J83" s="10" t="str">
        <f>IFERROR(VLOOKUP(BTT[[#This Row],[Verwendete Transaktion (Pflichtauswahl)]],Transaktionen[[Transaktionen]:[Langtext]],2,FALSE),"")</f>
        <v>Datenweitergabe von Techn.Platz</v>
      </c>
      <c r="L83" t="s">
        <v>6052</v>
      </c>
      <c r="M83" t="s">
        <v>6052</v>
      </c>
      <c r="N83" t="s">
        <v>6052</v>
      </c>
      <c r="O83" t="s">
        <v>6052</v>
      </c>
      <c r="P83" t="s">
        <v>6052</v>
      </c>
      <c r="Q83" t="s">
        <v>6052</v>
      </c>
      <c r="R83" t="s">
        <v>8533</v>
      </c>
      <c r="S83" t="s">
        <v>6052</v>
      </c>
      <c r="T83" t="s">
        <v>6060</v>
      </c>
      <c r="V83" s="10" t="str">
        <f>IFERROR(VLOOKUP(BTT[[#This Row],[Verwendetes Formular
(Auswahl falls relevant)]],Formulare[[Formularbezeichnung]:[Formularname (technisch)]],2,FALSE),"")</f>
        <v/>
      </c>
      <c r="X83" t="s">
        <v>6052</v>
      </c>
      <c r="Y83" s="4"/>
      <c r="Z83" t="s">
        <v>6046</v>
      </c>
      <c r="AK83" s="10" t="str">
        <f>IF(BTT[[#This Row],[Subprozess
(optionale Auswahl)]]="","okay",IF(VLOOKUP(BTT[[#This Row],[Subprozess
(optionale Auswahl)]],BPML[[Subprozess]:[Zugeordneter Hauptprozess]],3,FALSE)=BTT[[#This Row],[Hauptprozess
(Pflichtauswahl)]],"okay","falscher Subprozess"))</f>
        <v>okay</v>
      </c>
      <c r="AL83" t="str">
        <f>IF(aktives_Teilprojekt="Master","",IF(BTT[[#This Row],[Verantwortliches TP
(automatisch)]]=VLOOKUP(aktives_Teilprojekt,Teilprojekte[[Teilprojekte]:[Kürzel]],2,FALSE),"okay","Hauptprozess anderes TP"))</f>
        <v>okay</v>
      </c>
      <c r="AM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3" s="10" t="str">
        <f>IFERROR(IF(BTT[[#This Row],[SAP-Modul
(Pflichtauswahl)]]&lt;&gt;VLOOKUP(BTT[[#This Row],[Verwendete Transaktion (Pflichtauswahl)]],Transaktionen[[Transaktionen]:[Modul]],3,FALSE),"Modul anders","okay"),"")</f>
        <v>okay</v>
      </c>
      <c r="AP83" s="10" t="str">
        <f>IFERROR(IF(COUNTIFS(BTT[Verwendete Transaktion (Pflichtauswahl)],BTT[[#This Row],[Verwendete Transaktion (Pflichtauswahl)]],BTT[SAP-Modul
(Pflichtauswahl)],"&lt;&gt;"&amp;BTT[[#This Row],[SAP-Modul
(Pflichtauswahl)]])&gt;0,"Modul anders","okay"),"")</f>
        <v>okay</v>
      </c>
      <c r="AQ83" s="10" t="str">
        <f>IFERROR(IF(COUNTIFS(BTT[Verwendete Transaktion (Pflichtauswahl)],BTT[[#This Row],[Verwendete Transaktion (Pflichtauswahl)]],BTT[Verantwortliches TP
(automatisch)],"&lt;&gt;"&amp;BTT[[#This Row],[Verantwortliches TP
(automatisch)]])&gt;0,"Transaktion mehrfach","okay"),"")</f>
        <v>okay</v>
      </c>
      <c r="AR83" s="10" t="str">
        <f>IFERROR(IF(COUNTIFS(BTT[Verwendete Transaktion (Pflichtauswahl)],BTT[[#This Row],[Verwendete Transaktion (Pflichtauswahl)]],BTT[Verantwortliches TP
(automatisch)],"&lt;&gt;"&amp;VLOOKUP(aktives_Teilprojekt,Teilprojekte[[Teilprojekte]:[Kürzel]],2,FALSE))&gt;0,"Transaktion mehrfach","okay"),"")</f>
        <v>okay</v>
      </c>
      <c r="AS83" s="10" t="s">
        <v>9710</v>
      </c>
      <c r="AT83" s="10"/>
    </row>
    <row r="84" spans="1:46" x14ac:dyDescent="0.25">
      <c r="A84" s="14" t="str">
        <f>IFERROR(IF(BTT[[#This Row],[Lfd Nr. 
(aus konsolidierter Datei)]]&lt;&gt;"",BTT[[#This Row],[Lfd Nr. 
(aus konsolidierter Datei)]],VLOOKUP(aktives_Teilprojekt,Teilprojekte[[Teilprojekte]:[Kürzel]],2,FALSE)&amp;ROW(BTT[[#This Row],[Lfd Nr.
(automatisch)]])-2),"")</f>
        <v>IH82</v>
      </c>
      <c r="B84" s="15" t="s">
        <v>6107</v>
      </c>
      <c r="C84" s="15"/>
      <c r="D84" t="s">
        <v>2328</v>
      </c>
      <c r="E84" s="10" t="str">
        <f>IFERROR(IF(NOT(BTT[[#This Row],[Manuelle Änderung des Verantwortliches TP
(Auswahl - bei Bedarf)]]=""),BTT[[#This Row],[Manuelle Änderung des Verantwortliches TP
(Auswahl - bei Bedarf)]],VLOOKUP(BTT[[#This Row],[Hauptprozess
(Pflichtauswahl)]],Hauptprozesse[],3,FALSE)),"")</f>
        <v>IH</v>
      </c>
      <c r="H84" s="10" t="s">
        <v>6041</v>
      </c>
      <c r="I84" t="s">
        <v>2327</v>
      </c>
      <c r="J84" s="10" t="str">
        <f>IFERROR(VLOOKUP(BTT[[#This Row],[Verwendete Transaktion (Pflichtauswahl)]],Transaktionen[[Transaktionen]:[Langtext]],2,FALSE),"")</f>
        <v>Techn. Platzliste (mehrstufig)</v>
      </c>
      <c r="L84" t="s">
        <v>6052</v>
      </c>
      <c r="M84" t="s">
        <v>6052</v>
      </c>
      <c r="N84" t="s">
        <v>6052</v>
      </c>
      <c r="O84" t="s">
        <v>6052</v>
      </c>
      <c r="P84" t="s">
        <v>6052</v>
      </c>
      <c r="Q84" t="s">
        <v>6052</v>
      </c>
      <c r="R84" t="s">
        <v>8533</v>
      </c>
      <c r="S84" t="s">
        <v>6052</v>
      </c>
      <c r="T84" t="s">
        <v>6060</v>
      </c>
      <c r="V84" s="10" t="str">
        <f>IFERROR(VLOOKUP(BTT[[#This Row],[Verwendetes Formular
(Auswahl falls relevant)]],Formulare[[Formularbezeichnung]:[Formularname (technisch)]],2,FALSE),"")</f>
        <v/>
      </c>
      <c r="X84" t="s">
        <v>6052</v>
      </c>
      <c r="Y84" s="4"/>
      <c r="Z84" t="s">
        <v>6046</v>
      </c>
      <c r="AK84" s="10" t="str">
        <f>IF(BTT[[#This Row],[Subprozess
(optionale Auswahl)]]="","okay",IF(VLOOKUP(BTT[[#This Row],[Subprozess
(optionale Auswahl)]],BPML[[Subprozess]:[Zugeordneter Hauptprozess]],3,FALSE)=BTT[[#This Row],[Hauptprozess
(Pflichtauswahl)]],"okay","falscher Subprozess"))</f>
        <v>okay</v>
      </c>
      <c r="AL84" t="str">
        <f>IF(aktives_Teilprojekt="Master","",IF(BTT[[#This Row],[Verantwortliches TP
(automatisch)]]=VLOOKUP(aktives_Teilprojekt,Teilprojekte[[Teilprojekte]:[Kürzel]],2,FALSE),"okay","Hauptprozess anderes TP"))</f>
        <v>okay</v>
      </c>
      <c r="AM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4" s="10" t="str">
        <f>IFERROR(IF(BTT[[#This Row],[SAP-Modul
(Pflichtauswahl)]]&lt;&gt;VLOOKUP(BTT[[#This Row],[Verwendete Transaktion (Pflichtauswahl)]],Transaktionen[[Transaktionen]:[Modul]],3,FALSE),"Modul anders","okay"),"")</f>
        <v>okay</v>
      </c>
      <c r="AP84" s="10" t="str">
        <f>IFERROR(IF(COUNTIFS(BTT[Verwendete Transaktion (Pflichtauswahl)],BTT[[#This Row],[Verwendete Transaktion (Pflichtauswahl)]],BTT[SAP-Modul
(Pflichtauswahl)],"&lt;&gt;"&amp;BTT[[#This Row],[SAP-Modul
(Pflichtauswahl)]])&gt;0,"Modul anders","okay"),"")</f>
        <v>okay</v>
      </c>
      <c r="AQ84" s="10" t="str">
        <f>IFERROR(IF(COUNTIFS(BTT[Verwendete Transaktion (Pflichtauswahl)],BTT[[#This Row],[Verwendete Transaktion (Pflichtauswahl)]],BTT[Verantwortliches TP
(automatisch)],"&lt;&gt;"&amp;BTT[[#This Row],[Verantwortliches TP
(automatisch)]])&gt;0,"Transaktion mehrfach","okay"),"")</f>
        <v>okay</v>
      </c>
      <c r="AR84" s="10" t="str">
        <f>IFERROR(IF(COUNTIFS(BTT[Verwendete Transaktion (Pflichtauswahl)],BTT[[#This Row],[Verwendete Transaktion (Pflichtauswahl)]],BTT[Verantwortliches TP
(automatisch)],"&lt;&gt;"&amp;VLOOKUP(aktives_Teilprojekt,Teilprojekte[[Teilprojekte]:[Kürzel]],2,FALSE))&gt;0,"Transaktion mehrfach","okay"),"")</f>
        <v>okay</v>
      </c>
      <c r="AS84" s="10" t="s">
        <v>9711</v>
      </c>
      <c r="AT84" s="10"/>
    </row>
    <row r="85" spans="1:46" x14ac:dyDescent="0.25">
      <c r="A85" s="14" t="str">
        <f>IFERROR(IF(BTT[[#This Row],[Lfd Nr. 
(aus konsolidierter Datei)]]&lt;&gt;"",BTT[[#This Row],[Lfd Nr. 
(aus konsolidierter Datei)]],VLOOKUP(aktives_Teilprojekt,Teilprojekte[[Teilprojekte]:[Kürzel]],2,FALSE)&amp;ROW(BTT[[#This Row],[Lfd Nr.
(automatisch)]])-2),"")</f>
        <v>IH83</v>
      </c>
      <c r="B85" s="15" t="s">
        <v>6107</v>
      </c>
      <c r="C85" s="15" t="s">
        <v>6221</v>
      </c>
      <c r="D85" t="s">
        <v>2330</v>
      </c>
      <c r="E85" s="10" t="str">
        <f>IFERROR(IF(NOT(BTT[[#This Row],[Manuelle Änderung des Verantwortliches TP
(Auswahl - bei Bedarf)]]=""),BTT[[#This Row],[Manuelle Änderung des Verantwortliches TP
(Auswahl - bei Bedarf)]],VLOOKUP(BTT[[#This Row],[Hauptprozess
(Pflichtauswahl)]],Hauptprozesse[],3,FALSE)),"")</f>
        <v>IH</v>
      </c>
      <c r="H85" s="10" t="s">
        <v>6041</v>
      </c>
      <c r="I85" t="s">
        <v>2329</v>
      </c>
      <c r="J85" s="10" t="str">
        <f>IFERROR(VLOOKUP(BTT[[#This Row],[Verwendete Transaktion (Pflichtauswahl)]],Transaktionen[[Transaktionen]:[Langtext]],2,FALSE),"")</f>
        <v>Techn. Platz anlegen</v>
      </c>
      <c r="L85" t="s">
        <v>6052</v>
      </c>
      <c r="M85" t="s">
        <v>6052</v>
      </c>
      <c r="N85" t="s">
        <v>6052</v>
      </c>
      <c r="O85" t="s">
        <v>6052</v>
      </c>
      <c r="P85" t="s">
        <v>6052</v>
      </c>
      <c r="Q85" t="s">
        <v>6052</v>
      </c>
      <c r="R85" t="s">
        <v>8533</v>
      </c>
      <c r="S85" t="s">
        <v>6052</v>
      </c>
      <c r="T85" t="s">
        <v>6060</v>
      </c>
      <c r="V85" s="10" t="str">
        <f>IFERROR(VLOOKUP(BTT[[#This Row],[Verwendetes Formular
(Auswahl falls relevant)]],Formulare[[Formularbezeichnung]:[Formularname (technisch)]],2,FALSE),"")</f>
        <v/>
      </c>
      <c r="X85" t="s">
        <v>6052</v>
      </c>
      <c r="Y85" s="4"/>
      <c r="Z85" t="s">
        <v>6046</v>
      </c>
      <c r="AK85" s="10" t="str">
        <f>IF(BTT[[#This Row],[Subprozess
(optionale Auswahl)]]="","okay",IF(VLOOKUP(BTT[[#This Row],[Subprozess
(optionale Auswahl)]],BPML[[Subprozess]:[Zugeordneter Hauptprozess]],3,FALSE)=BTT[[#This Row],[Hauptprozess
(Pflichtauswahl)]],"okay","falscher Subprozess"))</f>
        <v>okay</v>
      </c>
      <c r="AL85" t="str">
        <f>IF(aktives_Teilprojekt="Master","",IF(BTT[[#This Row],[Verantwortliches TP
(automatisch)]]=VLOOKUP(aktives_Teilprojekt,Teilprojekte[[Teilprojekte]:[Kürzel]],2,FALSE),"okay","Hauptprozess anderes TP"))</f>
        <v>okay</v>
      </c>
      <c r="AM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5" s="10" t="str">
        <f>IFERROR(IF(BTT[[#This Row],[SAP-Modul
(Pflichtauswahl)]]&lt;&gt;VLOOKUP(BTT[[#This Row],[Verwendete Transaktion (Pflichtauswahl)]],Transaktionen[[Transaktionen]:[Modul]],3,FALSE),"Modul anders","okay"),"")</f>
        <v>okay</v>
      </c>
      <c r="AP85" s="10" t="str">
        <f>IFERROR(IF(COUNTIFS(BTT[Verwendete Transaktion (Pflichtauswahl)],BTT[[#This Row],[Verwendete Transaktion (Pflichtauswahl)]],BTT[SAP-Modul
(Pflichtauswahl)],"&lt;&gt;"&amp;BTT[[#This Row],[SAP-Modul
(Pflichtauswahl)]])&gt;0,"Modul anders","okay"),"")</f>
        <v>okay</v>
      </c>
      <c r="AQ85" s="10" t="str">
        <f>IFERROR(IF(COUNTIFS(BTT[Verwendete Transaktion (Pflichtauswahl)],BTT[[#This Row],[Verwendete Transaktion (Pflichtauswahl)]],BTT[Verantwortliches TP
(automatisch)],"&lt;&gt;"&amp;BTT[[#This Row],[Verantwortliches TP
(automatisch)]])&gt;0,"Transaktion mehrfach","okay"),"")</f>
        <v>okay</v>
      </c>
      <c r="AR85" s="10" t="str">
        <f>IFERROR(IF(COUNTIFS(BTT[Verwendete Transaktion (Pflichtauswahl)],BTT[[#This Row],[Verwendete Transaktion (Pflichtauswahl)]],BTT[Verantwortliches TP
(automatisch)],"&lt;&gt;"&amp;VLOOKUP(aktives_Teilprojekt,Teilprojekte[[Teilprojekte]:[Kürzel]],2,FALSE))&gt;0,"Transaktion mehrfach","okay"),"")</f>
        <v>okay</v>
      </c>
      <c r="AS85" s="10" t="s">
        <v>9712</v>
      </c>
      <c r="AT85" s="10"/>
    </row>
    <row r="86" spans="1:46" x14ac:dyDescent="0.25">
      <c r="A86" s="14" t="str">
        <f>IFERROR(IF(BTT[[#This Row],[Lfd Nr. 
(aus konsolidierter Datei)]]&lt;&gt;"",BTT[[#This Row],[Lfd Nr. 
(aus konsolidierter Datei)]],VLOOKUP(aktives_Teilprojekt,Teilprojekte[[Teilprojekte]:[Kürzel]],2,FALSE)&amp;ROW(BTT[[#This Row],[Lfd Nr.
(automatisch)]])-2),"")</f>
        <v>IH84</v>
      </c>
      <c r="B86" s="15" t="s">
        <v>6107</v>
      </c>
      <c r="C86" s="15"/>
      <c r="D86" t="s">
        <v>7985</v>
      </c>
      <c r="E86" s="10" t="str">
        <f>IFERROR(IF(NOT(BTT[[#This Row],[Manuelle Änderung des Verantwortliches TP
(Auswahl - bei Bedarf)]]=""),BTT[[#This Row],[Manuelle Änderung des Verantwortliches TP
(Auswahl - bei Bedarf)]],VLOOKUP(BTT[[#This Row],[Hauptprozess
(Pflichtauswahl)]],Hauptprozesse[],3,FALSE)),"")</f>
        <v>IH</v>
      </c>
      <c r="H86" s="10" t="s">
        <v>6041</v>
      </c>
      <c r="I86" t="s">
        <v>2331</v>
      </c>
      <c r="J86" s="10" t="str">
        <f>IFERROR(VLOOKUP(BTT[[#This Row],[Verwendete Transaktion (Pflichtauswahl)]],Transaktionen[[Transaktionen]:[Langtext]],2,FALSE),"")</f>
        <v>Wiederverwendbarkeit histor. Kennz.</v>
      </c>
      <c r="L86" t="s">
        <v>6052</v>
      </c>
      <c r="M86" t="s">
        <v>6052</v>
      </c>
      <c r="N86" t="s">
        <v>6052</v>
      </c>
      <c r="O86" t="s">
        <v>6052</v>
      </c>
      <c r="P86" t="s">
        <v>6052</v>
      </c>
      <c r="Q86" t="s">
        <v>6052</v>
      </c>
      <c r="R86" t="s">
        <v>8533</v>
      </c>
      <c r="S86" t="s">
        <v>6052</v>
      </c>
      <c r="T86" t="s">
        <v>6060</v>
      </c>
      <c r="V86" s="10" t="str">
        <f>IFERROR(VLOOKUP(BTT[[#This Row],[Verwendetes Formular
(Auswahl falls relevant)]],Formulare[[Formularbezeichnung]:[Formularname (technisch)]],2,FALSE),"")</f>
        <v/>
      </c>
      <c r="X86" t="s">
        <v>6052</v>
      </c>
      <c r="Y86" s="4"/>
      <c r="Z86" t="s">
        <v>6046</v>
      </c>
      <c r="AK86" s="10" t="str">
        <f>IF(BTT[[#This Row],[Subprozess
(optionale Auswahl)]]="","okay",IF(VLOOKUP(BTT[[#This Row],[Subprozess
(optionale Auswahl)]],BPML[[Subprozess]:[Zugeordneter Hauptprozess]],3,FALSE)=BTT[[#This Row],[Hauptprozess
(Pflichtauswahl)]],"okay","falscher Subprozess"))</f>
        <v>okay</v>
      </c>
      <c r="AL86" t="str">
        <f>IF(aktives_Teilprojekt="Master","",IF(BTT[[#This Row],[Verantwortliches TP
(automatisch)]]=VLOOKUP(aktives_Teilprojekt,Teilprojekte[[Teilprojekte]:[Kürzel]],2,FALSE),"okay","Hauptprozess anderes TP"))</f>
        <v>okay</v>
      </c>
      <c r="AM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6" s="10" t="str">
        <f>IFERROR(IF(BTT[[#This Row],[SAP-Modul
(Pflichtauswahl)]]&lt;&gt;VLOOKUP(BTT[[#This Row],[Verwendete Transaktion (Pflichtauswahl)]],Transaktionen[[Transaktionen]:[Modul]],3,FALSE),"Modul anders","okay"),"")</f>
        <v>okay</v>
      </c>
      <c r="AP86" s="10" t="str">
        <f>IFERROR(IF(COUNTIFS(BTT[Verwendete Transaktion (Pflichtauswahl)],BTT[[#This Row],[Verwendete Transaktion (Pflichtauswahl)]],BTT[SAP-Modul
(Pflichtauswahl)],"&lt;&gt;"&amp;BTT[[#This Row],[SAP-Modul
(Pflichtauswahl)]])&gt;0,"Modul anders","okay"),"")</f>
        <v>okay</v>
      </c>
      <c r="AQ86" s="10" t="str">
        <f>IFERROR(IF(COUNTIFS(BTT[Verwendete Transaktion (Pflichtauswahl)],BTT[[#This Row],[Verwendete Transaktion (Pflichtauswahl)]],BTT[Verantwortliches TP
(automatisch)],"&lt;&gt;"&amp;BTT[[#This Row],[Verantwortliches TP
(automatisch)]])&gt;0,"Transaktion mehrfach","okay"),"")</f>
        <v>okay</v>
      </c>
      <c r="AR86" s="10" t="str">
        <f>IFERROR(IF(COUNTIFS(BTT[Verwendete Transaktion (Pflichtauswahl)],BTT[[#This Row],[Verwendete Transaktion (Pflichtauswahl)]],BTT[Verantwortliches TP
(automatisch)],"&lt;&gt;"&amp;VLOOKUP(aktives_Teilprojekt,Teilprojekte[[Teilprojekte]:[Kürzel]],2,FALSE))&gt;0,"Transaktion mehrfach","okay"),"")</f>
        <v>okay</v>
      </c>
      <c r="AS86" s="10" t="s">
        <v>9713</v>
      </c>
      <c r="AT86" s="10"/>
    </row>
    <row r="87" spans="1:46" x14ac:dyDescent="0.25">
      <c r="A87" s="14" t="str">
        <f>IFERROR(IF(BTT[[#This Row],[Lfd Nr. 
(aus konsolidierter Datei)]]&lt;&gt;"",BTT[[#This Row],[Lfd Nr. 
(aus konsolidierter Datei)]],VLOOKUP(aktives_Teilprojekt,Teilprojekte[[Teilprojekte]:[Kürzel]],2,FALSE)&amp;ROW(BTT[[#This Row],[Lfd Nr.
(automatisch)]])-2),"")</f>
        <v>IH85</v>
      </c>
      <c r="B87" s="15" t="s">
        <v>6107</v>
      </c>
      <c r="C87" s="15" t="s">
        <v>6221</v>
      </c>
      <c r="D87" t="s">
        <v>2332</v>
      </c>
      <c r="E87" s="10" t="str">
        <f>IFERROR(IF(NOT(BTT[[#This Row],[Manuelle Änderung des Verantwortliches TP
(Auswahl - bei Bedarf)]]=""),BTT[[#This Row],[Manuelle Änderung des Verantwortliches TP
(Auswahl - bei Bedarf)]],VLOOKUP(BTT[[#This Row],[Hauptprozess
(Pflichtauswahl)]],Hauptprozesse[],3,FALSE)),"")</f>
        <v>IH</v>
      </c>
      <c r="H87" s="10" t="s">
        <v>6041</v>
      </c>
      <c r="I87" t="s">
        <v>2333</v>
      </c>
      <c r="J87" s="10" t="str">
        <f>IFERROR(VLOOKUP(BTT[[#This Row],[Verwendete Transaktion (Pflichtauswahl)]],Transaktionen[[Transaktionen]:[Langtext]],2,FALSE),"")</f>
        <v>Referenzplatz anlegen</v>
      </c>
      <c r="L87" t="s">
        <v>6052</v>
      </c>
      <c r="M87" t="s">
        <v>6052</v>
      </c>
      <c r="N87" t="s">
        <v>6052</v>
      </c>
      <c r="O87" t="s">
        <v>6052</v>
      </c>
      <c r="P87" t="s">
        <v>6052</v>
      </c>
      <c r="Q87" t="s">
        <v>6052</v>
      </c>
      <c r="R87" t="s">
        <v>8533</v>
      </c>
      <c r="S87" t="s">
        <v>6052</v>
      </c>
      <c r="T87" t="s">
        <v>6060</v>
      </c>
      <c r="V87" s="10" t="str">
        <f>IFERROR(VLOOKUP(BTT[[#This Row],[Verwendetes Formular
(Auswahl falls relevant)]],Formulare[[Formularbezeichnung]:[Formularname (technisch)]],2,FALSE),"")</f>
        <v/>
      </c>
      <c r="X87" t="s">
        <v>6052</v>
      </c>
      <c r="Y87" s="4"/>
      <c r="Z87" t="s">
        <v>6046</v>
      </c>
      <c r="AK87" s="10" t="str">
        <f>IF(BTT[[#This Row],[Subprozess
(optionale Auswahl)]]="","okay",IF(VLOOKUP(BTT[[#This Row],[Subprozess
(optionale Auswahl)]],BPML[[Subprozess]:[Zugeordneter Hauptprozess]],3,FALSE)=BTT[[#This Row],[Hauptprozess
(Pflichtauswahl)]],"okay","falscher Subprozess"))</f>
        <v>okay</v>
      </c>
      <c r="AL87" t="str">
        <f>IF(aktives_Teilprojekt="Master","",IF(BTT[[#This Row],[Verantwortliches TP
(automatisch)]]=VLOOKUP(aktives_Teilprojekt,Teilprojekte[[Teilprojekte]:[Kürzel]],2,FALSE),"okay","Hauptprozess anderes TP"))</f>
        <v>okay</v>
      </c>
      <c r="AM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7" s="10" t="str">
        <f>IFERROR(IF(BTT[[#This Row],[SAP-Modul
(Pflichtauswahl)]]&lt;&gt;VLOOKUP(BTT[[#This Row],[Verwendete Transaktion (Pflichtauswahl)]],Transaktionen[[Transaktionen]:[Modul]],3,FALSE),"Modul anders","okay"),"")</f>
        <v>okay</v>
      </c>
      <c r="AP87" s="10" t="str">
        <f>IFERROR(IF(COUNTIFS(BTT[Verwendete Transaktion (Pflichtauswahl)],BTT[[#This Row],[Verwendete Transaktion (Pflichtauswahl)]],BTT[SAP-Modul
(Pflichtauswahl)],"&lt;&gt;"&amp;BTT[[#This Row],[SAP-Modul
(Pflichtauswahl)]])&gt;0,"Modul anders","okay"),"")</f>
        <v>okay</v>
      </c>
      <c r="AQ87" s="10" t="str">
        <f>IFERROR(IF(COUNTIFS(BTT[Verwendete Transaktion (Pflichtauswahl)],BTT[[#This Row],[Verwendete Transaktion (Pflichtauswahl)]],BTT[Verantwortliches TP
(automatisch)],"&lt;&gt;"&amp;BTT[[#This Row],[Verantwortliches TP
(automatisch)]])&gt;0,"Transaktion mehrfach","okay"),"")</f>
        <v>okay</v>
      </c>
      <c r="AR87" s="10" t="str">
        <f>IFERROR(IF(COUNTIFS(BTT[Verwendete Transaktion (Pflichtauswahl)],BTT[[#This Row],[Verwendete Transaktion (Pflichtauswahl)]],BTT[Verantwortliches TP
(automatisch)],"&lt;&gt;"&amp;VLOOKUP(aktives_Teilprojekt,Teilprojekte[[Teilprojekte]:[Kürzel]],2,FALSE))&gt;0,"Transaktion mehrfach","okay"),"")</f>
        <v>okay</v>
      </c>
      <c r="AS87" s="10" t="s">
        <v>9714</v>
      </c>
      <c r="AT87" s="10"/>
    </row>
    <row r="88" spans="1:46" x14ac:dyDescent="0.25">
      <c r="A88" s="14" t="str">
        <f>IFERROR(IF(BTT[[#This Row],[Lfd Nr. 
(aus konsolidierter Datei)]]&lt;&gt;"",BTT[[#This Row],[Lfd Nr. 
(aus konsolidierter Datei)]],VLOOKUP(aktives_Teilprojekt,Teilprojekte[[Teilprojekte]:[Kürzel]],2,FALSE)&amp;ROW(BTT[[#This Row],[Lfd Nr.
(automatisch)]])-2),"")</f>
        <v>IH86</v>
      </c>
      <c r="B88" s="15" t="s">
        <v>6107</v>
      </c>
      <c r="C88" s="15" t="s">
        <v>6222</v>
      </c>
      <c r="D88" t="s">
        <v>2334</v>
      </c>
      <c r="E88" s="10" t="str">
        <f>IFERROR(IF(NOT(BTT[[#This Row],[Manuelle Änderung des Verantwortliches TP
(Auswahl - bei Bedarf)]]=""),BTT[[#This Row],[Manuelle Änderung des Verantwortliches TP
(Auswahl - bei Bedarf)]],VLOOKUP(BTT[[#This Row],[Hauptprozess
(Pflichtauswahl)]],Hauptprozesse[],3,FALSE)),"")</f>
        <v>IH</v>
      </c>
      <c r="H88" s="10" t="s">
        <v>6041</v>
      </c>
      <c r="I88" t="s">
        <v>2335</v>
      </c>
      <c r="J88" s="10" t="str">
        <f>IFERROR(VLOOKUP(BTT[[#This Row],[Verwendete Transaktion (Pflichtauswahl)]],Transaktionen[[Transaktionen]:[Langtext]],2,FALSE),"")</f>
        <v>Referenzplatz ändern</v>
      </c>
      <c r="L88" t="s">
        <v>6052</v>
      </c>
      <c r="M88" t="s">
        <v>6052</v>
      </c>
      <c r="N88" t="s">
        <v>6052</v>
      </c>
      <c r="O88" t="s">
        <v>6052</v>
      </c>
      <c r="P88" t="s">
        <v>6052</v>
      </c>
      <c r="Q88" t="s">
        <v>6052</v>
      </c>
      <c r="R88" t="s">
        <v>8533</v>
      </c>
      <c r="S88" t="s">
        <v>6052</v>
      </c>
      <c r="T88" t="s">
        <v>6060</v>
      </c>
      <c r="V88" s="10" t="str">
        <f>IFERROR(VLOOKUP(BTT[[#This Row],[Verwendetes Formular
(Auswahl falls relevant)]],Formulare[[Formularbezeichnung]:[Formularname (technisch)]],2,FALSE),"")</f>
        <v/>
      </c>
      <c r="X88" t="s">
        <v>6052</v>
      </c>
      <c r="Y88" s="4"/>
      <c r="Z88" t="s">
        <v>6046</v>
      </c>
      <c r="AK88" s="10" t="str">
        <f>IF(BTT[[#This Row],[Subprozess
(optionale Auswahl)]]="","okay",IF(VLOOKUP(BTT[[#This Row],[Subprozess
(optionale Auswahl)]],BPML[[Subprozess]:[Zugeordneter Hauptprozess]],3,FALSE)=BTT[[#This Row],[Hauptprozess
(Pflichtauswahl)]],"okay","falscher Subprozess"))</f>
        <v>okay</v>
      </c>
      <c r="AL88" t="str">
        <f>IF(aktives_Teilprojekt="Master","",IF(BTT[[#This Row],[Verantwortliches TP
(automatisch)]]=VLOOKUP(aktives_Teilprojekt,Teilprojekte[[Teilprojekte]:[Kürzel]],2,FALSE),"okay","Hauptprozess anderes TP"))</f>
        <v>okay</v>
      </c>
      <c r="AM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8" s="10" t="str">
        <f>IFERROR(IF(BTT[[#This Row],[SAP-Modul
(Pflichtauswahl)]]&lt;&gt;VLOOKUP(BTT[[#This Row],[Verwendete Transaktion (Pflichtauswahl)]],Transaktionen[[Transaktionen]:[Modul]],3,FALSE),"Modul anders","okay"),"")</f>
        <v>okay</v>
      </c>
      <c r="AP88" s="10" t="str">
        <f>IFERROR(IF(COUNTIFS(BTT[Verwendete Transaktion (Pflichtauswahl)],BTT[[#This Row],[Verwendete Transaktion (Pflichtauswahl)]],BTT[SAP-Modul
(Pflichtauswahl)],"&lt;&gt;"&amp;BTT[[#This Row],[SAP-Modul
(Pflichtauswahl)]])&gt;0,"Modul anders","okay"),"")</f>
        <v>okay</v>
      </c>
      <c r="AQ88" s="10" t="str">
        <f>IFERROR(IF(COUNTIFS(BTT[Verwendete Transaktion (Pflichtauswahl)],BTT[[#This Row],[Verwendete Transaktion (Pflichtauswahl)]],BTT[Verantwortliches TP
(automatisch)],"&lt;&gt;"&amp;BTT[[#This Row],[Verantwortliches TP
(automatisch)]])&gt;0,"Transaktion mehrfach","okay"),"")</f>
        <v>okay</v>
      </c>
      <c r="AR88" s="10" t="str">
        <f>IFERROR(IF(COUNTIFS(BTT[Verwendete Transaktion (Pflichtauswahl)],BTT[[#This Row],[Verwendete Transaktion (Pflichtauswahl)]],BTT[Verantwortliches TP
(automatisch)],"&lt;&gt;"&amp;VLOOKUP(aktives_Teilprojekt,Teilprojekte[[Teilprojekte]:[Kürzel]],2,FALSE))&gt;0,"Transaktion mehrfach","okay"),"")</f>
        <v>okay</v>
      </c>
      <c r="AS88" s="10" t="s">
        <v>9715</v>
      </c>
      <c r="AT88" s="10"/>
    </row>
    <row r="89" spans="1:46" x14ac:dyDescent="0.25">
      <c r="A89" s="14" t="str">
        <f>IFERROR(IF(BTT[[#This Row],[Lfd Nr. 
(aus konsolidierter Datei)]]&lt;&gt;"",BTT[[#This Row],[Lfd Nr. 
(aus konsolidierter Datei)]],VLOOKUP(aktives_Teilprojekt,Teilprojekte[[Teilprojekte]:[Kürzel]],2,FALSE)&amp;ROW(BTT[[#This Row],[Lfd Nr.
(automatisch)]])-2),"")</f>
        <v>IH87</v>
      </c>
      <c r="B89" s="15" t="s">
        <v>6107</v>
      </c>
      <c r="C89" s="15"/>
      <c r="D89" t="s">
        <v>2336</v>
      </c>
      <c r="E89" s="10" t="str">
        <f>IFERROR(IF(NOT(BTT[[#This Row],[Manuelle Änderung des Verantwortliches TP
(Auswahl - bei Bedarf)]]=""),BTT[[#This Row],[Manuelle Änderung des Verantwortliches TP
(Auswahl - bei Bedarf)]],VLOOKUP(BTT[[#This Row],[Hauptprozess
(Pflichtauswahl)]],Hauptprozesse[],3,FALSE)),"")</f>
        <v>IH</v>
      </c>
      <c r="H89" s="10" t="s">
        <v>6041</v>
      </c>
      <c r="I89" t="s">
        <v>2337</v>
      </c>
      <c r="J89" s="10" t="str">
        <f>IFERROR(VLOOKUP(BTT[[#This Row],[Verwendete Transaktion (Pflichtauswahl)]],Transaktionen[[Transaktionen]:[Langtext]],2,FALSE),"")</f>
        <v>Referenzplatz anzeigen</v>
      </c>
      <c r="L89" t="s">
        <v>6052</v>
      </c>
      <c r="M89" t="s">
        <v>6052</v>
      </c>
      <c r="N89" t="s">
        <v>6052</v>
      </c>
      <c r="O89" t="s">
        <v>6052</v>
      </c>
      <c r="P89" t="s">
        <v>6052</v>
      </c>
      <c r="Q89" t="s">
        <v>6052</v>
      </c>
      <c r="R89" t="s">
        <v>8533</v>
      </c>
      <c r="S89" t="s">
        <v>6052</v>
      </c>
      <c r="T89" t="s">
        <v>6060</v>
      </c>
      <c r="V89" s="10" t="str">
        <f>IFERROR(VLOOKUP(BTT[[#This Row],[Verwendetes Formular
(Auswahl falls relevant)]],Formulare[[Formularbezeichnung]:[Formularname (technisch)]],2,FALSE),"")</f>
        <v/>
      </c>
      <c r="X89" t="s">
        <v>6052</v>
      </c>
      <c r="Y89" s="4"/>
      <c r="Z89" t="s">
        <v>6046</v>
      </c>
      <c r="AK89" s="10" t="str">
        <f>IF(BTT[[#This Row],[Subprozess
(optionale Auswahl)]]="","okay",IF(VLOOKUP(BTT[[#This Row],[Subprozess
(optionale Auswahl)]],BPML[[Subprozess]:[Zugeordneter Hauptprozess]],3,FALSE)=BTT[[#This Row],[Hauptprozess
(Pflichtauswahl)]],"okay","falscher Subprozess"))</f>
        <v>okay</v>
      </c>
      <c r="AL89" t="str">
        <f>IF(aktives_Teilprojekt="Master","",IF(BTT[[#This Row],[Verantwortliches TP
(automatisch)]]=VLOOKUP(aktives_Teilprojekt,Teilprojekte[[Teilprojekte]:[Kürzel]],2,FALSE),"okay","Hauptprozess anderes TP"))</f>
        <v>okay</v>
      </c>
      <c r="AM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9" s="10" t="str">
        <f>IFERROR(IF(BTT[[#This Row],[SAP-Modul
(Pflichtauswahl)]]&lt;&gt;VLOOKUP(BTT[[#This Row],[Verwendete Transaktion (Pflichtauswahl)]],Transaktionen[[Transaktionen]:[Modul]],3,FALSE),"Modul anders","okay"),"")</f>
        <v>okay</v>
      </c>
      <c r="AP89" s="10" t="str">
        <f>IFERROR(IF(COUNTIFS(BTT[Verwendete Transaktion (Pflichtauswahl)],BTT[[#This Row],[Verwendete Transaktion (Pflichtauswahl)]],BTT[SAP-Modul
(Pflichtauswahl)],"&lt;&gt;"&amp;BTT[[#This Row],[SAP-Modul
(Pflichtauswahl)]])&gt;0,"Modul anders","okay"),"")</f>
        <v>okay</v>
      </c>
      <c r="AQ89" s="10" t="str">
        <f>IFERROR(IF(COUNTIFS(BTT[Verwendete Transaktion (Pflichtauswahl)],BTT[[#This Row],[Verwendete Transaktion (Pflichtauswahl)]],BTT[Verantwortliches TP
(automatisch)],"&lt;&gt;"&amp;BTT[[#This Row],[Verantwortliches TP
(automatisch)]])&gt;0,"Transaktion mehrfach","okay"),"")</f>
        <v>okay</v>
      </c>
      <c r="AR89" s="10" t="str">
        <f>IFERROR(IF(COUNTIFS(BTT[Verwendete Transaktion (Pflichtauswahl)],BTT[[#This Row],[Verwendete Transaktion (Pflichtauswahl)]],BTT[Verantwortliches TP
(automatisch)],"&lt;&gt;"&amp;VLOOKUP(aktives_Teilprojekt,Teilprojekte[[Teilprojekte]:[Kürzel]],2,FALSE))&gt;0,"Transaktion mehrfach","okay"),"")</f>
        <v>okay</v>
      </c>
      <c r="AS89" s="10" t="s">
        <v>9716</v>
      </c>
      <c r="AT89" s="10"/>
    </row>
    <row r="90" spans="1:46" x14ac:dyDescent="0.25">
      <c r="A90" s="14" t="str">
        <f>IFERROR(IF(BTT[[#This Row],[Lfd Nr. 
(aus konsolidierter Datei)]]&lt;&gt;"",BTT[[#This Row],[Lfd Nr. 
(aus konsolidierter Datei)]],VLOOKUP(aktives_Teilprojekt,Teilprojekte[[Teilprojekte]:[Kürzel]],2,FALSE)&amp;ROW(BTT[[#This Row],[Lfd Nr.
(automatisch)]])-2),"")</f>
        <v>IH88</v>
      </c>
      <c r="B90" s="15" t="s">
        <v>6107</v>
      </c>
      <c r="C90" s="15"/>
      <c r="D90" t="s">
        <v>2278</v>
      </c>
      <c r="E90" s="10" t="str">
        <f>IFERROR(IF(NOT(BTT[[#This Row],[Manuelle Änderung des Verantwortliches TP
(Auswahl - bei Bedarf)]]=""),BTT[[#This Row],[Manuelle Änderung des Verantwortliches TP
(Auswahl - bei Bedarf)]],VLOOKUP(BTT[[#This Row],[Hauptprozess
(Pflichtauswahl)]],Hauptprozesse[],3,FALSE)),"")</f>
        <v>IH</v>
      </c>
      <c r="H90" s="10" t="s">
        <v>6041</v>
      </c>
      <c r="I90" t="s">
        <v>2338</v>
      </c>
      <c r="J90" s="10" t="str">
        <f>IFERROR(VLOOKUP(BTT[[#This Row],[Verwendete Transaktion (Pflichtauswahl)]],Transaktionen[[Transaktionen]:[Langtext]],2,FALSE),"")</f>
        <v>Datenweitergabe von Equipment</v>
      </c>
      <c r="L90" t="s">
        <v>6052</v>
      </c>
      <c r="M90" t="s">
        <v>6052</v>
      </c>
      <c r="N90" t="s">
        <v>6052</v>
      </c>
      <c r="O90" t="s">
        <v>6052</v>
      </c>
      <c r="P90" t="s">
        <v>6052</v>
      </c>
      <c r="Q90" t="s">
        <v>6052</v>
      </c>
      <c r="R90" t="s">
        <v>8533</v>
      </c>
      <c r="S90" t="s">
        <v>6052</v>
      </c>
      <c r="T90" t="s">
        <v>6060</v>
      </c>
      <c r="V90" s="10" t="str">
        <f>IFERROR(VLOOKUP(BTT[[#This Row],[Verwendetes Formular
(Auswahl falls relevant)]],Formulare[[Formularbezeichnung]:[Formularname (technisch)]],2,FALSE),"")</f>
        <v/>
      </c>
      <c r="X90" t="s">
        <v>6052</v>
      </c>
      <c r="Y90" s="4"/>
      <c r="Z90" t="s">
        <v>6046</v>
      </c>
      <c r="AK90" s="10" t="str">
        <f>IF(BTT[[#This Row],[Subprozess
(optionale Auswahl)]]="","okay",IF(VLOOKUP(BTT[[#This Row],[Subprozess
(optionale Auswahl)]],BPML[[Subprozess]:[Zugeordneter Hauptprozess]],3,FALSE)=BTT[[#This Row],[Hauptprozess
(Pflichtauswahl)]],"okay","falscher Subprozess"))</f>
        <v>okay</v>
      </c>
      <c r="AL90" t="str">
        <f>IF(aktives_Teilprojekt="Master","",IF(BTT[[#This Row],[Verantwortliches TP
(automatisch)]]=VLOOKUP(aktives_Teilprojekt,Teilprojekte[[Teilprojekte]:[Kürzel]],2,FALSE),"okay","Hauptprozess anderes TP"))</f>
        <v>okay</v>
      </c>
      <c r="AM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0" s="10" t="str">
        <f>IFERROR(IF(BTT[[#This Row],[SAP-Modul
(Pflichtauswahl)]]&lt;&gt;VLOOKUP(BTT[[#This Row],[Verwendete Transaktion (Pflichtauswahl)]],Transaktionen[[Transaktionen]:[Modul]],3,FALSE),"Modul anders","okay"),"")</f>
        <v>okay</v>
      </c>
      <c r="AP90" s="10" t="str">
        <f>IFERROR(IF(COUNTIFS(BTT[Verwendete Transaktion (Pflichtauswahl)],BTT[[#This Row],[Verwendete Transaktion (Pflichtauswahl)]],BTT[SAP-Modul
(Pflichtauswahl)],"&lt;&gt;"&amp;BTT[[#This Row],[SAP-Modul
(Pflichtauswahl)]])&gt;0,"Modul anders","okay"),"")</f>
        <v>okay</v>
      </c>
      <c r="AQ90" s="10" t="str">
        <f>IFERROR(IF(COUNTIFS(BTT[Verwendete Transaktion (Pflichtauswahl)],BTT[[#This Row],[Verwendete Transaktion (Pflichtauswahl)]],BTT[Verantwortliches TP
(automatisch)],"&lt;&gt;"&amp;BTT[[#This Row],[Verantwortliches TP
(automatisch)]])&gt;0,"Transaktion mehrfach","okay"),"")</f>
        <v>okay</v>
      </c>
      <c r="AR90" s="10" t="str">
        <f>IFERROR(IF(COUNTIFS(BTT[Verwendete Transaktion (Pflichtauswahl)],BTT[[#This Row],[Verwendete Transaktion (Pflichtauswahl)]],BTT[Verantwortliches TP
(automatisch)],"&lt;&gt;"&amp;VLOOKUP(aktives_Teilprojekt,Teilprojekte[[Teilprojekte]:[Kürzel]],2,FALSE))&gt;0,"Transaktion mehrfach","okay"),"")</f>
        <v>okay</v>
      </c>
      <c r="AS90" s="10" t="s">
        <v>9717</v>
      </c>
      <c r="AT90" s="10"/>
    </row>
    <row r="91" spans="1:46" ht="45" x14ac:dyDescent="0.25">
      <c r="A91" s="14" t="str">
        <f>IFERROR(IF(BTT[[#This Row],[Lfd Nr. 
(aus konsolidierter Datei)]]&lt;&gt;"",BTT[[#This Row],[Lfd Nr. 
(aus konsolidierter Datei)]],VLOOKUP(aktives_Teilprojekt,Teilprojekte[[Teilprojekte]:[Kürzel]],2,FALSE)&amp;ROW(BTT[[#This Row],[Lfd Nr.
(automatisch)]])-2),"")</f>
        <v>IH89</v>
      </c>
      <c r="B91" s="15" t="s">
        <v>6106</v>
      </c>
      <c r="C91" s="15"/>
      <c r="D91" t="s">
        <v>2393</v>
      </c>
      <c r="E91" s="10" t="str">
        <f>IFERROR(IF(NOT(BTT[[#This Row],[Manuelle Änderung des Verantwortliches TP
(Auswahl - bei Bedarf)]]=""),BTT[[#This Row],[Manuelle Änderung des Verantwortliches TP
(Auswahl - bei Bedarf)]],VLOOKUP(BTT[[#This Row],[Hauptprozess
(Pflichtauswahl)]],Hauptprozesse[],3,FALSE)),"")</f>
        <v>IH</v>
      </c>
      <c r="H91" s="10" t="s">
        <v>6041</v>
      </c>
      <c r="I91" t="s">
        <v>2392</v>
      </c>
      <c r="J91" s="10" t="str">
        <f>IFERROR(VLOOKUP(BTT[[#This Row],[Verwendete Transaktion (Pflichtauswahl)]],Transaktionen[[Transaktionen]:[Langtext]],2,FALSE),"")</f>
        <v>Hinzufügen Wartungsplan</v>
      </c>
      <c r="L91" t="s">
        <v>6052</v>
      </c>
      <c r="M91" t="s">
        <v>6052</v>
      </c>
      <c r="N91" t="s">
        <v>6052</v>
      </c>
      <c r="O91" t="s">
        <v>6052</v>
      </c>
      <c r="P91" t="s">
        <v>6052</v>
      </c>
      <c r="Q91" t="s">
        <v>6052</v>
      </c>
      <c r="R91" t="s">
        <v>8533</v>
      </c>
      <c r="S91" t="s">
        <v>6052</v>
      </c>
      <c r="T91" t="s">
        <v>6060</v>
      </c>
      <c r="V91" s="10" t="str">
        <f>IFERROR(VLOOKUP(BTT[[#This Row],[Verwendetes Formular
(Auswahl falls relevant)]],Formulare[[Formularbezeichnung]:[Formularname (technisch)]],2,FALSE),"")</f>
        <v/>
      </c>
      <c r="X91" t="s">
        <v>6052</v>
      </c>
      <c r="Y91" s="4" t="s">
        <v>10221</v>
      </c>
      <c r="Z91" t="s">
        <v>6046</v>
      </c>
      <c r="AK91" s="10" t="str">
        <f>IF(BTT[[#This Row],[Subprozess
(optionale Auswahl)]]="","okay",IF(VLOOKUP(BTT[[#This Row],[Subprozess
(optionale Auswahl)]],BPML[[Subprozess]:[Zugeordneter Hauptprozess]],3,FALSE)=BTT[[#This Row],[Hauptprozess
(Pflichtauswahl)]],"okay","falscher Subprozess"))</f>
        <v>okay</v>
      </c>
      <c r="AL91" t="str">
        <f>IF(aktives_Teilprojekt="Master","",IF(BTT[[#This Row],[Verantwortliches TP
(automatisch)]]=VLOOKUP(aktives_Teilprojekt,Teilprojekte[[Teilprojekte]:[Kürzel]],2,FALSE),"okay","Hauptprozess anderes TP"))</f>
        <v>okay</v>
      </c>
      <c r="AM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1" s="10" t="str">
        <f>IFERROR(IF(BTT[[#This Row],[SAP-Modul
(Pflichtauswahl)]]&lt;&gt;VLOOKUP(BTT[[#This Row],[Verwendete Transaktion (Pflichtauswahl)]],Transaktionen[[Transaktionen]:[Modul]],3,FALSE),"Modul anders","okay"),"")</f>
        <v>okay</v>
      </c>
      <c r="AP91" s="10" t="str">
        <f>IFERROR(IF(COUNTIFS(BTT[Verwendete Transaktion (Pflichtauswahl)],BTT[[#This Row],[Verwendete Transaktion (Pflichtauswahl)]],BTT[SAP-Modul
(Pflichtauswahl)],"&lt;&gt;"&amp;BTT[[#This Row],[SAP-Modul
(Pflichtauswahl)]])&gt;0,"Modul anders","okay"),"")</f>
        <v>okay</v>
      </c>
      <c r="AQ91" s="10" t="str">
        <f>IFERROR(IF(COUNTIFS(BTT[Verwendete Transaktion (Pflichtauswahl)],BTT[[#This Row],[Verwendete Transaktion (Pflichtauswahl)]],BTT[Verantwortliches TP
(automatisch)],"&lt;&gt;"&amp;BTT[[#This Row],[Verantwortliches TP
(automatisch)]])&gt;0,"Transaktion mehrfach","okay"),"")</f>
        <v>okay</v>
      </c>
      <c r="AR91" s="10" t="str">
        <f>IFERROR(IF(COUNTIFS(BTT[Verwendete Transaktion (Pflichtauswahl)],BTT[[#This Row],[Verwendete Transaktion (Pflichtauswahl)]],BTT[Verantwortliches TP
(automatisch)],"&lt;&gt;"&amp;VLOOKUP(aktives_Teilprojekt,Teilprojekte[[Teilprojekte]:[Kürzel]],2,FALSE))&gt;0,"Transaktion mehrfach","okay"),"")</f>
        <v>okay</v>
      </c>
      <c r="AS91" s="10" t="s">
        <v>9718</v>
      </c>
      <c r="AT91" s="10"/>
    </row>
    <row r="92" spans="1:46" x14ac:dyDescent="0.25">
      <c r="A92" s="14" t="str">
        <f>IFERROR(IF(BTT[[#This Row],[Lfd Nr. 
(aus konsolidierter Datei)]]&lt;&gt;"",BTT[[#This Row],[Lfd Nr. 
(aus konsolidierter Datei)]],VLOOKUP(aktives_Teilprojekt,Teilprojekte[[Teilprojekte]:[Kürzel]],2,FALSE)&amp;ROW(BTT[[#This Row],[Lfd Nr.
(automatisch)]])-2),"")</f>
        <v>IH90</v>
      </c>
      <c r="B92" s="15" t="s">
        <v>6106</v>
      </c>
      <c r="C92" s="15"/>
      <c r="D92" t="s">
        <v>9720</v>
      </c>
      <c r="E92" s="10" t="str">
        <f>IFERROR(IF(NOT(BTT[[#This Row],[Manuelle Änderung des Verantwortliches TP
(Auswahl - bei Bedarf)]]=""),BTT[[#This Row],[Manuelle Änderung des Verantwortliches TP
(Auswahl - bei Bedarf)]],VLOOKUP(BTT[[#This Row],[Hauptprozess
(Pflichtauswahl)]],Hauptprozesse[],3,FALSE)),"")</f>
        <v>IH</v>
      </c>
      <c r="H92" s="10" t="s">
        <v>6041</v>
      </c>
      <c r="I92" t="s">
        <v>2394</v>
      </c>
      <c r="J92" s="10" t="str">
        <f>IFERROR(VLOOKUP(BTT[[#This Row],[Verwendete Transaktion (Pflichtauswahl)]],Transaktionen[[Transaktionen]:[Langtext]],2,FALSE),"")</f>
        <v>Ändern Wartungsplan</v>
      </c>
      <c r="L92" t="s">
        <v>6052</v>
      </c>
      <c r="M92" t="s">
        <v>6052</v>
      </c>
      <c r="N92" t="s">
        <v>6052</v>
      </c>
      <c r="O92" t="s">
        <v>6052</v>
      </c>
      <c r="P92" t="s">
        <v>6052</v>
      </c>
      <c r="Q92" t="s">
        <v>10157</v>
      </c>
      <c r="R92" t="s">
        <v>8533</v>
      </c>
      <c r="S92" t="s">
        <v>6052</v>
      </c>
      <c r="T92" t="s">
        <v>6060</v>
      </c>
      <c r="V92" s="10" t="str">
        <f>IFERROR(VLOOKUP(BTT[[#This Row],[Verwendetes Formular
(Auswahl falls relevant)]],Formulare[[Formularbezeichnung]:[Formularname (technisch)]],2,FALSE),"")</f>
        <v/>
      </c>
      <c r="X92" t="s">
        <v>6052</v>
      </c>
      <c r="Y92" s="4"/>
      <c r="Z92" t="s">
        <v>6046</v>
      </c>
      <c r="AK92" s="10" t="str">
        <f>IF(BTT[[#This Row],[Subprozess
(optionale Auswahl)]]="","okay",IF(VLOOKUP(BTT[[#This Row],[Subprozess
(optionale Auswahl)]],BPML[[Subprozess]:[Zugeordneter Hauptprozess]],3,FALSE)=BTT[[#This Row],[Hauptprozess
(Pflichtauswahl)]],"okay","falscher Subprozess"))</f>
        <v>okay</v>
      </c>
      <c r="AL92" t="str">
        <f>IF(aktives_Teilprojekt="Master","",IF(BTT[[#This Row],[Verantwortliches TP
(automatisch)]]=VLOOKUP(aktives_Teilprojekt,Teilprojekte[[Teilprojekte]:[Kürzel]],2,FALSE),"okay","Hauptprozess anderes TP"))</f>
        <v>okay</v>
      </c>
      <c r="AM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2" s="10" t="str">
        <f>IFERROR(IF(BTT[[#This Row],[SAP-Modul
(Pflichtauswahl)]]&lt;&gt;VLOOKUP(BTT[[#This Row],[Verwendete Transaktion (Pflichtauswahl)]],Transaktionen[[Transaktionen]:[Modul]],3,FALSE),"Modul anders","okay"),"")</f>
        <v>okay</v>
      </c>
      <c r="AP92" s="10" t="str">
        <f>IFERROR(IF(COUNTIFS(BTT[Verwendete Transaktion (Pflichtauswahl)],BTT[[#This Row],[Verwendete Transaktion (Pflichtauswahl)]],BTT[SAP-Modul
(Pflichtauswahl)],"&lt;&gt;"&amp;BTT[[#This Row],[SAP-Modul
(Pflichtauswahl)]])&gt;0,"Modul anders","okay"),"")</f>
        <v>okay</v>
      </c>
      <c r="AQ92" s="10" t="str">
        <f>IFERROR(IF(COUNTIFS(BTT[Verwendete Transaktion (Pflichtauswahl)],BTT[[#This Row],[Verwendete Transaktion (Pflichtauswahl)]],BTT[Verantwortliches TP
(automatisch)],"&lt;&gt;"&amp;BTT[[#This Row],[Verantwortliches TP
(automatisch)]])&gt;0,"Transaktion mehrfach","okay"),"")</f>
        <v>okay</v>
      </c>
      <c r="AR92" s="10" t="str">
        <f>IFERROR(IF(COUNTIFS(BTT[Verwendete Transaktion (Pflichtauswahl)],BTT[[#This Row],[Verwendete Transaktion (Pflichtauswahl)]],BTT[Verantwortliches TP
(automatisch)],"&lt;&gt;"&amp;VLOOKUP(aktives_Teilprojekt,Teilprojekte[[Teilprojekte]:[Kürzel]],2,FALSE))&gt;0,"Transaktion mehrfach","okay"),"")</f>
        <v>okay</v>
      </c>
      <c r="AS92" s="10" t="s">
        <v>9719</v>
      </c>
      <c r="AT92" s="10"/>
    </row>
    <row r="93" spans="1:46" x14ac:dyDescent="0.25">
      <c r="A93" s="14" t="str">
        <f>IFERROR(IF(BTT[[#This Row],[Lfd Nr. 
(aus konsolidierter Datei)]]&lt;&gt;"",BTT[[#This Row],[Lfd Nr. 
(aus konsolidierter Datei)]],VLOOKUP(aktives_Teilprojekt,Teilprojekte[[Teilprojekte]:[Kürzel]],2,FALSE)&amp;ROW(BTT[[#This Row],[Lfd Nr.
(automatisch)]])-2),"")</f>
        <v>IH91</v>
      </c>
      <c r="B93" s="15" t="s">
        <v>6106</v>
      </c>
      <c r="C93" s="15"/>
      <c r="D93" t="s">
        <v>2397</v>
      </c>
      <c r="E93" s="10" t="str">
        <f>IFERROR(IF(NOT(BTT[[#This Row],[Manuelle Änderung des Verantwortliches TP
(Auswahl - bei Bedarf)]]=""),BTT[[#This Row],[Manuelle Änderung des Verantwortliches TP
(Auswahl - bei Bedarf)]],VLOOKUP(BTT[[#This Row],[Hauptprozess
(Pflichtauswahl)]],Hauptprozesse[],3,FALSE)),"")</f>
        <v>IH</v>
      </c>
      <c r="H93" s="10" t="s">
        <v>6041</v>
      </c>
      <c r="I93" t="s">
        <v>2396</v>
      </c>
      <c r="J93" s="10" t="str">
        <f>IFERROR(VLOOKUP(BTT[[#This Row],[Verwendete Transaktion (Pflichtauswahl)]],Transaktionen[[Transaktionen]:[Langtext]],2,FALSE),"")</f>
        <v>Anzeigen Wartungsplan</v>
      </c>
      <c r="L93" t="s">
        <v>6052</v>
      </c>
      <c r="M93" t="s">
        <v>6052</v>
      </c>
      <c r="N93" t="s">
        <v>6052</v>
      </c>
      <c r="O93" t="s">
        <v>6052</v>
      </c>
      <c r="P93" t="s">
        <v>6052</v>
      </c>
      <c r="Q93" t="s">
        <v>6052</v>
      </c>
      <c r="R93" t="s">
        <v>8533</v>
      </c>
      <c r="S93" t="s">
        <v>6052</v>
      </c>
      <c r="T93" t="s">
        <v>6060</v>
      </c>
      <c r="V93" s="10" t="str">
        <f>IFERROR(VLOOKUP(BTT[[#This Row],[Verwendetes Formular
(Auswahl falls relevant)]],Formulare[[Formularbezeichnung]:[Formularname (technisch)]],2,FALSE),"")</f>
        <v/>
      </c>
      <c r="X93" t="s">
        <v>6052</v>
      </c>
      <c r="Y93" s="4"/>
      <c r="Z93" t="s">
        <v>6046</v>
      </c>
      <c r="AK93" s="10" t="str">
        <f>IF(BTT[[#This Row],[Subprozess
(optionale Auswahl)]]="","okay",IF(VLOOKUP(BTT[[#This Row],[Subprozess
(optionale Auswahl)]],BPML[[Subprozess]:[Zugeordneter Hauptprozess]],3,FALSE)=BTT[[#This Row],[Hauptprozess
(Pflichtauswahl)]],"okay","falscher Subprozess"))</f>
        <v>okay</v>
      </c>
      <c r="AL93" t="str">
        <f>IF(aktives_Teilprojekt="Master","",IF(BTT[[#This Row],[Verantwortliches TP
(automatisch)]]=VLOOKUP(aktives_Teilprojekt,Teilprojekte[[Teilprojekte]:[Kürzel]],2,FALSE),"okay","Hauptprozess anderes TP"))</f>
        <v>okay</v>
      </c>
      <c r="AM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3" s="10" t="str">
        <f>IFERROR(IF(BTT[[#This Row],[SAP-Modul
(Pflichtauswahl)]]&lt;&gt;VLOOKUP(BTT[[#This Row],[Verwendete Transaktion (Pflichtauswahl)]],Transaktionen[[Transaktionen]:[Modul]],3,FALSE),"Modul anders","okay"),"")</f>
        <v>okay</v>
      </c>
      <c r="AP93" s="10" t="str">
        <f>IFERROR(IF(COUNTIFS(BTT[Verwendete Transaktion (Pflichtauswahl)],BTT[[#This Row],[Verwendete Transaktion (Pflichtauswahl)]],BTT[SAP-Modul
(Pflichtauswahl)],"&lt;&gt;"&amp;BTT[[#This Row],[SAP-Modul
(Pflichtauswahl)]])&gt;0,"Modul anders","okay"),"")</f>
        <v>okay</v>
      </c>
      <c r="AQ93" s="10" t="str">
        <f>IFERROR(IF(COUNTIFS(BTT[Verwendete Transaktion (Pflichtauswahl)],BTT[[#This Row],[Verwendete Transaktion (Pflichtauswahl)]],BTT[Verantwortliches TP
(automatisch)],"&lt;&gt;"&amp;BTT[[#This Row],[Verantwortliches TP
(automatisch)]])&gt;0,"Transaktion mehrfach","okay"),"")</f>
        <v>okay</v>
      </c>
      <c r="AR93" s="10" t="str">
        <f>IFERROR(IF(COUNTIFS(BTT[Verwendete Transaktion (Pflichtauswahl)],BTT[[#This Row],[Verwendete Transaktion (Pflichtauswahl)]],BTT[Verantwortliches TP
(automatisch)],"&lt;&gt;"&amp;VLOOKUP(aktives_Teilprojekt,Teilprojekte[[Teilprojekte]:[Kürzel]],2,FALSE))&gt;0,"Transaktion mehrfach","okay"),"")</f>
        <v>okay</v>
      </c>
      <c r="AS93" s="10" t="s">
        <v>9721</v>
      </c>
      <c r="AT93" s="10"/>
    </row>
    <row r="94" spans="1:46" x14ac:dyDescent="0.25">
      <c r="A94" s="14" t="str">
        <f>IFERROR(IF(BTT[[#This Row],[Lfd Nr. 
(aus konsolidierter Datei)]]&lt;&gt;"",BTT[[#This Row],[Lfd Nr. 
(aus konsolidierter Datei)]],VLOOKUP(aktives_Teilprojekt,Teilprojekte[[Teilprojekte]:[Kürzel]],2,FALSE)&amp;ROW(BTT[[#This Row],[Lfd Nr.
(automatisch)]])-2),"")</f>
        <v>IH92</v>
      </c>
      <c r="B94" s="15" t="s">
        <v>6106</v>
      </c>
      <c r="C94" s="15"/>
      <c r="D94" t="s">
        <v>2399</v>
      </c>
      <c r="E94" s="10" t="str">
        <f>IFERROR(IF(NOT(BTT[[#This Row],[Manuelle Änderung des Verantwortliches TP
(Auswahl - bei Bedarf)]]=""),BTT[[#This Row],[Manuelle Änderung des Verantwortliches TP
(Auswahl - bei Bedarf)]],VLOOKUP(BTT[[#This Row],[Hauptprozess
(Pflichtauswahl)]],Hauptprozesse[],3,FALSE)),"")</f>
        <v>IH</v>
      </c>
      <c r="H94" s="10" t="s">
        <v>6041</v>
      </c>
      <c r="I94" t="s">
        <v>2398</v>
      </c>
      <c r="J94" s="10" t="str">
        <f>IFERROR(VLOOKUP(BTT[[#This Row],[Verwendete Transaktion (Pflichtauswahl)]],Transaktionen[[Transaktionen]:[Langtext]],2,FALSE),"")</f>
        <v>Hinzufügen Wartungsposition</v>
      </c>
      <c r="L94" t="s">
        <v>6052</v>
      </c>
      <c r="M94" t="s">
        <v>6052</v>
      </c>
      <c r="N94" t="s">
        <v>6052</v>
      </c>
      <c r="O94" t="s">
        <v>6052</v>
      </c>
      <c r="P94" t="s">
        <v>6052</v>
      </c>
      <c r="Q94" t="s">
        <v>6052</v>
      </c>
      <c r="R94" t="s">
        <v>8533</v>
      </c>
      <c r="S94" t="s">
        <v>6052</v>
      </c>
      <c r="T94" t="s">
        <v>6060</v>
      </c>
      <c r="V94" s="10" t="str">
        <f>IFERROR(VLOOKUP(BTT[[#This Row],[Verwendetes Formular
(Auswahl falls relevant)]],Formulare[[Formularbezeichnung]:[Formularname (technisch)]],2,FALSE),"")</f>
        <v/>
      </c>
      <c r="X94" t="s">
        <v>6052</v>
      </c>
      <c r="Y94" s="4"/>
      <c r="Z94" t="s">
        <v>6046</v>
      </c>
      <c r="AK94" s="10" t="str">
        <f>IF(BTT[[#This Row],[Subprozess
(optionale Auswahl)]]="","okay",IF(VLOOKUP(BTT[[#This Row],[Subprozess
(optionale Auswahl)]],BPML[[Subprozess]:[Zugeordneter Hauptprozess]],3,FALSE)=BTT[[#This Row],[Hauptprozess
(Pflichtauswahl)]],"okay","falscher Subprozess"))</f>
        <v>okay</v>
      </c>
      <c r="AL94" t="str">
        <f>IF(aktives_Teilprojekt="Master","",IF(BTT[[#This Row],[Verantwortliches TP
(automatisch)]]=VLOOKUP(aktives_Teilprojekt,Teilprojekte[[Teilprojekte]:[Kürzel]],2,FALSE),"okay","Hauptprozess anderes TP"))</f>
        <v>okay</v>
      </c>
      <c r="AM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4" s="10" t="str">
        <f>IFERROR(IF(BTT[[#This Row],[SAP-Modul
(Pflichtauswahl)]]&lt;&gt;VLOOKUP(BTT[[#This Row],[Verwendete Transaktion (Pflichtauswahl)]],Transaktionen[[Transaktionen]:[Modul]],3,FALSE),"Modul anders","okay"),"")</f>
        <v>okay</v>
      </c>
      <c r="AP94" s="10" t="str">
        <f>IFERROR(IF(COUNTIFS(BTT[Verwendete Transaktion (Pflichtauswahl)],BTT[[#This Row],[Verwendete Transaktion (Pflichtauswahl)]],BTT[SAP-Modul
(Pflichtauswahl)],"&lt;&gt;"&amp;BTT[[#This Row],[SAP-Modul
(Pflichtauswahl)]])&gt;0,"Modul anders","okay"),"")</f>
        <v>okay</v>
      </c>
      <c r="AQ94" s="10" t="str">
        <f>IFERROR(IF(COUNTIFS(BTT[Verwendete Transaktion (Pflichtauswahl)],BTT[[#This Row],[Verwendete Transaktion (Pflichtauswahl)]],BTT[Verantwortliches TP
(automatisch)],"&lt;&gt;"&amp;BTT[[#This Row],[Verantwortliches TP
(automatisch)]])&gt;0,"Transaktion mehrfach","okay"),"")</f>
        <v>okay</v>
      </c>
      <c r="AR94" s="10" t="str">
        <f>IFERROR(IF(COUNTIFS(BTT[Verwendete Transaktion (Pflichtauswahl)],BTT[[#This Row],[Verwendete Transaktion (Pflichtauswahl)]],BTT[Verantwortliches TP
(automatisch)],"&lt;&gt;"&amp;VLOOKUP(aktives_Teilprojekt,Teilprojekte[[Teilprojekte]:[Kürzel]],2,FALSE))&gt;0,"Transaktion mehrfach","okay"),"")</f>
        <v>okay</v>
      </c>
      <c r="AS94" s="10" t="s">
        <v>9722</v>
      </c>
      <c r="AT94" s="10"/>
    </row>
    <row r="95" spans="1:46" x14ac:dyDescent="0.25">
      <c r="A95" s="14" t="str">
        <f>IFERROR(IF(BTT[[#This Row],[Lfd Nr. 
(aus konsolidierter Datei)]]&lt;&gt;"",BTT[[#This Row],[Lfd Nr. 
(aus konsolidierter Datei)]],VLOOKUP(aktives_Teilprojekt,Teilprojekte[[Teilprojekte]:[Kürzel]],2,FALSE)&amp;ROW(BTT[[#This Row],[Lfd Nr.
(automatisch)]])-2),"")</f>
        <v>IH93</v>
      </c>
      <c r="B95" s="15" t="s">
        <v>6106</v>
      </c>
      <c r="C95" s="15"/>
      <c r="D95" t="s">
        <v>2401</v>
      </c>
      <c r="E95" s="10" t="str">
        <f>IFERROR(IF(NOT(BTT[[#This Row],[Manuelle Änderung des Verantwortliches TP
(Auswahl - bei Bedarf)]]=""),BTT[[#This Row],[Manuelle Änderung des Verantwortliches TP
(Auswahl - bei Bedarf)]],VLOOKUP(BTT[[#This Row],[Hauptprozess
(Pflichtauswahl)]],Hauptprozesse[],3,FALSE)),"")</f>
        <v>IH</v>
      </c>
      <c r="H95" s="10" t="s">
        <v>6041</v>
      </c>
      <c r="I95" t="s">
        <v>2400</v>
      </c>
      <c r="J95" s="10" t="str">
        <f>IFERROR(VLOOKUP(BTT[[#This Row],[Verwendete Transaktion (Pflichtauswahl)]],Transaktionen[[Transaktionen]:[Langtext]],2,FALSE),"")</f>
        <v>Ändern Wartungsposition</v>
      </c>
      <c r="L95" t="s">
        <v>6052</v>
      </c>
      <c r="M95" t="s">
        <v>6052</v>
      </c>
      <c r="N95" t="s">
        <v>6052</v>
      </c>
      <c r="O95" t="s">
        <v>6052</v>
      </c>
      <c r="P95" t="s">
        <v>6052</v>
      </c>
      <c r="Q95" t="s">
        <v>6052</v>
      </c>
      <c r="R95" t="s">
        <v>8533</v>
      </c>
      <c r="S95" t="s">
        <v>6052</v>
      </c>
      <c r="T95" t="s">
        <v>6060</v>
      </c>
      <c r="V95" s="10" t="str">
        <f>IFERROR(VLOOKUP(BTT[[#This Row],[Verwendetes Formular
(Auswahl falls relevant)]],Formulare[[Formularbezeichnung]:[Formularname (technisch)]],2,FALSE),"")</f>
        <v/>
      </c>
      <c r="X95" t="s">
        <v>6052</v>
      </c>
      <c r="Y95" s="4"/>
      <c r="Z95" t="s">
        <v>6046</v>
      </c>
      <c r="AK95" s="10" t="str">
        <f>IF(BTT[[#This Row],[Subprozess
(optionale Auswahl)]]="","okay",IF(VLOOKUP(BTT[[#This Row],[Subprozess
(optionale Auswahl)]],BPML[[Subprozess]:[Zugeordneter Hauptprozess]],3,FALSE)=BTT[[#This Row],[Hauptprozess
(Pflichtauswahl)]],"okay","falscher Subprozess"))</f>
        <v>okay</v>
      </c>
      <c r="AL95" t="str">
        <f>IF(aktives_Teilprojekt="Master","",IF(BTT[[#This Row],[Verantwortliches TP
(automatisch)]]=VLOOKUP(aktives_Teilprojekt,Teilprojekte[[Teilprojekte]:[Kürzel]],2,FALSE),"okay","Hauptprozess anderes TP"))</f>
        <v>okay</v>
      </c>
      <c r="AM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5" s="10" t="str">
        <f>IFERROR(IF(BTT[[#This Row],[SAP-Modul
(Pflichtauswahl)]]&lt;&gt;VLOOKUP(BTT[[#This Row],[Verwendete Transaktion (Pflichtauswahl)]],Transaktionen[[Transaktionen]:[Modul]],3,FALSE),"Modul anders","okay"),"")</f>
        <v>okay</v>
      </c>
      <c r="AP95" s="10" t="str">
        <f>IFERROR(IF(COUNTIFS(BTT[Verwendete Transaktion (Pflichtauswahl)],BTT[[#This Row],[Verwendete Transaktion (Pflichtauswahl)]],BTT[SAP-Modul
(Pflichtauswahl)],"&lt;&gt;"&amp;BTT[[#This Row],[SAP-Modul
(Pflichtauswahl)]])&gt;0,"Modul anders","okay"),"")</f>
        <v>okay</v>
      </c>
      <c r="AQ95" s="10" t="str">
        <f>IFERROR(IF(COUNTIFS(BTT[Verwendete Transaktion (Pflichtauswahl)],BTT[[#This Row],[Verwendete Transaktion (Pflichtauswahl)]],BTT[Verantwortliches TP
(automatisch)],"&lt;&gt;"&amp;BTT[[#This Row],[Verantwortliches TP
(automatisch)]])&gt;0,"Transaktion mehrfach","okay"),"")</f>
        <v>okay</v>
      </c>
      <c r="AR95" s="10" t="str">
        <f>IFERROR(IF(COUNTIFS(BTT[Verwendete Transaktion (Pflichtauswahl)],BTT[[#This Row],[Verwendete Transaktion (Pflichtauswahl)]],BTT[Verantwortliches TP
(automatisch)],"&lt;&gt;"&amp;VLOOKUP(aktives_Teilprojekt,Teilprojekte[[Teilprojekte]:[Kürzel]],2,FALSE))&gt;0,"Transaktion mehrfach","okay"),"")</f>
        <v>okay</v>
      </c>
      <c r="AS95" s="10" t="s">
        <v>9723</v>
      </c>
      <c r="AT95" s="10"/>
    </row>
    <row r="96" spans="1:46" ht="60" x14ac:dyDescent="0.25">
      <c r="A96" s="14" t="str">
        <f>IFERROR(IF(BTT[[#This Row],[Lfd Nr. 
(aus konsolidierter Datei)]]&lt;&gt;"",BTT[[#This Row],[Lfd Nr. 
(aus konsolidierter Datei)]],VLOOKUP(aktives_Teilprojekt,Teilprojekte[[Teilprojekte]:[Kürzel]],2,FALSE)&amp;ROW(BTT[[#This Row],[Lfd Nr.
(automatisch)]])-2),"")</f>
        <v>IH94</v>
      </c>
      <c r="B96" s="15" t="s">
        <v>6106</v>
      </c>
      <c r="C96" s="15"/>
      <c r="D96" t="s">
        <v>9725</v>
      </c>
      <c r="E96" s="10" t="str">
        <f>IFERROR(IF(NOT(BTT[[#This Row],[Manuelle Änderung des Verantwortliches TP
(Auswahl - bei Bedarf)]]=""),BTT[[#This Row],[Manuelle Änderung des Verantwortliches TP
(Auswahl - bei Bedarf)]],VLOOKUP(BTT[[#This Row],[Hauptprozess
(Pflichtauswahl)]],Hauptprozesse[],3,FALSE)),"")</f>
        <v>IH</v>
      </c>
      <c r="H96" s="10" t="s">
        <v>6041</v>
      </c>
      <c r="I96" t="s">
        <v>2400</v>
      </c>
      <c r="J96" s="10" t="str">
        <f>IFERROR(VLOOKUP(BTT[[#This Row],[Verwendete Transaktion (Pflichtauswahl)]],Transaktionen[[Transaktionen]:[Langtext]],2,FALSE),"")</f>
        <v>Ändern Wartungsposition</v>
      </c>
      <c r="M96" t="s">
        <v>10158</v>
      </c>
      <c r="O96" t="s">
        <v>6052</v>
      </c>
      <c r="P96" t="s">
        <v>6052</v>
      </c>
      <c r="Q96" t="s">
        <v>6052</v>
      </c>
      <c r="R96" t="s">
        <v>8533</v>
      </c>
      <c r="S96" t="s">
        <v>6052</v>
      </c>
      <c r="T96" t="s">
        <v>6060</v>
      </c>
      <c r="V96" s="10" t="str">
        <f>IFERROR(VLOOKUP(BTT[[#This Row],[Verwendetes Formular
(Auswahl falls relevant)]],Formulare[[Formularbezeichnung]:[Formularname (technisch)]],2,FALSE),"")</f>
        <v/>
      </c>
      <c r="X96" t="s">
        <v>6052</v>
      </c>
      <c r="Y96" s="4" t="s">
        <v>10222</v>
      </c>
      <c r="Z96" t="s">
        <v>6046</v>
      </c>
      <c r="AK96" s="10" t="str">
        <f>IF(BTT[[#This Row],[Subprozess
(optionale Auswahl)]]="","okay",IF(VLOOKUP(BTT[[#This Row],[Subprozess
(optionale Auswahl)]],BPML[[Subprozess]:[Zugeordneter Hauptprozess]],3,FALSE)=BTT[[#This Row],[Hauptprozess
(Pflichtauswahl)]],"okay","falscher Subprozess"))</f>
        <v>okay</v>
      </c>
      <c r="AL96" t="str">
        <f>IF(aktives_Teilprojekt="Master","",IF(BTT[[#This Row],[Verantwortliches TP
(automatisch)]]=VLOOKUP(aktives_Teilprojekt,Teilprojekte[[Teilprojekte]:[Kürzel]],2,FALSE),"okay","Hauptprozess anderes TP"))</f>
        <v>okay</v>
      </c>
      <c r="AM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6" s="10" t="str">
        <f>IFERROR(IF(BTT[[#This Row],[SAP-Modul
(Pflichtauswahl)]]&lt;&gt;VLOOKUP(BTT[[#This Row],[Verwendete Transaktion (Pflichtauswahl)]],Transaktionen[[Transaktionen]:[Modul]],3,FALSE),"Modul anders","okay"),"")</f>
        <v>okay</v>
      </c>
      <c r="AP96" s="10" t="str">
        <f>IFERROR(IF(COUNTIFS(BTT[Verwendete Transaktion (Pflichtauswahl)],BTT[[#This Row],[Verwendete Transaktion (Pflichtauswahl)]],BTT[SAP-Modul
(Pflichtauswahl)],"&lt;&gt;"&amp;BTT[[#This Row],[SAP-Modul
(Pflichtauswahl)]])&gt;0,"Modul anders","okay"),"")</f>
        <v>okay</v>
      </c>
      <c r="AQ96" s="10" t="str">
        <f>IFERROR(IF(COUNTIFS(BTT[Verwendete Transaktion (Pflichtauswahl)],BTT[[#This Row],[Verwendete Transaktion (Pflichtauswahl)]],BTT[Verantwortliches TP
(automatisch)],"&lt;&gt;"&amp;BTT[[#This Row],[Verantwortliches TP
(automatisch)]])&gt;0,"Transaktion mehrfach","okay"),"")</f>
        <v>okay</v>
      </c>
      <c r="AR96" s="10" t="str">
        <f>IFERROR(IF(COUNTIFS(BTT[Verwendete Transaktion (Pflichtauswahl)],BTT[[#This Row],[Verwendete Transaktion (Pflichtauswahl)]],BTT[Verantwortliches TP
(automatisch)],"&lt;&gt;"&amp;VLOOKUP(aktives_Teilprojekt,Teilprojekte[[Teilprojekte]:[Kürzel]],2,FALSE))&gt;0,"Transaktion mehrfach","okay"),"")</f>
        <v>okay</v>
      </c>
      <c r="AS96" s="10" t="s">
        <v>9724</v>
      </c>
      <c r="AT96" s="10"/>
    </row>
    <row r="97" spans="1:46" ht="90" x14ac:dyDescent="0.25">
      <c r="A97" s="14" t="str">
        <f>IFERROR(IF(BTT[[#This Row],[Lfd Nr. 
(aus konsolidierter Datei)]]&lt;&gt;"",BTT[[#This Row],[Lfd Nr. 
(aus konsolidierter Datei)]],VLOOKUP(aktives_Teilprojekt,Teilprojekte[[Teilprojekte]:[Kürzel]],2,FALSE)&amp;ROW(BTT[[#This Row],[Lfd Nr.
(automatisch)]])-2),"")</f>
        <v>IH95</v>
      </c>
      <c r="B97" s="15" t="s">
        <v>6106</v>
      </c>
      <c r="C97" s="15"/>
      <c r="D97" t="s">
        <v>9727</v>
      </c>
      <c r="E97" s="10" t="str">
        <f>IFERROR(IF(NOT(BTT[[#This Row],[Manuelle Änderung des Verantwortliches TP
(Auswahl - bei Bedarf)]]=""),BTT[[#This Row],[Manuelle Änderung des Verantwortliches TP
(Auswahl - bei Bedarf)]],VLOOKUP(BTT[[#This Row],[Hauptprozess
(Pflichtauswahl)]],Hauptprozesse[],3,FALSE)),"")</f>
        <v>IH</v>
      </c>
      <c r="H97" s="10" t="s">
        <v>6041</v>
      </c>
      <c r="I97" t="s">
        <v>4021</v>
      </c>
      <c r="J97" s="10" t="str">
        <f>IFERROR(VLOOKUP(BTT[[#This Row],[Verwendete Transaktion (Pflichtauswahl)]],Transaktionen[[Transaktionen]:[Langtext]],2,FALSE),"")</f>
        <v>Batch-Anforderung</v>
      </c>
      <c r="K97" t="s">
        <v>10159</v>
      </c>
      <c r="O97" t="s">
        <v>6052</v>
      </c>
      <c r="P97" t="s">
        <v>6052</v>
      </c>
      <c r="Q97" t="s">
        <v>6052</v>
      </c>
      <c r="R97" t="s">
        <v>8533</v>
      </c>
      <c r="S97" t="s">
        <v>6052</v>
      </c>
      <c r="T97" t="s">
        <v>6060</v>
      </c>
      <c r="V97" s="10" t="str">
        <f>IFERROR(VLOOKUP(BTT[[#This Row],[Verwendetes Formular
(Auswahl falls relevant)]],Formulare[[Formularbezeichnung]:[Formularname (technisch)]],2,FALSE),"")</f>
        <v/>
      </c>
      <c r="X97" t="s">
        <v>6052</v>
      </c>
      <c r="Y97" s="4" t="s">
        <v>10223</v>
      </c>
      <c r="Z97" t="s">
        <v>6046</v>
      </c>
      <c r="AK97" s="10" t="str">
        <f>IF(BTT[[#This Row],[Subprozess
(optionale Auswahl)]]="","okay",IF(VLOOKUP(BTT[[#This Row],[Subprozess
(optionale Auswahl)]],BPML[[Subprozess]:[Zugeordneter Hauptprozess]],3,FALSE)=BTT[[#This Row],[Hauptprozess
(Pflichtauswahl)]],"okay","falscher Subprozess"))</f>
        <v>okay</v>
      </c>
      <c r="AL97" t="str">
        <f>IF(aktives_Teilprojekt="Master","",IF(BTT[[#This Row],[Verantwortliches TP
(automatisch)]]=VLOOKUP(aktives_Teilprojekt,Teilprojekte[[Teilprojekte]:[Kürzel]],2,FALSE),"okay","Hauptprozess anderes TP"))</f>
        <v>okay</v>
      </c>
      <c r="AM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7" s="10" t="str">
        <f>IFERROR(IF(BTT[[#This Row],[SAP-Modul
(Pflichtauswahl)]]&lt;&gt;VLOOKUP(BTT[[#This Row],[Verwendete Transaktion (Pflichtauswahl)]],Transaktionen[[Transaktionen]:[Modul]],3,FALSE),"Modul anders","okay"),"")</f>
        <v>Modul anders</v>
      </c>
      <c r="AP97" s="10" t="str">
        <f>IFERROR(IF(COUNTIFS(BTT[Verwendete Transaktion (Pflichtauswahl)],BTT[[#This Row],[Verwendete Transaktion (Pflichtauswahl)]],BTT[SAP-Modul
(Pflichtauswahl)],"&lt;&gt;"&amp;BTT[[#This Row],[SAP-Modul
(Pflichtauswahl)]])&gt;0,"Modul anders","okay"),"")</f>
        <v>okay</v>
      </c>
      <c r="AQ97" s="10" t="str">
        <f>IFERROR(IF(COUNTIFS(BTT[Verwendete Transaktion (Pflichtauswahl)],BTT[[#This Row],[Verwendete Transaktion (Pflichtauswahl)]],BTT[Verantwortliches TP
(automatisch)],"&lt;&gt;"&amp;BTT[[#This Row],[Verantwortliches TP
(automatisch)]])&gt;0,"Transaktion mehrfach","okay"),"")</f>
        <v>okay</v>
      </c>
      <c r="AR97" s="10" t="str">
        <f>IFERROR(IF(COUNTIFS(BTT[Verwendete Transaktion (Pflichtauswahl)],BTT[[#This Row],[Verwendete Transaktion (Pflichtauswahl)]],BTT[Verantwortliches TP
(automatisch)],"&lt;&gt;"&amp;VLOOKUP(aktives_Teilprojekt,Teilprojekte[[Teilprojekte]:[Kürzel]],2,FALSE))&gt;0,"Transaktion mehrfach","okay"),"")</f>
        <v>okay</v>
      </c>
      <c r="AS97" s="10" t="s">
        <v>9726</v>
      </c>
      <c r="AT97" s="10"/>
    </row>
    <row r="98" spans="1:46" ht="45" x14ac:dyDescent="0.25">
      <c r="A98" s="14" t="str">
        <f>IFERROR(IF(BTT[[#This Row],[Lfd Nr. 
(aus konsolidierter Datei)]]&lt;&gt;"",BTT[[#This Row],[Lfd Nr. 
(aus konsolidierter Datei)]],VLOOKUP(aktives_Teilprojekt,Teilprojekte[[Teilprojekte]:[Kürzel]],2,FALSE)&amp;ROW(BTT[[#This Row],[Lfd Nr.
(automatisch)]])-2),"")</f>
        <v>IH96</v>
      </c>
      <c r="B98" s="15" t="s">
        <v>6106</v>
      </c>
      <c r="C98" s="15"/>
      <c r="D98" t="s">
        <v>9729</v>
      </c>
      <c r="E98" s="10" t="str">
        <f>IFERROR(IF(NOT(BTT[[#This Row],[Manuelle Änderung des Verantwortliches TP
(Auswahl - bei Bedarf)]]=""),BTT[[#This Row],[Manuelle Änderung des Verantwortliches TP
(Auswahl - bei Bedarf)]],VLOOKUP(BTT[[#This Row],[Hauptprozess
(Pflichtauswahl)]],Hauptprozesse[],3,FALSE)),"")</f>
        <v>IH</v>
      </c>
      <c r="H98" s="10" t="s">
        <v>8454</v>
      </c>
      <c r="I98" t="s">
        <v>3911</v>
      </c>
      <c r="J98" s="10" t="str">
        <f>IFERROR(VLOOKUP(BTT[[#This Row],[Verwendete Transaktion (Pflichtauswahl)]],Transaktionen[[Transaktionen]:[Langtext]],2,FALSE),"")</f>
        <v>SAP Business Workplace</v>
      </c>
      <c r="L98" t="s">
        <v>9729</v>
      </c>
      <c r="O98" t="s">
        <v>6052</v>
      </c>
      <c r="P98" t="s">
        <v>6052</v>
      </c>
      <c r="Q98" t="s">
        <v>6052</v>
      </c>
      <c r="R98" t="s">
        <v>8533</v>
      </c>
      <c r="S98" t="s">
        <v>6052</v>
      </c>
      <c r="T98" t="s">
        <v>6060</v>
      </c>
      <c r="V98" s="10" t="str">
        <f>IFERROR(VLOOKUP(BTT[[#This Row],[Verwendetes Formular
(Auswahl falls relevant)]],Formulare[[Formularbezeichnung]:[Formularname (technisch)]],2,FALSE),"")</f>
        <v/>
      </c>
      <c r="X98" t="s">
        <v>6052</v>
      </c>
      <c r="Y98" s="4" t="s">
        <v>10224</v>
      </c>
      <c r="Z98" t="s">
        <v>6046</v>
      </c>
      <c r="AK98" s="10" t="str">
        <f>IF(BTT[[#This Row],[Subprozess
(optionale Auswahl)]]="","okay",IF(VLOOKUP(BTT[[#This Row],[Subprozess
(optionale Auswahl)]],BPML[[Subprozess]:[Zugeordneter Hauptprozess]],3,FALSE)=BTT[[#This Row],[Hauptprozess
(Pflichtauswahl)]],"okay","falscher Subprozess"))</f>
        <v>okay</v>
      </c>
      <c r="AL98" t="str">
        <f>IF(aktives_Teilprojekt="Master","",IF(BTT[[#This Row],[Verantwortliches TP
(automatisch)]]=VLOOKUP(aktives_Teilprojekt,Teilprojekte[[Teilprojekte]:[Kürzel]],2,FALSE),"okay","Hauptprozess anderes TP"))</f>
        <v>okay</v>
      </c>
      <c r="AM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8" s="10" t="str">
        <f>IFERROR(IF(BTT[[#This Row],[SAP-Modul
(Pflichtauswahl)]]&lt;&gt;VLOOKUP(BTT[[#This Row],[Verwendete Transaktion (Pflichtauswahl)]],Transaktionen[[Transaktionen]:[Modul]],3,FALSE),"Modul anders","okay"),"")</f>
        <v>okay</v>
      </c>
      <c r="AP98" s="10" t="str">
        <f>IFERROR(IF(COUNTIFS(BTT[Verwendete Transaktion (Pflichtauswahl)],BTT[[#This Row],[Verwendete Transaktion (Pflichtauswahl)]],BTT[SAP-Modul
(Pflichtauswahl)],"&lt;&gt;"&amp;BTT[[#This Row],[SAP-Modul
(Pflichtauswahl)]])&gt;0,"Modul anders","okay"),"")</f>
        <v>okay</v>
      </c>
      <c r="AQ98" s="10" t="str">
        <f>IFERROR(IF(COUNTIFS(BTT[Verwendete Transaktion (Pflichtauswahl)],BTT[[#This Row],[Verwendete Transaktion (Pflichtauswahl)]],BTT[Verantwortliches TP
(automatisch)],"&lt;&gt;"&amp;BTT[[#This Row],[Verantwortliches TP
(automatisch)]])&gt;0,"Transaktion mehrfach","okay"),"")</f>
        <v>okay</v>
      </c>
      <c r="AR98" s="10" t="str">
        <f>IFERROR(IF(COUNTIFS(BTT[Verwendete Transaktion (Pflichtauswahl)],BTT[[#This Row],[Verwendete Transaktion (Pflichtauswahl)]],BTT[Verantwortliches TP
(automatisch)],"&lt;&gt;"&amp;VLOOKUP(aktives_Teilprojekt,Teilprojekte[[Teilprojekte]:[Kürzel]],2,FALSE))&gt;0,"Transaktion mehrfach","okay"),"")</f>
        <v>okay</v>
      </c>
      <c r="AS98" s="10" t="s">
        <v>9728</v>
      </c>
      <c r="AT98" s="10"/>
    </row>
    <row r="99" spans="1:46" x14ac:dyDescent="0.25">
      <c r="A99" s="14" t="str">
        <f>IFERROR(IF(BTT[[#This Row],[Lfd Nr. 
(aus konsolidierter Datei)]]&lt;&gt;"",BTT[[#This Row],[Lfd Nr. 
(aus konsolidierter Datei)]],VLOOKUP(aktives_Teilprojekt,Teilprojekte[[Teilprojekte]:[Kürzel]],2,FALSE)&amp;ROW(BTT[[#This Row],[Lfd Nr.
(automatisch)]])-2),"")</f>
        <v>IH97</v>
      </c>
      <c r="B99" s="15" t="s">
        <v>6106</v>
      </c>
      <c r="C99" s="15"/>
      <c r="D99" t="s">
        <v>2403</v>
      </c>
      <c r="E99" s="10" t="str">
        <f>IFERROR(IF(NOT(BTT[[#This Row],[Manuelle Änderung des Verantwortliches TP
(Auswahl - bei Bedarf)]]=""),BTT[[#This Row],[Manuelle Änderung des Verantwortliches TP
(Auswahl - bei Bedarf)]],VLOOKUP(BTT[[#This Row],[Hauptprozess
(Pflichtauswahl)]],Hauptprozesse[],3,FALSE)),"")</f>
        <v>IH</v>
      </c>
      <c r="H99" s="10" t="s">
        <v>6041</v>
      </c>
      <c r="I99" t="s">
        <v>2402</v>
      </c>
      <c r="J99" s="10" t="str">
        <f>IFERROR(VLOOKUP(BTT[[#This Row],[Verwendete Transaktion (Pflichtauswahl)]],Transaktionen[[Transaktionen]:[Langtext]],2,FALSE),"")</f>
        <v>Anzeigen Wartungsposition</v>
      </c>
      <c r="L99" t="s">
        <v>6052</v>
      </c>
      <c r="M99" t="s">
        <v>6052</v>
      </c>
      <c r="N99" t="s">
        <v>6052</v>
      </c>
      <c r="O99" t="s">
        <v>6052</v>
      </c>
      <c r="P99" t="s">
        <v>6052</v>
      </c>
      <c r="Q99" t="s">
        <v>6052</v>
      </c>
      <c r="R99" t="s">
        <v>8533</v>
      </c>
      <c r="S99" t="s">
        <v>6052</v>
      </c>
      <c r="T99" t="s">
        <v>6060</v>
      </c>
      <c r="V99" s="10" t="str">
        <f>IFERROR(VLOOKUP(BTT[[#This Row],[Verwendetes Formular
(Auswahl falls relevant)]],Formulare[[Formularbezeichnung]:[Formularname (technisch)]],2,FALSE),"")</f>
        <v/>
      </c>
      <c r="X99" t="s">
        <v>6052</v>
      </c>
      <c r="Y99" s="4"/>
      <c r="Z99" t="s">
        <v>6046</v>
      </c>
      <c r="AK99" s="10" t="str">
        <f>IF(BTT[[#This Row],[Subprozess
(optionale Auswahl)]]="","okay",IF(VLOOKUP(BTT[[#This Row],[Subprozess
(optionale Auswahl)]],BPML[[Subprozess]:[Zugeordneter Hauptprozess]],3,FALSE)=BTT[[#This Row],[Hauptprozess
(Pflichtauswahl)]],"okay","falscher Subprozess"))</f>
        <v>okay</v>
      </c>
      <c r="AL99" t="str">
        <f>IF(aktives_Teilprojekt="Master","",IF(BTT[[#This Row],[Verantwortliches TP
(automatisch)]]=VLOOKUP(aktives_Teilprojekt,Teilprojekte[[Teilprojekte]:[Kürzel]],2,FALSE),"okay","Hauptprozess anderes TP"))</f>
        <v>okay</v>
      </c>
      <c r="AM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9" s="10" t="str">
        <f>IFERROR(IF(BTT[[#This Row],[SAP-Modul
(Pflichtauswahl)]]&lt;&gt;VLOOKUP(BTT[[#This Row],[Verwendete Transaktion (Pflichtauswahl)]],Transaktionen[[Transaktionen]:[Modul]],3,FALSE),"Modul anders","okay"),"")</f>
        <v>okay</v>
      </c>
      <c r="AP99" s="10" t="str">
        <f>IFERROR(IF(COUNTIFS(BTT[Verwendete Transaktion (Pflichtauswahl)],BTT[[#This Row],[Verwendete Transaktion (Pflichtauswahl)]],BTT[SAP-Modul
(Pflichtauswahl)],"&lt;&gt;"&amp;BTT[[#This Row],[SAP-Modul
(Pflichtauswahl)]])&gt;0,"Modul anders","okay"),"")</f>
        <v>okay</v>
      </c>
      <c r="AQ99" s="10" t="str">
        <f>IFERROR(IF(COUNTIFS(BTT[Verwendete Transaktion (Pflichtauswahl)],BTT[[#This Row],[Verwendete Transaktion (Pflichtauswahl)]],BTT[Verantwortliches TP
(automatisch)],"&lt;&gt;"&amp;BTT[[#This Row],[Verantwortliches TP
(automatisch)]])&gt;0,"Transaktion mehrfach","okay"),"")</f>
        <v>okay</v>
      </c>
      <c r="AR99" s="10" t="str">
        <f>IFERROR(IF(COUNTIFS(BTT[Verwendete Transaktion (Pflichtauswahl)],BTT[[#This Row],[Verwendete Transaktion (Pflichtauswahl)]],BTT[Verantwortliches TP
(automatisch)],"&lt;&gt;"&amp;VLOOKUP(aktives_Teilprojekt,Teilprojekte[[Teilprojekte]:[Kürzel]],2,FALSE))&gt;0,"Transaktion mehrfach","okay"),"")</f>
        <v>okay</v>
      </c>
      <c r="AS99" s="10" t="s">
        <v>9730</v>
      </c>
      <c r="AT99" s="10"/>
    </row>
    <row r="100" spans="1:46" x14ac:dyDescent="0.25">
      <c r="A100" s="14" t="str">
        <f>IFERROR(IF(BTT[[#This Row],[Lfd Nr. 
(aus konsolidierter Datei)]]&lt;&gt;"",BTT[[#This Row],[Lfd Nr. 
(aus konsolidierter Datei)]],VLOOKUP(aktives_Teilprojekt,Teilprojekte[[Teilprojekte]:[Kürzel]],2,FALSE)&amp;ROW(BTT[[#This Row],[Lfd Nr.
(automatisch)]])-2),"")</f>
        <v>IH98</v>
      </c>
      <c r="B100" s="15" t="s">
        <v>6106</v>
      </c>
      <c r="C100" s="15"/>
      <c r="D100" t="s">
        <v>2405</v>
      </c>
      <c r="E100" s="10" t="str">
        <f>IFERROR(IF(NOT(BTT[[#This Row],[Manuelle Änderung des Verantwortliches TP
(Auswahl - bei Bedarf)]]=""),BTT[[#This Row],[Manuelle Änderung des Verantwortliches TP
(Auswahl - bei Bedarf)]],VLOOKUP(BTT[[#This Row],[Hauptprozess
(Pflichtauswahl)]],Hauptprozesse[],3,FALSE)),"")</f>
        <v>IH</v>
      </c>
      <c r="H100" s="10" t="s">
        <v>6041</v>
      </c>
      <c r="I100" t="s">
        <v>2404</v>
      </c>
      <c r="J100" s="10" t="str">
        <f>IFERROR(VLOOKUP(BTT[[#This Row],[Verwendete Transaktion (Pflichtauswahl)]],Transaktionen[[Transaktionen]:[Langtext]],2,FALSE),"")</f>
        <v>Terminieren Wartungsplan</v>
      </c>
      <c r="L100" t="s">
        <v>6052</v>
      </c>
      <c r="M100" t="s">
        <v>10160</v>
      </c>
      <c r="N100" t="s">
        <v>6052</v>
      </c>
      <c r="O100" t="s">
        <v>6052</v>
      </c>
      <c r="P100" t="s">
        <v>6052</v>
      </c>
      <c r="Q100" t="s">
        <v>6052</v>
      </c>
      <c r="R100" t="s">
        <v>8533</v>
      </c>
      <c r="S100" t="s">
        <v>6052</v>
      </c>
      <c r="T100" t="s">
        <v>6060</v>
      </c>
      <c r="V100" s="10" t="str">
        <f>IFERROR(VLOOKUP(BTT[[#This Row],[Verwendetes Formular
(Auswahl falls relevant)]],Formulare[[Formularbezeichnung]:[Formularname (technisch)]],2,FALSE),"")</f>
        <v/>
      </c>
      <c r="X100" t="s">
        <v>6052</v>
      </c>
      <c r="Y100" s="4"/>
      <c r="Z100" t="s">
        <v>6046</v>
      </c>
      <c r="AK100" s="10" t="str">
        <f>IF(BTT[[#This Row],[Subprozess
(optionale Auswahl)]]="","okay",IF(VLOOKUP(BTT[[#This Row],[Subprozess
(optionale Auswahl)]],BPML[[Subprozess]:[Zugeordneter Hauptprozess]],3,FALSE)=BTT[[#This Row],[Hauptprozess
(Pflichtauswahl)]],"okay","falscher Subprozess"))</f>
        <v>okay</v>
      </c>
      <c r="AL100" t="str">
        <f>IF(aktives_Teilprojekt="Master","",IF(BTT[[#This Row],[Verantwortliches TP
(automatisch)]]=VLOOKUP(aktives_Teilprojekt,Teilprojekte[[Teilprojekte]:[Kürzel]],2,FALSE),"okay","Hauptprozess anderes TP"))</f>
        <v>okay</v>
      </c>
      <c r="AM1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0" s="10" t="str">
        <f>IFERROR(IF(BTT[[#This Row],[SAP-Modul
(Pflichtauswahl)]]&lt;&gt;VLOOKUP(BTT[[#This Row],[Verwendete Transaktion (Pflichtauswahl)]],Transaktionen[[Transaktionen]:[Modul]],3,FALSE),"Modul anders","okay"),"")</f>
        <v>okay</v>
      </c>
      <c r="AP100" s="10" t="str">
        <f>IFERROR(IF(COUNTIFS(BTT[Verwendete Transaktion (Pflichtauswahl)],BTT[[#This Row],[Verwendete Transaktion (Pflichtauswahl)]],BTT[SAP-Modul
(Pflichtauswahl)],"&lt;&gt;"&amp;BTT[[#This Row],[SAP-Modul
(Pflichtauswahl)]])&gt;0,"Modul anders","okay"),"")</f>
        <v>okay</v>
      </c>
      <c r="AQ100" s="10" t="str">
        <f>IFERROR(IF(COUNTIFS(BTT[Verwendete Transaktion (Pflichtauswahl)],BTT[[#This Row],[Verwendete Transaktion (Pflichtauswahl)]],BTT[Verantwortliches TP
(automatisch)],"&lt;&gt;"&amp;BTT[[#This Row],[Verantwortliches TP
(automatisch)]])&gt;0,"Transaktion mehrfach","okay"),"")</f>
        <v>okay</v>
      </c>
      <c r="AR100" s="10" t="str">
        <f>IFERROR(IF(COUNTIFS(BTT[Verwendete Transaktion (Pflichtauswahl)],BTT[[#This Row],[Verwendete Transaktion (Pflichtauswahl)]],BTT[Verantwortliches TP
(automatisch)],"&lt;&gt;"&amp;VLOOKUP(aktives_Teilprojekt,Teilprojekte[[Teilprojekte]:[Kürzel]],2,FALSE))&gt;0,"Transaktion mehrfach","okay"),"")</f>
        <v>okay</v>
      </c>
      <c r="AS100" s="10" t="s">
        <v>9731</v>
      </c>
      <c r="AT100" s="10"/>
    </row>
    <row r="101" spans="1:46" x14ac:dyDescent="0.25">
      <c r="A101" s="14" t="str">
        <f>IFERROR(IF(BTT[[#This Row],[Lfd Nr. 
(aus konsolidierter Datei)]]&lt;&gt;"",BTT[[#This Row],[Lfd Nr. 
(aus konsolidierter Datei)]],VLOOKUP(aktives_Teilprojekt,Teilprojekte[[Teilprojekte]:[Kürzel]],2,FALSE)&amp;ROW(BTT[[#This Row],[Lfd Nr.
(automatisch)]])-2),"")</f>
        <v>IH99</v>
      </c>
      <c r="B101" s="15" t="s">
        <v>6106</v>
      </c>
      <c r="C101" s="15"/>
      <c r="D101" t="s">
        <v>2407</v>
      </c>
      <c r="E101" s="10" t="str">
        <f>IFERROR(IF(NOT(BTT[[#This Row],[Manuelle Änderung des Verantwortliches TP
(Auswahl - bei Bedarf)]]=""),BTT[[#This Row],[Manuelle Änderung des Verantwortliches TP
(Auswahl - bei Bedarf)]],VLOOKUP(BTT[[#This Row],[Hauptprozess
(Pflichtauswahl)]],Hauptprozesse[],3,FALSE)),"")</f>
        <v>IH</v>
      </c>
      <c r="H101" s="10" t="s">
        <v>6041</v>
      </c>
      <c r="I101" t="s">
        <v>2406</v>
      </c>
      <c r="J101" s="10" t="str">
        <f>IFERROR(VLOOKUP(BTT[[#This Row],[Verwendete Transaktion (Pflichtauswahl)]],Transaktionen[[Transaktionen]:[Langtext]],2,FALSE),"")</f>
        <v>Wartungsstrategien pflegen</v>
      </c>
      <c r="L101" t="s">
        <v>6052</v>
      </c>
      <c r="M101" t="s">
        <v>6052</v>
      </c>
      <c r="N101" t="s">
        <v>6052</v>
      </c>
      <c r="O101" t="s">
        <v>6052</v>
      </c>
      <c r="P101" t="s">
        <v>6052</v>
      </c>
      <c r="Q101" t="s">
        <v>6052</v>
      </c>
      <c r="R101" t="s">
        <v>8533</v>
      </c>
      <c r="S101" t="s">
        <v>6052</v>
      </c>
      <c r="T101" t="s">
        <v>6060</v>
      </c>
      <c r="V101" s="10" t="str">
        <f>IFERROR(VLOOKUP(BTT[[#This Row],[Verwendetes Formular
(Auswahl falls relevant)]],Formulare[[Formularbezeichnung]:[Formularname (technisch)]],2,FALSE),"")</f>
        <v/>
      </c>
      <c r="X101" t="s">
        <v>6052</v>
      </c>
      <c r="Y101" s="4"/>
      <c r="Z101" t="s">
        <v>6046</v>
      </c>
      <c r="AK101" s="10" t="str">
        <f>IF(BTT[[#This Row],[Subprozess
(optionale Auswahl)]]="","okay",IF(VLOOKUP(BTT[[#This Row],[Subprozess
(optionale Auswahl)]],BPML[[Subprozess]:[Zugeordneter Hauptprozess]],3,FALSE)=BTT[[#This Row],[Hauptprozess
(Pflichtauswahl)]],"okay","falscher Subprozess"))</f>
        <v>okay</v>
      </c>
      <c r="AL101" t="str">
        <f>IF(aktives_Teilprojekt="Master","",IF(BTT[[#This Row],[Verantwortliches TP
(automatisch)]]=VLOOKUP(aktives_Teilprojekt,Teilprojekte[[Teilprojekte]:[Kürzel]],2,FALSE),"okay","Hauptprozess anderes TP"))</f>
        <v>okay</v>
      </c>
      <c r="AM1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1" s="10" t="str">
        <f>IFERROR(IF(BTT[[#This Row],[SAP-Modul
(Pflichtauswahl)]]&lt;&gt;VLOOKUP(BTT[[#This Row],[Verwendete Transaktion (Pflichtauswahl)]],Transaktionen[[Transaktionen]:[Modul]],3,FALSE),"Modul anders","okay"),"")</f>
        <v>okay</v>
      </c>
      <c r="AP101" s="10" t="str">
        <f>IFERROR(IF(COUNTIFS(BTT[Verwendete Transaktion (Pflichtauswahl)],BTT[[#This Row],[Verwendete Transaktion (Pflichtauswahl)]],BTT[SAP-Modul
(Pflichtauswahl)],"&lt;&gt;"&amp;BTT[[#This Row],[SAP-Modul
(Pflichtauswahl)]])&gt;0,"Modul anders","okay"),"")</f>
        <v>okay</v>
      </c>
      <c r="AQ101" s="10" t="str">
        <f>IFERROR(IF(COUNTIFS(BTT[Verwendete Transaktion (Pflichtauswahl)],BTT[[#This Row],[Verwendete Transaktion (Pflichtauswahl)]],BTT[Verantwortliches TP
(automatisch)],"&lt;&gt;"&amp;BTT[[#This Row],[Verantwortliches TP
(automatisch)]])&gt;0,"Transaktion mehrfach","okay"),"")</f>
        <v>okay</v>
      </c>
      <c r="AR101" s="10" t="str">
        <f>IFERROR(IF(COUNTIFS(BTT[Verwendete Transaktion (Pflichtauswahl)],BTT[[#This Row],[Verwendete Transaktion (Pflichtauswahl)]],BTT[Verantwortliches TP
(automatisch)],"&lt;&gt;"&amp;VLOOKUP(aktives_Teilprojekt,Teilprojekte[[Teilprojekte]:[Kürzel]],2,FALSE))&gt;0,"Transaktion mehrfach","okay"),"")</f>
        <v>okay</v>
      </c>
      <c r="AS101" s="10" t="s">
        <v>9732</v>
      </c>
      <c r="AT101" s="10"/>
    </row>
    <row r="102" spans="1:46" x14ac:dyDescent="0.25">
      <c r="A102" s="14" t="str">
        <f>IFERROR(IF(BTT[[#This Row],[Lfd Nr. 
(aus konsolidierter Datei)]]&lt;&gt;"",BTT[[#This Row],[Lfd Nr. 
(aus konsolidierter Datei)]],VLOOKUP(aktives_Teilprojekt,Teilprojekte[[Teilprojekte]:[Kürzel]],2,FALSE)&amp;ROW(BTT[[#This Row],[Lfd Nr.
(automatisch)]])-2),"")</f>
        <v>IH100</v>
      </c>
      <c r="B102" s="15" t="s">
        <v>6106</v>
      </c>
      <c r="C102" s="15"/>
      <c r="D102" t="s">
        <v>2409</v>
      </c>
      <c r="E102" s="10" t="str">
        <f>IFERROR(IF(NOT(BTT[[#This Row],[Manuelle Änderung des Verantwortliches TP
(Auswahl - bei Bedarf)]]=""),BTT[[#This Row],[Manuelle Änderung des Verantwortliches TP
(Auswahl - bei Bedarf)]],VLOOKUP(BTT[[#This Row],[Hauptprozess
(Pflichtauswahl)]],Hauptprozesse[],3,FALSE)),"")</f>
        <v>IH</v>
      </c>
      <c r="H102" s="10" t="s">
        <v>6041</v>
      </c>
      <c r="I102" t="s">
        <v>2408</v>
      </c>
      <c r="J102" s="10" t="str">
        <f>IFERROR(VLOOKUP(BTT[[#This Row],[Verwendete Transaktion (Pflichtauswahl)]],Transaktionen[[Transaktionen]:[Langtext]],2,FALSE),"")</f>
        <v>Zyklusset pflegen</v>
      </c>
      <c r="L102" t="s">
        <v>6052</v>
      </c>
      <c r="M102" t="s">
        <v>6052</v>
      </c>
      <c r="N102" t="s">
        <v>6052</v>
      </c>
      <c r="O102" t="s">
        <v>6052</v>
      </c>
      <c r="P102" t="s">
        <v>6052</v>
      </c>
      <c r="Q102" t="s">
        <v>6052</v>
      </c>
      <c r="R102" t="s">
        <v>8533</v>
      </c>
      <c r="S102" t="s">
        <v>6052</v>
      </c>
      <c r="T102" t="s">
        <v>6060</v>
      </c>
      <c r="V102" s="10" t="str">
        <f>IFERROR(VLOOKUP(BTT[[#This Row],[Verwendetes Formular
(Auswahl falls relevant)]],Formulare[[Formularbezeichnung]:[Formularname (technisch)]],2,FALSE),"")</f>
        <v/>
      </c>
      <c r="X102" t="s">
        <v>6052</v>
      </c>
      <c r="Y102" s="4"/>
      <c r="Z102" t="s">
        <v>6046</v>
      </c>
      <c r="AK102" s="10" t="str">
        <f>IF(BTT[[#This Row],[Subprozess
(optionale Auswahl)]]="","okay",IF(VLOOKUP(BTT[[#This Row],[Subprozess
(optionale Auswahl)]],BPML[[Subprozess]:[Zugeordneter Hauptprozess]],3,FALSE)=BTT[[#This Row],[Hauptprozess
(Pflichtauswahl)]],"okay","falscher Subprozess"))</f>
        <v>okay</v>
      </c>
      <c r="AL102" t="str">
        <f>IF(aktives_Teilprojekt="Master","",IF(BTT[[#This Row],[Verantwortliches TP
(automatisch)]]=VLOOKUP(aktives_Teilprojekt,Teilprojekte[[Teilprojekte]:[Kürzel]],2,FALSE),"okay","Hauptprozess anderes TP"))</f>
        <v>okay</v>
      </c>
      <c r="AM1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2" s="10" t="str">
        <f>IFERROR(IF(BTT[[#This Row],[SAP-Modul
(Pflichtauswahl)]]&lt;&gt;VLOOKUP(BTT[[#This Row],[Verwendete Transaktion (Pflichtauswahl)]],Transaktionen[[Transaktionen]:[Modul]],3,FALSE),"Modul anders","okay"),"")</f>
        <v>okay</v>
      </c>
      <c r="AP102" s="10" t="str">
        <f>IFERROR(IF(COUNTIFS(BTT[Verwendete Transaktion (Pflichtauswahl)],BTT[[#This Row],[Verwendete Transaktion (Pflichtauswahl)]],BTT[SAP-Modul
(Pflichtauswahl)],"&lt;&gt;"&amp;BTT[[#This Row],[SAP-Modul
(Pflichtauswahl)]])&gt;0,"Modul anders","okay"),"")</f>
        <v>okay</v>
      </c>
      <c r="AQ102" s="10" t="str">
        <f>IFERROR(IF(COUNTIFS(BTT[Verwendete Transaktion (Pflichtauswahl)],BTT[[#This Row],[Verwendete Transaktion (Pflichtauswahl)]],BTT[Verantwortliches TP
(automatisch)],"&lt;&gt;"&amp;BTT[[#This Row],[Verantwortliches TP
(automatisch)]])&gt;0,"Transaktion mehrfach","okay"),"")</f>
        <v>okay</v>
      </c>
      <c r="AR102" s="10" t="str">
        <f>IFERROR(IF(COUNTIFS(BTT[Verwendete Transaktion (Pflichtauswahl)],BTT[[#This Row],[Verwendete Transaktion (Pflichtauswahl)]],BTT[Verantwortliches TP
(automatisch)],"&lt;&gt;"&amp;VLOOKUP(aktives_Teilprojekt,Teilprojekte[[Teilprojekte]:[Kürzel]],2,FALSE))&gt;0,"Transaktion mehrfach","okay"),"")</f>
        <v>okay</v>
      </c>
      <c r="AS102" s="10" t="s">
        <v>9733</v>
      </c>
      <c r="AT102" s="10"/>
    </row>
    <row r="103" spans="1:46" x14ac:dyDescent="0.25">
      <c r="A103" s="14" t="str">
        <f>IFERROR(IF(BTT[[#This Row],[Lfd Nr. 
(aus konsolidierter Datei)]]&lt;&gt;"",BTT[[#This Row],[Lfd Nr. 
(aus konsolidierter Datei)]],VLOOKUP(aktives_Teilprojekt,Teilprojekte[[Teilprojekte]:[Kürzel]],2,FALSE)&amp;ROW(BTT[[#This Row],[Lfd Nr.
(automatisch)]])-2),"")</f>
        <v>IH101</v>
      </c>
      <c r="B103" s="15" t="s">
        <v>6106</v>
      </c>
      <c r="C103" s="15"/>
      <c r="D103" t="s">
        <v>2411</v>
      </c>
      <c r="E103" s="10" t="str">
        <f>IFERROR(IF(NOT(BTT[[#This Row],[Manuelle Änderung des Verantwortliches TP
(Auswahl - bei Bedarf)]]=""),BTT[[#This Row],[Manuelle Änderung des Verantwortliches TP
(Auswahl - bei Bedarf)]],VLOOKUP(BTT[[#This Row],[Hauptprozess
(Pflichtauswahl)]],Hauptprozesse[],3,FALSE)),"")</f>
        <v>IH</v>
      </c>
      <c r="H103" s="10" t="s">
        <v>6041</v>
      </c>
      <c r="I103" t="s">
        <v>2410</v>
      </c>
      <c r="J103" s="10" t="str">
        <f>IFERROR(VLOOKUP(BTT[[#This Row],[Verwendete Transaktion (Pflichtauswahl)]],Transaktionen[[Transaktionen]:[Langtext]],2,FALSE),"")</f>
        <v>Wartungsstrategien anzeigen</v>
      </c>
      <c r="L103" t="s">
        <v>6052</v>
      </c>
      <c r="M103" t="s">
        <v>6052</v>
      </c>
      <c r="N103" t="s">
        <v>6052</v>
      </c>
      <c r="O103" t="s">
        <v>6052</v>
      </c>
      <c r="P103" t="s">
        <v>6052</v>
      </c>
      <c r="Q103" t="s">
        <v>6052</v>
      </c>
      <c r="R103" t="s">
        <v>8533</v>
      </c>
      <c r="S103" t="s">
        <v>6052</v>
      </c>
      <c r="T103" t="s">
        <v>6060</v>
      </c>
      <c r="V103" s="10" t="str">
        <f>IFERROR(VLOOKUP(BTT[[#This Row],[Verwendetes Formular
(Auswahl falls relevant)]],Formulare[[Formularbezeichnung]:[Formularname (technisch)]],2,FALSE),"")</f>
        <v/>
      </c>
      <c r="X103" t="s">
        <v>6052</v>
      </c>
      <c r="Y103" s="4"/>
      <c r="Z103" t="s">
        <v>6046</v>
      </c>
      <c r="AK103" s="10" t="str">
        <f>IF(BTT[[#This Row],[Subprozess
(optionale Auswahl)]]="","okay",IF(VLOOKUP(BTT[[#This Row],[Subprozess
(optionale Auswahl)]],BPML[[Subprozess]:[Zugeordneter Hauptprozess]],3,FALSE)=BTT[[#This Row],[Hauptprozess
(Pflichtauswahl)]],"okay","falscher Subprozess"))</f>
        <v>okay</v>
      </c>
      <c r="AL103" t="str">
        <f>IF(aktives_Teilprojekt="Master","",IF(BTT[[#This Row],[Verantwortliches TP
(automatisch)]]=VLOOKUP(aktives_Teilprojekt,Teilprojekte[[Teilprojekte]:[Kürzel]],2,FALSE),"okay","Hauptprozess anderes TP"))</f>
        <v>okay</v>
      </c>
      <c r="AM1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3" s="10" t="str">
        <f>IFERROR(IF(BTT[[#This Row],[SAP-Modul
(Pflichtauswahl)]]&lt;&gt;VLOOKUP(BTT[[#This Row],[Verwendete Transaktion (Pflichtauswahl)]],Transaktionen[[Transaktionen]:[Modul]],3,FALSE),"Modul anders","okay"),"")</f>
        <v>okay</v>
      </c>
      <c r="AP103" s="10" t="str">
        <f>IFERROR(IF(COUNTIFS(BTT[Verwendete Transaktion (Pflichtauswahl)],BTT[[#This Row],[Verwendete Transaktion (Pflichtauswahl)]],BTT[SAP-Modul
(Pflichtauswahl)],"&lt;&gt;"&amp;BTT[[#This Row],[SAP-Modul
(Pflichtauswahl)]])&gt;0,"Modul anders","okay"),"")</f>
        <v>okay</v>
      </c>
      <c r="AQ103" s="10" t="str">
        <f>IFERROR(IF(COUNTIFS(BTT[Verwendete Transaktion (Pflichtauswahl)],BTT[[#This Row],[Verwendete Transaktion (Pflichtauswahl)]],BTT[Verantwortliches TP
(automatisch)],"&lt;&gt;"&amp;BTT[[#This Row],[Verantwortliches TP
(automatisch)]])&gt;0,"Transaktion mehrfach","okay"),"")</f>
        <v>okay</v>
      </c>
      <c r="AR103" s="10" t="str">
        <f>IFERROR(IF(COUNTIFS(BTT[Verwendete Transaktion (Pflichtauswahl)],BTT[[#This Row],[Verwendete Transaktion (Pflichtauswahl)]],BTT[Verantwortliches TP
(automatisch)],"&lt;&gt;"&amp;VLOOKUP(aktives_Teilprojekt,Teilprojekte[[Teilprojekte]:[Kürzel]],2,FALSE))&gt;0,"Transaktion mehrfach","okay"),"")</f>
        <v>okay</v>
      </c>
      <c r="AS103" s="10" t="s">
        <v>9734</v>
      </c>
      <c r="AT103" s="10"/>
    </row>
    <row r="104" spans="1:46" x14ac:dyDescent="0.25">
      <c r="A104" s="14" t="str">
        <f>IFERROR(IF(BTT[[#This Row],[Lfd Nr. 
(aus konsolidierter Datei)]]&lt;&gt;"",BTT[[#This Row],[Lfd Nr. 
(aus konsolidierter Datei)]],VLOOKUP(aktives_Teilprojekt,Teilprojekte[[Teilprojekte]:[Kürzel]],2,FALSE)&amp;ROW(BTT[[#This Row],[Lfd Nr.
(automatisch)]])-2),"")</f>
        <v>IH102</v>
      </c>
      <c r="B104" s="15" t="s">
        <v>6106</v>
      </c>
      <c r="C104" s="15"/>
      <c r="D104" t="s">
        <v>8001</v>
      </c>
      <c r="E104" s="10" t="str">
        <f>IFERROR(IF(NOT(BTT[[#This Row],[Manuelle Änderung des Verantwortliches TP
(Auswahl - bei Bedarf)]]=""),BTT[[#This Row],[Manuelle Änderung des Verantwortliches TP
(Auswahl - bei Bedarf)]],VLOOKUP(BTT[[#This Row],[Hauptprozess
(Pflichtauswahl)]],Hauptprozesse[],3,FALSE)),"")</f>
        <v>IH</v>
      </c>
      <c r="H104" s="10" t="s">
        <v>6041</v>
      </c>
      <c r="I104" t="s">
        <v>6974</v>
      </c>
      <c r="J104" s="10" t="str">
        <f>IFERROR(VLOOKUP(BTT[[#This Row],[Verwendete Transaktion (Pflichtauswahl)]],Transaktionen[[Transaktionen]:[Langtext]],2,FALSE),"")</f>
        <v>Zyklusset anzeigen</v>
      </c>
      <c r="L104" t="s">
        <v>6052</v>
      </c>
      <c r="M104" t="s">
        <v>6052</v>
      </c>
      <c r="N104" t="s">
        <v>6052</v>
      </c>
      <c r="O104" t="s">
        <v>6052</v>
      </c>
      <c r="P104" t="s">
        <v>6052</v>
      </c>
      <c r="Q104" t="s">
        <v>6052</v>
      </c>
      <c r="R104" t="s">
        <v>8533</v>
      </c>
      <c r="S104" t="s">
        <v>6052</v>
      </c>
      <c r="T104" t="s">
        <v>6060</v>
      </c>
      <c r="V104" s="10" t="str">
        <f>IFERROR(VLOOKUP(BTT[[#This Row],[Verwendetes Formular
(Auswahl falls relevant)]],Formulare[[Formularbezeichnung]:[Formularname (technisch)]],2,FALSE),"")</f>
        <v/>
      </c>
      <c r="X104" t="s">
        <v>6052</v>
      </c>
      <c r="Y104" s="4"/>
      <c r="Z104" t="s">
        <v>6046</v>
      </c>
      <c r="AK104" s="10" t="str">
        <f>IF(BTT[[#This Row],[Subprozess
(optionale Auswahl)]]="","okay",IF(VLOOKUP(BTT[[#This Row],[Subprozess
(optionale Auswahl)]],BPML[[Subprozess]:[Zugeordneter Hauptprozess]],3,FALSE)=BTT[[#This Row],[Hauptprozess
(Pflichtauswahl)]],"okay","falscher Subprozess"))</f>
        <v>okay</v>
      </c>
      <c r="AL104" t="str">
        <f>IF(aktives_Teilprojekt="Master","",IF(BTT[[#This Row],[Verantwortliches TP
(automatisch)]]=VLOOKUP(aktives_Teilprojekt,Teilprojekte[[Teilprojekte]:[Kürzel]],2,FALSE),"okay","Hauptprozess anderes TP"))</f>
        <v>okay</v>
      </c>
      <c r="AM1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4" s="10" t="str">
        <f>IFERROR(IF(BTT[[#This Row],[SAP-Modul
(Pflichtauswahl)]]&lt;&gt;VLOOKUP(BTT[[#This Row],[Verwendete Transaktion (Pflichtauswahl)]],Transaktionen[[Transaktionen]:[Modul]],3,FALSE),"Modul anders","okay"),"")</f>
        <v>okay</v>
      </c>
      <c r="AP104" s="10" t="str">
        <f>IFERROR(IF(COUNTIFS(BTT[Verwendete Transaktion (Pflichtauswahl)],BTT[[#This Row],[Verwendete Transaktion (Pflichtauswahl)]],BTT[SAP-Modul
(Pflichtauswahl)],"&lt;&gt;"&amp;BTT[[#This Row],[SAP-Modul
(Pflichtauswahl)]])&gt;0,"Modul anders","okay"),"")</f>
        <v>okay</v>
      </c>
      <c r="AQ104" s="10" t="str">
        <f>IFERROR(IF(COUNTIFS(BTT[Verwendete Transaktion (Pflichtauswahl)],BTT[[#This Row],[Verwendete Transaktion (Pflichtauswahl)]],BTT[Verantwortliches TP
(automatisch)],"&lt;&gt;"&amp;BTT[[#This Row],[Verantwortliches TP
(automatisch)]])&gt;0,"Transaktion mehrfach","okay"),"")</f>
        <v>okay</v>
      </c>
      <c r="AR104" s="10" t="str">
        <f>IFERROR(IF(COUNTIFS(BTT[Verwendete Transaktion (Pflichtauswahl)],BTT[[#This Row],[Verwendete Transaktion (Pflichtauswahl)]],BTT[Verantwortliches TP
(automatisch)],"&lt;&gt;"&amp;VLOOKUP(aktives_Teilprojekt,Teilprojekte[[Teilprojekte]:[Kürzel]],2,FALSE))&gt;0,"Transaktion mehrfach","okay"),"")</f>
        <v>okay</v>
      </c>
      <c r="AS104" s="10" t="s">
        <v>9735</v>
      </c>
      <c r="AT104" s="10"/>
    </row>
    <row r="105" spans="1:46" x14ac:dyDescent="0.25">
      <c r="A105" s="14" t="str">
        <f>IFERROR(IF(BTT[[#This Row],[Lfd Nr. 
(aus konsolidierter Datei)]]&lt;&gt;"",BTT[[#This Row],[Lfd Nr. 
(aus konsolidierter Datei)]],VLOOKUP(aktives_Teilprojekt,Teilprojekte[[Teilprojekte]:[Kürzel]],2,FALSE)&amp;ROW(BTT[[#This Row],[Lfd Nr.
(automatisch)]])-2),"")</f>
        <v>IH103</v>
      </c>
      <c r="B105" s="15" t="s">
        <v>6106</v>
      </c>
      <c r="C105" s="15"/>
      <c r="D105" t="s">
        <v>2413</v>
      </c>
      <c r="E105" s="10" t="str">
        <f>IFERROR(IF(NOT(BTT[[#This Row],[Manuelle Änderung des Verantwortliches TP
(Auswahl - bei Bedarf)]]=""),BTT[[#This Row],[Manuelle Änderung des Verantwortliches TP
(Auswahl - bei Bedarf)]],VLOOKUP(BTT[[#This Row],[Hauptprozess
(Pflichtauswahl)]],Hauptprozesse[],3,FALSE)),"")</f>
        <v>IH</v>
      </c>
      <c r="H105" s="10" t="s">
        <v>6041</v>
      </c>
      <c r="I105" t="s">
        <v>2412</v>
      </c>
      <c r="J105" s="10" t="str">
        <f>IFERROR(VLOOKUP(BTT[[#This Row],[Verwendete Transaktion (Pflichtauswahl)]],Transaktionen[[Transaktionen]:[Langtext]],2,FALSE),"")</f>
        <v>Paketfolge</v>
      </c>
      <c r="L105" t="s">
        <v>6052</v>
      </c>
      <c r="M105" t="s">
        <v>6052</v>
      </c>
      <c r="N105" t="s">
        <v>6052</v>
      </c>
      <c r="O105" t="s">
        <v>6052</v>
      </c>
      <c r="P105" t="s">
        <v>6052</v>
      </c>
      <c r="Q105" t="s">
        <v>6052</v>
      </c>
      <c r="R105" t="s">
        <v>8533</v>
      </c>
      <c r="S105" t="s">
        <v>6052</v>
      </c>
      <c r="T105" t="s">
        <v>6060</v>
      </c>
      <c r="V105" s="10" t="str">
        <f>IFERROR(VLOOKUP(BTT[[#This Row],[Verwendetes Formular
(Auswahl falls relevant)]],Formulare[[Formularbezeichnung]:[Formularname (technisch)]],2,FALSE),"")</f>
        <v/>
      </c>
      <c r="X105" t="s">
        <v>6052</v>
      </c>
      <c r="Y105" s="4"/>
      <c r="Z105" t="s">
        <v>6046</v>
      </c>
      <c r="AK105" s="10" t="str">
        <f>IF(BTT[[#This Row],[Subprozess
(optionale Auswahl)]]="","okay",IF(VLOOKUP(BTT[[#This Row],[Subprozess
(optionale Auswahl)]],BPML[[Subprozess]:[Zugeordneter Hauptprozess]],3,FALSE)=BTT[[#This Row],[Hauptprozess
(Pflichtauswahl)]],"okay","falscher Subprozess"))</f>
        <v>okay</v>
      </c>
      <c r="AL105" t="str">
        <f>IF(aktives_Teilprojekt="Master","",IF(BTT[[#This Row],[Verantwortliches TP
(automatisch)]]=VLOOKUP(aktives_Teilprojekt,Teilprojekte[[Teilprojekte]:[Kürzel]],2,FALSE),"okay","Hauptprozess anderes TP"))</f>
        <v>okay</v>
      </c>
      <c r="AM1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5" s="10" t="str">
        <f>IFERROR(IF(BTT[[#This Row],[SAP-Modul
(Pflichtauswahl)]]&lt;&gt;VLOOKUP(BTT[[#This Row],[Verwendete Transaktion (Pflichtauswahl)]],Transaktionen[[Transaktionen]:[Modul]],3,FALSE),"Modul anders","okay"),"")</f>
        <v>okay</v>
      </c>
      <c r="AP105" s="10" t="str">
        <f>IFERROR(IF(COUNTIFS(BTT[Verwendete Transaktion (Pflichtauswahl)],BTT[[#This Row],[Verwendete Transaktion (Pflichtauswahl)]],BTT[SAP-Modul
(Pflichtauswahl)],"&lt;&gt;"&amp;BTT[[#This Row],[SAP-Modul
(Pflichtauswahl)]])&gt;0,"Modul anders","okay"),"")</f>
        <v>okay</v>
      </c>
      <c r="AQ105" s="10" t="str">
        <f>IFERROR(IF(COUNTIFS(BTT[Verwendete Transaktion (Pflichtauswahl)],BTT[[#This Row],[Verwendete Transaktion (Pflichtauswahl)]],BTT[Verantwortliches TP
(automatisch)],"&lt;&gt;"&amp;BTT[[#This Row],[Verantwortliches TP
(automatisch)]])&gt;0,"Transaktion mehrfach","okay"),"")</f>
        <v>okay</v>
      </c>
      <c r="AR105" s="10" t="str">
        <f>IFERROR(IF(COUNTIFS(BTT[Verwendete Transaktion (Pflichtauswahl)],BTT[[#This Row],[Verwendete Transaktion (Pflichtauswahl)]],BTT[Verantwortliches TP
(automatisch)],"&lt;&gt;"&amp;VLOOKUP(aktives_Teilprojekt,Teilprojekte[[Teilprojekte]:[Kürzel]],2,FALSE))&gt;0,"Transaktion mehrfach","okay"),"")</f>
        <v>okay</v>
      </c>
      <c r="AS105" s="10" t="s">
        <v>9736</v>
      </c>
      <c r="AT105" s="10"/>
    </row>
    <row r="106" spans="1:46" x14ac:dyDescent="0.25">
      <c r="A106" s="14" t="str">
        <f>IFERROR(IF(BTT[[#This Row],[Lfd Nr. 
(aus konsolidierter Datei)]]&lt;&gt;"",BTT[[#This Row],[Lfd Nr. 
(aus konsolidierter Datei)]],VLOOKUP(aktives_Teilprojekt,Teilprojekte[[Teilprojekte]:[Kürzel]],2,FALSE)&amp;ROW(BTT[[#This Row],[Lfd Nr.
(automatisch)]])-2),"")</f>
        <v>IH104</v>
      </c>
      <c r="B106" s="15" t="s">
        <v>6106</v>
      </c>
      <c r="C106" s="15"/>
      <c r="D106" t="s">
        <v>2415</v>
      </c>
      <c r="E106" s="10" t="str">
        <f>IFERROR(IF(NOT(BTT[[#This Row],[Manuelle Änderung des Verantwortliches TP
(Auswahl - bei Bedarf)]]=""),BTT[[#This Row],[Manuelle Änderung des Verantwortliches TP
(Auswahl - bei Bedarf)]],VLOOKUP(BTT[[#This Row],[Hauptprozess
(Pflichtauswahl)]],Hauptprozesse[],3,FALSE)),"")</f>
        <v>IH</v>
      </c>
      <c r="H106" s="10" t="s">
        <v>6041</v>
      </c>
      <c r="I106" t="s">
        <v>2414</v>
      </c>
      <c r="J106" s="10" t="str">
        <f>IFERROR(VLOOKUP(BTT[[#This Row],[Verwendete Transaktion (Pflichtauswahl)]],Transaktionen[[Transaktionen]:[Langtext]],2,FALSE),"")</f>
        <v>Verwendungsnachweis Strategie</v>
      </c>
      <c r="L106" t="s">
        <v>6052</v>
      </c>
      <c r="M106" t="s">
        <v>6052</v>
      </c>
      <c r="N106" t="s">
        <v>6052</v>
      </c>
      <c r="O106" t="s">
        <v>6052</v>
      </c>
      <c r="P106" t="s">
        <v>6052</v>
      </c>
      <c r="Q106" t="s">
        <v>6052</v>
      </c>
      <c r="R106" t="s">
        <v>8533</v>
      </c>
      <c r="S106" t="s">
        <v>6052</v>
      </c>
      <c r="T106" t="s">
        <v>6060</v>
      </c>
      <c r="V106" s="10" t="str">
        <f>IFERROR(VLOOKUP(BTT[[#This Row],[Verwendetes Formular
(Auswahl falls relevant)]],Formulare[[Formularbezeichnung]:[Formularname (technisch)]],2,FALSE),"")</f>
        <v/>
      </c>
      <c r="X106" t="s">
        <v>6052</v>
      </c>
      <c r="Y106" s="4"/>
      <c r="Z106" t="s">
        <v>6046</v>
      </c>
      <c r="AK106" s="10" t="str">
        <f>IF(BTT[[#This Row],[Subprozess
(optionale Auswahl)]]="","okay",IF(VLOOKUP(BTT[[#This Row],[Subprozess
(optionale Auswahl)]],BPML[[Subprozess]:[Zugeordneter Hauptprozess]],3,FALSE)=BTT[[#This Row],[Hauptprozess
(Pflichtauswahl)]],"okay","falscher Subprozess"))</f>
        <v>okay</v>
      </c>
      <c r="AL106" t="str">
        <f>IF(aktives_Teilprojekt="Master","",IF(BTT[[#This Row],[Verantwortliches TP
(automatisch)]]=VLOOKUP(aktives_Teilprojekt,Teilprojekte[[Teilprojekte]:[Kürzel]],2,FALSE),"okay","Hauptprozess anderes TP"))</f>
        <v>okay</v>
      </c>
      <c r="AM1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6" s="10" t="str">
        <f>IFERROR(IF(BTT[[#This Row],[SAP-Modul
(Pflichtauswahl)]]&lt;&gt;VLOOKUP(BTT[[#This Row],[Verwendete Transaktion (Pflichtauswahl)]],Transaktionen[[Transaktionen]:[Modul]],3,FALSE),"Modul anders","okay"),"")</f>
        <v>okay</v>
      </c>
      <c r="AP106" s="10" t="str">
        <f>IFERROR(IF(COUNTIFS(BTT[Verwendete Transaktion (Pflichtauswahl)],BTT[[#This Row],[Verwendete Transaktion (Pflichtauswahl)]],BTT[SAP-Modul
(Pflichtauswahl)],"&lt;&gt;"&amp;BTT[[#This Row],[SAP-Modul
(Pflichtauswahl)]])&gt;0,"Modul anders","okay"),"")</f>
        <v>okay</v>
      </c>
      <c r="AQ106" s="10" t="str">
        <f>IFERROR(IF(COUNTIFS(BTT[Verwendete Transaktion (Pflichtauswahl)],BTT[[#This Row],[Verwendete Transaktion (Pflichtauswahl)]],BTT[Verantwortliches TP
(automatisch)],"&lt;&gt;"&amp;BTT[[#This Row],[Verantwortliches TP
(automatisch)]])&gt;0,"Transaktion mehrfach","okay"),"")</f>
        <v>okay</v>
      </c>
      <c r="AR106" s="10" t="str">
        <f>IFERROR(IF(COUNTIFS(BTT[Verwendete Transaktion (Pflichtauswahl)],BTT[[#This Row],[Verwendete Transaktion (Pflichtauswahl)]],BTT[Verantwortliches TP
(automatisch)],"&lt;&gt;"&amp;VLOOKUP(aktives_Teilprojekt,Teilprojekte[[Teilprojekte]:[Kürzel]],2,FALSE))&gt;0,"Transaktion mehrfach","okay"),"")</f>
        <v>okay</v>
      </c>
      <c r="AS106" s="10" t="s">
        <v>9737</v>
      </c>
      <c r="AT106" s="10"/>
    </row>
    <row r="107" spans="1:46" ht="30" x14ac:dyDescent="0.25">
      <c r="A107" s="14" t="str">
        <f>IFERROR(IF(BTT[[#This Row],[Lfd Nr. 
(aus konsolidierter Datei)]]&lt;&gt;"",BTT[[#This Row],[Lfd Nr. 
(aus konsolidierter Datei)]],VLOOKUP(aktives_Teilprojekt,Teilprojekte[[Teilprojekte]:[Kürzel]],2,FALSE)&amp;ROW(BTT[[#This Row],[Lfd Nr.
(automatisch)]])-2),"")</f>
        <v>IH105</v>
      </c>
      <c r="B107" s="15" t="s">
        <v>6106</v>
      </c>
      <c r="C107" s="15"/>
      <c r="D107" t="s">
        <v>2417</v>
      </c>
      <c r="E107" s="10" t="str">
        <f>IFERROR(IF(NOT(BTT[[#This Row],[Manuelle Änderung des Verantwortliches TP
(Auswahl - bei Bedarf)]]=""),BTT[[#This Row],[Manuelle Änderung des Verantwortliches TP
(Auswahl - bei Bedarf)]],VLOOKUP(BTT[[#This Row],[Hauptprozess
(Pflichtauswahl)]],Hauptprozesse[],3,FALSE)),"")</f>
        <v>IH</v>
      </c>
      <c r="H107" s="10" t="s">
        <v>6041</v>
      </c>
      <c r="I107" t="s">
        <v>2416</v>
      </c>
      <c r="J107" s="10" t="str">
        <f>IFERROR(VLOOKUP(BTT[[#This Row],[Verwendete Transaktion (Pflichtauswahl)]],Transaktionen[[Transaktionen]:[Langtext]],2,FALSE),"")</f>
        <v>Wartungsplan ändern</v>
      </c>
      <c r="L107" t="s">
        <v>6052</v>
      </c>
      <c r="M107" t="s">
        <v>6052</v>
      </c>
      <c r="N107" t="s">
        <v>6052</v>
      </c>
      <c r="O107" t="s">
        <v>6052</v>
      </c>
      <c r="P107" t="s">
        <v>6052</v>
      </c>
      <c r="Q107" t="s">
        <v>10161</v>
      </c>
      <c r="R107" t="s">
        <v>8533</v>
      </c>
      <c r="S107" t="s">
        <v>6052</v>
      </c>
      <c r="T107" t="s">
        <v>6060</v>
      </c>
      <c r="V107" s="10" t="str">
        <f>IFERROR(VLOOKUP(BTT[[#This Row],[Verwendetes Formular
(Auswahl falls relevant)]],Formulare[[Formularbezeichnung]:[Formularname (technisch)]],2,FALSE),"")</f>
        <v/>
      </c>
      <c r="X107" t="s">
        <v>6052</v>
      </c>
      <c r="Y107" s="4" t="s">
        <v>10225</v>
      </c>
      <c r="Z107" t="s">
        <v>6046</v>
      </c>
      <c r="AK107" s="10" t="str">
        <f>IF(BTT[[#This Row],[Subprozess
(optionale Auswahl)]]="","okay",IF(VLOOKUP(BTT[[#This Row],[Subprozess
(optionale Auswahl)]],BPML[[Subprozess]:[Zugeordneter Hauptprozess]],3,FALSE)=BTT[[#This Row],[Hauptprozess
(Pflichtauswahl)]],"okay","falscher Subprozess"))</f>
        <v>okay</v>
      </c>
      <c r="AL107" t="str">
        <f>IF(aktives_Teilprojekt="Master","",IF(BTT[[#This Row],[Verantwortliches TP
(automatisch)]]=VLOOKUP(aktives_Teilprojekt,Teilprojekte[[Teilprojekte]:[Kürzel]],2,FALSE),"okay","Hauptprozess anderes TP"))</f>
        <v>okay</v>
      </c>
      <c r="AM1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7" s="10" t="str">
        <f>IFERROR(IF(BTT[[#This Row],[SAP-Modul
(Pflichtauswahl)]]&lt;&gt;VLOOKUP(BTT[[#This Row],[Verwendete Transaktion (Pflichtauswahl)]],Transaktionen[[Transaktionen]:[Modul]],3,FALSE),"Modul anders","okay"),"")</f>
        <v>okay</v>
      </c>
      <c r="AP107" s="10" t="str">
        <f>IFERROR(IF(COUNTIFS(BTT[Verwendete Transaktion (Pflichtauswahl)],BTT[[#This Row],[Verwendete Transaktion (Pflichtauswahl)]],BTT[SAP-Modul
(Pflichtauswahl)],"&lt;&gt;"&amp;BTT[[#This Row],[SAP-Modul
(Pflichtauswahl)]])&gt;0,"Modul anders","okay"),"")</f>
        <v>okay</v>
      </c>
      <c r="AQ107" s="10" t="str">
        <f>IFERROR(IF(COUNTIFS(BTT[Verwendete Transaktion (Pflichtauswahl)],BTT[[#This Row],[Verwendete Transaktion (Pflichtauswahl)]],BTT[Verantwortliches TP
(automatisch)],"&lt;&gt;"&amp;BTT[[#This Row],[Verantwortliches TP
(automatisch)]])&gt;0,"Transaktion mehrfach","okay"),"")</f>
        <v>okay</v>
      </c>
      <c r="AR107" s="10" t="str">
        <f>IFERROR(IF(COUNTIFS(BTT[Verwendete Transaktion (Pflichtauswahl)],BTT[[#This Row],[Verwendete Transaktion (Pflichtauswahl)]],BTT[Verantwortliches TP
(automatisch)],"&lt;&gt;"&amp;VLOOKUP(aktives_Teilprojekt,Teilprojekte[[Teilprojekte]:[Kürzel]],2,FALSE))&gt;0,"Transaktion mehrfach","okay"),"")</f>
        <v>okay</v>
      </c>
      <c r="AS107" s="10" t="s">
        <v>9738</v>
      </c>
      <c r="AT107" s="10"/>
    </row>
    <row r="108" spans="1:46" x14ac:dyDescent="0.25">
      <c r="A108" s="14" t="str">
        <f>IFERROR(IF(BTT[[#This Row],[Lfd Nr. 
(aus konsolidierter Datei)]]&lt;&gt;"",BTT[[#This Row],[Lfd Nr. 
(aus konsolidierter Datei)]],VLOOKUP(aktives_Teilprojekt,Teilprojekte[[Teilprojekte]:[Kürzel]],2,FALSE)&amp;ROW(BTT[[#This Row],[Lfd Nr.
(automatisch)]])-2),"")</f>
        <v>IH106</v>
      </c>
      <c r="B108" s="15" t="s">
        <v>6106</v>
      </c>
      <c r="C108" s="15"/>
      <c r="D108" t="s">
        <v>2419</v>
      </c>
      <c r="E108" s="10" t="str">
        <f>IFERROR(IF(NOT(BTT[[#This Row],[Manuelle Änderung des Verantwortliches TP
(Auswahl - bei Bedarf)]]=""),BTT[[#This Row],[Manuelle Änderung des Verantwortliches TP
(Auswahl - bei Bedarf)]],VLOOKUP(BTT[[#This Row],[Hauptprozess
(Pflichtauswahl)]],Hauptprozesse[],3,FALSE)),"")</f>
        <v>IH</v>
      </c>
      <c r="H108" s="10" t="s">
        <v>6041</v>
      </c>
      <c r="I108" t="s">
        <v>2418</v>
      </c>
      <c r="J108" s="10" t="str">
        <f>IFERROR(VLOOKUP(BTT[[#This Row],[Verwendete Transaktion (Pflichtauswahl)]],Transaktionen[[Transaktionen]:[Langtext]],2,FALSE),"")</f>
        <v>Wartungsplan anzeigen</v>
      </c>
      <c r="L108" t="s">
        <v>6052</v>
      </c>
      <c r="M108" t="s">
        <v>6052</v>
      </c>
      <c r="N108" t="s">
        <v>6052</v>
      </c>
      <c r="O108" t="s">
        <v>6052</v>
      </c>
      <c r="P108" t="s">
        <v>6052</v>
      </c>
      <c r="Q108" t="s">
        <v>6052</v>
      </c>
      <c r="R108" t="s">
        <v>8533</v>
      </c>
      <c r="S108" t="s">
        <v>6052</v>
      </c>
      <c r="T108" t="s">
        <v>6060</v>
      </c>
      <c r="V108" s="10" t="str">
        <f>IFERROR(VLOOKUP(BTT[[#This Row],[Verwendetes Formular
(Auswahl falls relevant)]],Formulare[[Formularbezeichnung]:[Formularname (technisch)]],2,FALSE),"")</f>
        <v/>
      </c>
      <c r="X108" t="s">
        <v>6052</v>
      </c>
      <c r="Y108" s="4"/>
      <c r="Z108" t="s">
        <v>6046</v>
      </c>
      <c r="AK108" s="10" t="str">
        <f>IF(BTT[[#This Row],[Subprozess
(optionale Auswahl)]]="","okay",IF(VLOOKUP(BTT[[#This Row],[Subprozess
(optionale Auswahl)]],BPML[[Subprozess]:[Zugeordneter Hauptprozess]],3,FALSE)=BTT[[#This Row],[Hauptprozess
(Pflichtauswahl)]],"okay","falscher Subprozess"))</f>
        <v>okay</v>
      </c>
      <c r="AL108" t="str">
        <f>IF(aktives_Teilprojekt="Master","",IF(BTT[[#This Row],[Verantwortliches TP
(automatisch)]]=VLOOKUP(aktives_Teilprojekt,Teilprojekte[[Teilprojekte]:[Kürzel]],2,FALSE),"okay","Hauptprozess anderes TP"))</f>
        <v>okay</v>
      </c>
      <c r="AM1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8" s="10" t="str">
        <f>IFERROR(IF(BTT[[#This Row],[SAP-Modul
(Pflichtauswahl)]]&lt;&gt;VLOOKUP(BTT[[#This Row],[Verwendete Transaktion (Pflichtauswahl)]],Transaktionen[[Transaktionen]:[Modul]],3,FALSE),"Modul anders","okay"),"")</f>
        <v>okay</v>
      </c>
      <c r="AP108" s="10" t="str">
        <f>IFERROR(IF(COUNTIFS(BTT[Verwendete Transaktion (Pflichtauswahl)],BTT[[#This Row],[Verwendete Transaktion (Pflichtauswahl)]],BTT[SAP-Modul
(Pflichtauswahl)],"&lt;&gt;"&amp;BTT[[#This Row],[SAP-Modul
(Pflichtauswahl)]])&gt;0,"Modul anders","okay"),"")</f>
        <v>okay</v>
      </c>
      <c r="AQ108" s="10" t="str">
        <f>IFERROR(IF(COUNTIFS(BTT[Verwendete Transaktion (Pflichtauswahl)],BTT[[#This Row],[Verwendete Transaktion (Pflichtauswahl)]],BTT[Verantwortliches TP
(automatisch)],"&lt;&gt;"&amp;BTT[[#This Row],[Verantwortliches TP
(automatisch)]])&gt;0,"Transaktion mehrfach","okay"),"")</f>
        <v>okay</v>
      </c>
      <c r="AR108" s="10" t="str">
        <f>IFERROR(IF(COUNTIFS(BTT[Verwendete Transaktion (Pflichtauswahl)],BTT[[#This Row],[Verwendete Transaktion (Pflichtauswahl)]],BTT[Verantwortliches TP
(automatisch)],"&lt;&gt;"&amp;VLOOKUP(aktives_Teilprojekt,Teilprojekte[[Teilprojekte]:[Kürzel]],2,FALSE))&gt;0,"Transaktion mehrfach","okay"),"")</f>
        <v>okay</v>
      </c>
      <c r="AS108" s="10" t="s">
        <v>9739</v>
      </c>
      <c r="AT108" s="10"/>
    </row>
    <row r="109" spans="1:46" x14ac:dyDescent="0.25">
      <c r="A109" s="14" t="str">
        <f>IFERROR(IF(BTT[[#This Row],[Lfd Nr. 
(aus konsolidierter Datei)]]&lt;&gt;"",BTT[[#This Row],[Lfd Nr. 
(aus konsolidierter Datei)]],VLOOKUP(aktives_Teilprojekt,Teilprojekte[[Teilprojekte]:[Kürzel]],2,FALSE)&amp;ROW(BTT[[#This Row],[Lfd Nr.
(automatisch)]])-2),"")</f>
        <v>IH107</v>
      </c>
      <c r="B109" s="15" t="s">
        <v>6106</v>
      </c>
      <c r="C109" s="15"/>
      <c r="D109" t="s">
        <v>2421</v>
      </c>
      <c r="E109" s="10" t="str">
        <f>IFERROR(IF(NOT(BTT[[#This Row],[Manuelle Änderung des Verantwortliches TP
(Auswahl - bei Bedarf)]]=""),BTT[[#This Row],[Manuelle Änderung des Verantwortliches TP
(Auswahl - bei Bedarf)]],VLOOKUP(BTT[[#This Row],[Hauptprozess
(Pflichtauswahl)]],Hauptprozesse[],3,FALSE)),"")</f>
        <v>IH</v>
      </c>
      <c r="H109" s="10" t="s">
        <v>6041</v>
      </c>
      <c r="I109" t="s">
        <v>2420</v>
      </c>
      <c r="J109" s="10" t="str">
        <f>IFERROR(VLOOKUP(BTT[[#This Row],[Verwendete Transaktion (Pflichtauswahl)]],Transaktionen[[Transaktionen]:[Langtext]],2,FALSE),"")</f>
        <v>Wartungsposition ändern</v>
      </c>
      <c r="L109" t="s">
        <v>6052</v>
      </c>
      <c r="M109" t="s">
        <v>6052</v>
      </c>
      <c r="N109" t="s">
        <v>6052</v>
      </c>
      <c r="O109" t="s">
        <v>6052</v>
      </c>
      <c r="P109" t="s">
        <v>6052</v>
      </c>
      <c r="Q109" t="s">
        <v>6052</v>
      </c>
      <c r="R109" t="s">
        <v>8533</v>
      </c>
      <c r="S109" t="s">
        <v>6052</v>
      </c>
      <c r="T109" t="s">
        <v>6060</v>
      </c>
      <c r="V109" s="10" t="str">
        <f>IFERROR(VLOOKUP(BTT[[#This Row],[Verwendetes Formular
(Auswahl falls relevant)]],Formulare[[Formularbezeichnung]:[Formularname (technisch)]],2,FALSE),"")</f>
        <v/>
      </c>
      <c r="X109" t="s">
        <v>6052</v>
      </c>
      <c r="Y109" s="4"/>
      <c r="Z109" t="s">
        <v>6046</v>
      </c>
      <c r="AK109" s="10" t="str">
        <f>IF(BTT[[#This Row],[Subprozess
(optionale Auswahl)]]="","okay",IF(VLOOKUP(BTT[[#This Row],[Subprozess
(optionale Auswahl)]],BPML[[Subprozess]:[Zugeordneter Hauptprozess]],3,FALSE)=BTT[[#This Row],[Hauptprozess
(Pflichtauswahl)]],"okay","falscher Subprozess"))</f>
        <v>okay</v>
      </c>
      <c r="AL109" t="str">
        <f>IF(aktives_Teilprojekt="Master","",IF(BTT[[#This Row],[Verantwortliches TP
(automatisch)]]=VLOOKUP(aktives_Teilprojekt,Teilprojekte[[Teilprojekte]:[Kürzel]],2,FALSE),"okay","Hauptprozess anderes TP"))</f>
        <v>okay</v>
      </c>
      <c r="AM1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9" s="10" t="str">
        <f>IFERROR(IF(BTT[[#This Row],[SAP-Modul
(Pflichtauswahl)]]&lt;&gt;VLOOKUP(BTT[[#This Row],[Verwendete Transaktion (Pflichtauswahl)]],Transaktionen[[Transaktionen]:[Modul]],3,FALSE),"Modul anders","okay"),"")</f>
        <v>okay</v>
      </c>
      <c r="AP109" s="10" t="str">
        <f>IFERROR(IF(COUNTIFS(BTT[Verwendete Transaktion (Pflichtauswahl)],BTT[[#This Row],[Verwendete Transaktion (Pflichtauswahl)]],BTT[SAP-Modul
(Pflichtauswahl)],"&lt;&gt;"&amp;BTT[[#This Row],[SAP-Modul
(Pflichtauswahl)]])&gt;0,"Modul anders","okay"),"")</f>
        <v>okay</v>
      </c>
      <c r="AQ109" s="10" t="str">
        <f>IFERROR(IF(COUNTIFS(BTT[Verwendete Transaktion (Pflichtauswahl)],BTT[[#This Row],[Verwendete Transaktion (Pflichtauswahl)]],BTT[Verantwortliches TP
(automatisch)],"&lt;&gt;"&amp;BTT[[#This Row],[Verantwortliches TP
(automatisch)]])&gt;0,"Transaktion mehrfach","okay"),"")</f>
        <v>okay</v>
      </c>
      <c r="AR109" s="10" t="str">
        <f>IFERROR(IF(COUNTIFS(BTT[Verwendete Transaktion (Pflichtauswahl)],BTT[[#This Row],[Verwendete Transaktion (Pflichtauswahl)]],BTT[Verantwortliches TP
(automatisch)],"&lt;&gt;"&amp;VLOOKUP(aktives_Teilprojekt,Teilprojekte[[Teilprojekte]:[Kürzel]],2,FALSE))&gt;0,"Transaktion mehrfach","okay"),"")</f>
        <v>okay</v>
      </c>
      <c r="AS109" s="10" t="s">
        <v>9740</v>
      </c>
      <c r="AT109" s="10"/>
    </row>
    <row r="110" spans="1:46" x14ac:dyDescent="0.25">
      <c r="A110" s="14" t="str">
        <f>IFERROR(IF(BTT[[#This Row],[Lfd Nr. 
(aus konsolidierter Datei)]]&lt;&gt;"",BTT[[#This Row],[Lfd Nr. 
(aus konsolidierter Datei)]],VLOOKUP(aktives_Teilprojekt,Teilprojekte[[Teilprojekte]:[Kürzel]],2,FALSE)&amp;ROW(BTT[[#This Row],[Lfd Nr.
(automatisch)]])-2),"")</f>
        <v>IH108</v>
      </c>
      <c r="B110" s="15" t="s">
        <v>6106</v>
      </c>
      <c r="C110" s="15"/>
      <c r="D110" t="s">
        <v>2423</v>
      </c>
      <c r="E110" s="10" t="str">
        <f>IFERROR(IF(NOT(BTT[[#This Row],[Manuelle Änderung des Verantwortliches TP
(Auswahl - bei Bedarf)]]=""),BTT[[#This Row],[Manuelle Änderung des Verantwortliches TP
(Auswahl - bei Bedarf)]],VLOOKUP(BTT[[#This Row],[Hauptprozess
(Pflichtauswahl)]],Hauptprozesse[],3,FALSE)),"")</f>
        <v>IH</v>
      </c>
      <c r="H110" s="10" t="s">
        <v>6041</v>
      </c>
      <c r="I110" t="s">
        <v>2422</v>
      </c>
      <c r="J110" s="10" t="str">
        <f>IFERROR(VLOOKUP(BTT[[#This Row],[Verwendete Transaktion (Pflichtauswahl)]],Transaktionen[[Transaktionen]:[Langtext]],2,FALSE),"")</f>
        <v>Wartungsposition anzeigen</v>
      </c>
      <c r="L110" t="s">
        <v>6052</v>
      </c>
      <c r="M110" t="s">
        <v>6052</v>
      </c>
      <c r="N110" t="s">
        <v>6052</v>
      </c>
      <c r="O110" t="s">
        <v>6052</v>
      </c>
      <c r="P110" t="s">
        <v>6052</v>
      </c>
      <c r="Q110" t="s">
        <v>6052</v>
      </c>
      <c r="R110" t="s">
        <v>8533</v>
      </c>
      <c r="S110" t="s">
        <v>6052</v>
      </c>
      <c r="T110" t="s">
        <v>6060</v>
      </c>
      <c r="V110" s="10" t="str">
        <f>IFERROR(VLOOKUP(BTT[[#This Row],[Verwendetes Formular
(Auswahl falls relevant)]],Formulare[[Formularbezeichnung]:[Formularname (technisch)]],2,FALSE),"")</f>
        <v/>
      </c>
      <c r="X110" t="s">
        <v>6052</v>
      </c>
      <c r="Y110" s="4"/>
      <c r="Z110" t="s">
        <v>6046</v>
      </c>
      <c r="AK110" s="10" t="str">
        <f>IF(BTT[[#This Row],[Subprozess
(optionale Auswahl)]]="","okay",IF(VLOOKUP(BTT[[#This Row],[Subprozess
(optionale Auswahl)]],BPML[[Subprozess]:[Zugeordneter Hauptprozess]],3,FALSE)=BTT[[#This Row],[Hauptprozess
(Pflichtauswahl)]],"okay","falscher Subprozess"))</f>
        <v>okay</v>
      </c>
      <c r="AL110" t="str">
        <f>IF(aktives_Teilprojekt="Master","",IF(BTT[[#This Row],[Verantwortliches TP
(automatisch)]]=VLOOKUP(aktives_Teilprojekt,Teilprojekte[[Teilprojekte]:[Kürzel]],2,FALSE),"okay","Hauptprozess anderes TP"))</f>
        <v>okay</v>
      </c>
      <c r="AM1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0" s="10" t="str">
        <f>IFERROR(IF(BTT[[#This Row],[SAP-Modul
(Pflichtauswahl)]]&lt;&gt;VLOOKUP(BTT[[#This Row],[Verwendete Transaktion (Pflichtauswahl)]],Transaktionen[[Transaktionen]:[Modul]],3,FALSE),"Modul anders","okay"),"")</f>
        <v>okay</v>
      </c>
      <c r="AP110" s="10" t="str">
        <f>IFERROR(IF(COUNTIFS(BTT[Verwendete Transaktion (Pflichtauswahl)],BTT[[#This Row],[Verwendete Transaktion (Pflichtauswahl)]],BTT[SAP-Modul
(Pflichtauswahl)],"&lt;&gt;"&amp;BTT[[#This Row],[SAP-Modul
(Pflichtauswahl)]])&gt;0,"Modul anders","okay"),"")</f>
        <v>okay</v>
      </c>
      <c r="AQ110" s="10" t="str">
        <f>IFERROR(IF(COUNTIFS(BTT[Verwendete Transaktion (Pflichtauswahl)],BTT[[#This Row],[Verwendete Transaktion (Pflichtauswahl)]],BTT[Verantwortliches TP
(automatisch)],"&lt;&gt;"&amp;BTT[[#This Row],[Verantwortliches TP
(automatisch)]])&gt;0,"Transaktion mehrfach","okay"),"")</f>
        <v>okay</v>
      </c>
      <c r="AR110" s="10" t="str">
        <f>IFERROR(IF(COUNTIFS(BTT[Verwendete Transaktion (Pflichtauswahl)],BTT[[#This Row],[Verwendete Transaktion (Pflichtauswahl)]],BTT[Verantwortliches TP
(automatisch)],"&lt;&gt;"&amp;VLOOKUP(aktives_Teilprojekt,Teilprojekte[[Teilprojekte]:[Kürzel]],2,FALSE))&gt;0,"Transaktion mehrfach","okay"),"")</f>
        <v>okay</v>
      </c>
      <c r="AS110" s="10" t="s">
        <v>9741</v>
      </c>
      <c r="AT110" s="10"/>
    </row>
    <row r="111" spans="1:46" ht="75" x14ac:dyDescent="0.25">
      <c r="A111" s="14" t="str">
        <f>IFERROR(IF(BTT[[#This Row],[Lfd Nr. 
(aus konsolidierter Datei)]]&lt;&gt;"",BTT[[#This Row],[Lfd Nr. 
(aus konsolidierter Datei)]],VLOOKUP(aktives_Teilprojekt,Teilprojekte[[Teilprojekte]:[Kürzel]],2,FALSE)&amp;ROW(BTT[[#This Row],[Lfd Nr.
(automatisch)]])-2),"")</f>
        <v>IH109</v>
      </c>
      <c r="B111" s="15" t="s">
        <v>6106</v>
      </c>
      <c r="C111" s="15"/>
      <c r="D111" t="s">
        <v>2425</v>
      </c>
      <c r="E111" s="10" t="str">
        <f>IFERROR(IF(NOT(BTT[[#This Row],[Manuelle Änderung des Verantwortliches TP
(Auswahl - bei Bedarf)]]=""),BTT[[#This Row],[Manuelle Änderung des Verantwortliches TP
(Auswahl - bei Bedarf)]],VLOOKUP(BTT[[#This Row],[Hauptprozess
(Pflichtauswahl)]],Hauptprozesse[],3,FALSE)),"")</f>
        <v>IH</v>
      </c>
      <c r="H111" s="10" t="s">
        <v>6041</v>
      </c>
      <c r="I111" t="s">
        <v>2424</v>
      </c>
      <c r="J111" s="10" t="str">
        <f>IFERROR(VLOOKUP(BTT[[#This Row],[Verwendete Transaktion (Pflichtauswahl)]],Transaktionen[[Transaktionen]:[Langtext]],2,FALSE),"")</f>
        <v>Wartungsterminübersicht</v>
      </c>
      <c r="L111" t="s">
        <v>6052</v>
      </c>
      <c r="M111" t="s">
        <v>6052</v>
      </c>
      <c r="N111" t="s">
        <v>6052</v>
      </c>
      <c r="O111" t="s">
        <v>6052</v>
      </c>
      <c r="P111" t="s">
        <v>6052</v>
      </c>
      <c r="Q111" t="s">
        <v>6052</v>
      </c>
      <c r="R111" t="s">
        <v>8533</v>
      </c>
      <c r="S111" t="s">
        <v>6052</v>
      </c>
      <c r="T111" t="s">
        <v>6061</v>
      </c>
      <c r="V111" s="10" t="str">
        <f>IFERROR(VLOOKUP(BTT[[#This Row],[Verwendetes Formular
(Auswahl falls relevant)]],Formulare[[Formularbezeichnung]:[Formularname (technisch)]],2,FALSE),"")</f>
        <v/>
      </c>
      <c r="W111" t="s">
        <v>10226</v>
      </c>
      <c r="X111" t="s">
        <v>6052</v>
      </c>
      <c r="Y111" s="4" t="s">
        <v>10227</v>
      </c>
      <c r="Z111" t="s">
        <v>6046</v>
      </c>
      <c r="AK111" s="10" t="str">
        <f>IF(BTT[[#This Row],[Subprozess
(optionale Auswahl)]]="","okay",IF(VLOOKUP(BTT[[#This Row],[Subprozess
(optionale Auswahl)]],BPML[[Subprozess]:[Zugeordneter Hauptprozess]],3,FALSE)=BTT[[#This Row],[Hauptprozess
(Pflichtauswahl)]],"okay","falscher Subprozess"))</f>
        <v>okay</v>
      </c>
      <c r="AL111" t="str">
        <f>IF(aktives_Teilprojekt="Master","",IF(BTT[[#This Row],[Verantwortliches TP
(automatisch)]]=VLOOKUP(aktives_Teilprojekt,Teilprojekte[[Teilprojekte]:[Kürzel]],2,FALSE),"okay","Hauptprozess anderes TP"))</f>
        <v>okay</v>
      </c>
      <c r="AM1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1" s="10" t="str">
        <f>IFERROR(IF(BTT[[#This Row],[SAP-Modul
(Pflichtauswahl)]]&lt;&gt;VLOOKUP(BTT[[#This Row],[Verwendete Transaktion (Pflichtauswahl)]],Transaktionen[[Transaktionen]:[Modul]],3,FALSE),"Modul anders","okay"),"")</f>
        <v>okay</v>
      </c>
      <c r="AP111" s="10" t="str">
        <f>IFERROR(IF(COUNTIFS(BTT[Verwendete Transaktion (Pflichtauswahl)],BTT[[#This Row],[Verwendete Transaktion (Pflichtauswahl)]],BTT[SAP-Modul
(Pflichtauswahl)],"&lt;&gt;"&amp;BTT[[#This Row],[SAP-Modul
(Pflichtauswahl)]])&gt;0,"Modul anders","okay"),"")</f>
        <v>okay</v>
      </c>
      <c r="AQ111" s="10" t="str">
        <f>IFERROR(IF(COUNTIFS(BTT[Verwendete Transaktion (Pflichtauswahl)],BTT[[#This Row],[Verwendete Transaktion (Pflichtauswahl)]],BTT[Verantwortliches TP
(automatisch)],"&lt;&gt;"&amp;BTT[[#This Row],[Verantwortliches TP
(automatisch)]])&gt;0,"Transaktion mehrfach","okay"),"")</f>
        <v>okay</v>
      </c>
      <c r="AR111" s="10" t="str">
        <f>IFERROR(IF(COUNTIFS(BTT[Verwendete Transaktion (Pflichtauswahl)],BTT[[#This Row],[Verwendete Transaktion (Pflichtauswahl)]],BTT[Verantwortliches TP
(automatisch)],"&lt;&gt;"&amp;VLOOKUP(aktives_Teilprojekt,Teilprojekte[[Teilprojekte]:[Kürzel]],2,FALSE))&gt;0,"Transaktion mehrfach","okay"),"")</f>
        <v>okay</v>
      </c>
      <c r="AS111" s="10" t="s">
        <v>9742</v>
      </c>
      <c r="AT111" s="10"/>
    </row>
    <row r="112" spans="1:46" x14ac:dyDescent="0.25">
      <c r="A112" s="14" t="str">
        <f>IFERROR(IF(BTT[[#This Row],[Lfd Nr. 
(aus konsolidierter Datei)]]&lt;&gt;"",BTT[[#This Row],[Lfd Nr. 
(aus konsolidierter Datei)]],VLOOKUP(aktives_Teilprojekt,Teilprojekte[[Teilprojekte]:[Kürzel]],2,FALSE)&amp;ROW(BTT[[#This Row],[Lfd Nr.
(automatisch)]])-2),"")</f>
        <v>IH110</v>
      </c>
      <c r="B112" s="15" t="s">
        <v>6106</v>
      </c>
      <c r="C112" s="15"/>
      <c r="D112" t="s">
        <v>2427</v>
      </c>
      <c r="E112" s="10" t="str">
        <f>IFERROR(IF(NOT(BTT[[#This Row],[Manuelle Änderung des Verantwortliches TP
(Auswahl - bei Bedarf)]]=""),BTT[[#This Row],[Manuelle Änderung des Verantwortliches TP
(Auswahl - bei Bedarf)]],VLOOKUP(BTT[[#This Row],[Hauptprozess
(Pflichtauswahl)]],Hauptprozesse[],3,FALSE)),"")</f>
        <v>IH</v>
      </c>
      <c r="H112" s="10" t="s">
        <v>6041</v>
      </c>
      <c r="I112" t="s">
        <v>2426</v>
      </c>
      <c r="J112" s="10" t="str">
        <f>IFERROR(VLOOKUP(BTT[[#This Row],[Verwendete Transaktion (Pflichtauswahl)]],Transaktionen[[Transaktionen]:[Langtext]],2,FALSE),"")</f>
        <v>Wartungsterminübersicht Listform</v>
      </c>
      <c r="L112" t="s">
        <v>6052</v>
      </c>
      <c r="M112" t="s">
        <v>6052</v>
      </c>
      <c r="N112" t="s">
        <v>6052</v>
      </c>
      <c r="O112" t="s">
        <v>6052</v>
      </c>
      <c r="P112" t="s">
        <v>6052</v>
      </c>
      <c r="Q112" t="s">
        <v>6052</v>
      </c>
      <c r="R112" t="s">
        <v>8533</v>
      </c>
      <c r="S112" t="s">
        <v>6052</v>
      </c>
      <c r="T112" t="s">
        <v>6060</v>
      </c>
      <c r="V112" s="10" t="str">
        <f>IFERROR(VLOOKUP(BTT[[#This Row],[Verwendetes Formular
(Auswahl falls relevant)]],Formulare[[Formularbezeichnung]:[Formularname (technisch)]],2,FALSE),"")</f>
        <v/>
      </c>
      <c r="X112" t="s">
        <v>6052</v>
      </c>
      <c r="Y112" s="4"/>
      <c r="Z112" t="s">
        <v>6046</v>
      </c>
      <c r="AK112" s="10" t="str">
        <f>IF(BTT[[#This Row],[Subprozess
(optionale Auswahl)]]="","okay",IF(VLOOKUP(BTT[[#This Row],[Subprozess
(optionale Auswahl)]],BPML[[Subprozess]:[Zugeordneter Hauptprozess]],3,FALSE)=BTT[[#This Row],[Hauptprozess
(Pflichtauswahl)]],"okay","falscher Subprozess"))</f>
        <v>okay</v>
      </c>
      <c r="AL112" t="str">
        <f>IF(aktives_Teilprojekt="Master","",IF(BTT[[#This Row],[Verantwortliches TP
(automatisch)]]=VLOOKUP(aktives_Teilprojekt,Teilprojekte[[Teilprojekte]:[Kürzel]],2,FALSE),"okay","Hauptprozess anderes TP"))</f>
        <v>okay</v>
      </c>
      <c r="AM1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2" s="10" t="str">
        <f>IFERROR(IF(BTT[[#This Row],[SAP-Modul
(Pflichtauswahl)]]&lt;&gt;VLOOKUP(BTT[[#This Row],[Verwendete Transaktion (Pflichtauswahl)]],Transaktionen[[Transaktionen]:[Modul]],3,FALSE),"Modul anders","okay"),"")</f>
        <v>okay</v>
      </c>
      <c r="AP112" s="10" t="str">
        <f>IFERROR(IF(COUNTIFS(BTT[Verwendete Transaktion (Pflichtauswahl)],BTT[[#This Row],[Verwendete Transaktion (Pflichtauswahl)]],BTT[SAP-Modul
(Pflichtauswahl)],"&lt;&gt;"&amp;BTT[[#This Row],[SAP-Modul
(Pflichtauswahl)]])&gt;0,"Modul anders","okay"),"")</f>
        <v>okay</v>
      </c>
      <c r="AQ112" s="10" t="str">
        <f>IFERROR(IF(COUNTIFS(BTT[Verwendete Transaktion (Pflichtauswahl)],BTT[[#This Row],[Verwendete Transaktion (Pflichtauswahl)]],BTT[Verantwortliches TP
(automatisch)],"&lt;&gt;"&amp;BTT[[#This Row],[Verantwortliches TP
(automatisch)]])&gt;0,"Transaktion mehrfach","okay"),"")</f>
        <v>okay</v>
      </c>
      <c r="AR112" s="10" t="str">
        <f>IFERROR(IF(COUNTIFS(BTT[Verwendete Transaktion (Pflichtauswahl)],BTT[[#This Row],[Verwendete Transaktion (Pflichtauswahl)]],BTT[Verantwortliches TP
(automatisch)],"&lt;&gt;"&amp;VLOOKUP(aktives_Teilprojekt,Teilprojekte[[Teilprojekte]:[Kürzel]],2,FALSE))&gt;0,"Transaktion mehrfach","okay"),"")</f>
        <v>okay</v>
      </c>
      <c r="AS112" s="10" t="s">
        <v>9743</v>
      </c>
      <c r="AT112" s="10"/>
    </row>
    <row r="113" spans="1:46" x14ac:dyDescent="0.25">
      <c r="A113" s="14" t="str">
        <f>IFERROR(IF(BTT[[#This Row],[Lfd Nr. 
(aus konsolidierter Datei)]]&lt;&gt;"",BTT[[#This Row],[Lfd Nr. 
(aus konsolidierter Datei)]],VLOOKUP(aktives_Teilprojekt,Teilprojekte[[Teilprojekte]:[Kürzel]],2,FALSE)&amp;ROW(BTT[[#This Row],[Lfd Nr.
(automatisch)]])-2),"")</f>
        <v>IH111</v>
      </c>
      <c r="B113" s="15" t="s">
        <v>6106</v>
      </c>
      <c r="C113" s="15"/>
      <c r="D113" t="s">
        <v>2429</v>
      </c>
      <c r="E113" s="10" t="str">
        <f>IFERROR(IF(NOT(BTT[[#This Row],[Manuelle Änderung des Verantwortliches TP
(Auswahl - bei Bedarf)]]=""),BTT[[#This Row],[Manuelle Änderung des Verantwortliches TP
(Auswahl - bei Bedarf)]],VLOOKUP(BTT[[#This Row],[Hauptprozess
(Pflichtauswahl)]],Hauptprozesse[],3,FALSE)),"")</f>
        <v>IH</v>
      </c>
      <c r="H113" s="10" t="s">
        <v>6041</v>
      </c>
      <c r="I113" t="s">
        <v>2428</v>
      </c>
      <c r="J113" s="10" t="str">
        <f>IFERROR(VLOOKUP(BTT[[#This Row],[Verwendete Transaktion (Pflichtauswahl)]],Transaktionen[[Transaktionen]:[Langtext]],2,FALSE),"")</f>
        <v>Setzen Löschvormerkung Wartungspläne</v>
      </c>
      <c r="L113" t="s">
        <v>6052</v>
      </c>
      <c r="M113" t="s">
        <v>6052</v>
      </c>
      <c r="N113" t="s">
        <v>6052</v>
      </c>
      <c r="O113" t="s">
        <v>6052</v>
      </c>
      <c r="P113" t="s">
        <v>6052</v>
      </c>
      <c r="Q113" t="s">
        <v>6052</v>
      </c>
      <c r="R113" t="s">
        <v>8533</v>
      </c>
      <c r="S113" t="s">
        <v>6052</v>
      </c>
      <c r="T113" t="s">
        <v>6060</v>
      </c>
      <c r="V113" s="10" t="str">
        <f>IFERROR(VLOOKUP(BTT[[#This Row],[Verwendetes Formular
(Auswahl falls relevant)]],Formulare[[Formularbezeichnung]:[Formularname (technisch)]],2,FALSE),"")</f>
        <v/>
      </c>
      <c r="X113" t="s">
        <v>6052</v>
      </c>
      <c r="Y113" s="4"/>
      <c r="Z113" t="s">
        <v>6046</v>
      </c>
      <c r="AK113" s="10" t="str">
        <f>IF(BTT[[#This Row],[Subprozess
(optionale Auswahl)]]="","okay",IF(VLOOKUP(BTT[[#This Row],[Subprozess
(optionale Auswahl)]],BPML[[Subprozess]:[Zugeordneter Hauptprozess]],3,FALSE)=BTT[[#This Row],[Hauptprozess
(Pflichtauswahl)]],"okay","falscher Subprozess"))</f>
        <v>okay</v>
      </c>
      <c r="AL113" t="str">
        <f>IF(aktives_Teilprojekt="Master","",IF(BTT[[#This Row],[Verantwortliches TP
(automatisch)]]=VLOOKUP(aktives_Teilprojekt,Teilprojekte[[Teilprojekte]:[Kürzel]],2,FALSE),"okay","Hauptprozess anderes TP"))</f>
        <v>okay</v>
      </c>
      <c r="AM1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3" s="10" t="str">
        <f>IFERROR(IF(BTT[[#This Row],[SAP-Modul
(Pflichtauswahl)]]&lt;&gt;VLOOKUP(BTT[[#This Row],[Verwendete Transaktion (Pflichtauswahl)]],Transaktionen[[Transaktionen]:[Modul]],3,FALSE),"Modul anders","okay"),"")</f>
        <v>okay</v>
      </c>
      <c r="AP113" s="10" t="str">
        <f>IFERROR(IF(COUNTIFS(BTT[Verwendete Transaktion (Pflichtauswahl)],BTT[[#This Row],[Verwendete Transaktion (Pflichtauswahl)]],BTT[SAP-Modul
(Pflichtauswahl)],"&lt;&gt;"&amp;BTT[[#This Row],[SAP-Modul
(Pflichtauswahl)]])&gt;0,"Modul anders","okay"),"")</f>
        <v>okay</v>
      </c>
      <c r="AQ113" s="10" t="str">
        <f>IFERROR(IF(COUNTIFS(BTT[Verwendete Transaktion (Pflichtauswahl)],BTT[[#This Row],[Verwendete Transaktion (Pflichtauswahl)]],BTT[Verantwortliches TP
(automatisch)],"&lt;&gt;"&amp;BTT[[#This Row],[Verantwortliches TP
(automatisch)]])&gt;0,"Transaktion mehrfach","okay"),"")</f>
        <v>okay</v>
      </c>
      <c r="AR113" s="10" t="str">
        <f>IFERROR(IF(COUNTIFS(BTT[Verwendete Transaktion (Pflichtauswahl)],BTT[[#This Row],[Verwendete Transaktion (Pflichtauswahl)]],BTT[Verantwortliches TP
(automatisch)],"&lt;&gt;"&amp;VLOOKUP(aktives_Teilprojekt,Teilprojekte[[Teilprojekte]:[Kürzel]],2,FALSE))&gt;0,"Transaktion mehrfach","okay"),"")</f>
        <v>okay</v>
      </c>
      <c r="AS113" s="10" t="s">
        <v>9744</v>
      </c>
      <c r="AT113" s="10"/>
    </row>
    <row r="114" spans="1:46" x14ac:dyDescent="0.25">
      <c r="A114" s="14" t="str">
        <f>IFERROR(IF(BTT[[#This Row],[Lfd Nr. 
(aus konsolidierter Datei)]]&lt;&gt;"",BTT[[#This Row],[Lfd Nr. 
(aus konsolidierter Datei)]],VLOOKUP(aktives_Teilprojekt,Teilprojekte[[Teilprojekte]:[Kürzel]],2,FALSE)&amp;ROW(BTT[[#This Row],[Lfd Nr.
(automatisch)]])-2),"")</f>
        <v>IH112</v>
      </c>
      <c r="B114" s="15" t="s">
        <v>6106</v>
      </c>
      <c r="C114" s="15"/>
      <c r="D114" t="s">
        <v>2431</v>
      </c>
      <c r="E114" s="10" t="str">
        <f>IFERROR(IF(NOT(BTT[[#This Row],[Manuelle Änderung des Verantwortliches TP
(Auswahl - bei Bedarf)]]=""),BTT[[#This Row],[Manuelle Änderung des Verantwortliches TP
(Auswahl - bei Bedarf)]],VLOOKUP(BTT[[#This Row],[Hauptprozess
(Pflichtauswahl)]],Hauptprozesse[],3,FALSE)),"")</f>
        <v>IH</v>
      </c>
      <c r="H114" s="10" t="s">
        <v>6041</v>
      </c>
      <c r="I114" t="s">
        <v>2430</v>
      </c>
      <c r="J114" s="10" t="str">
        <f>IFERROR(VLOOKUP(BTT[[#This Row],[Verwendete Transaktion (Pflichtauswahl)]],Transaktionen[[Transaktionen]:[Langtext]],2,FALSE),"")</f>
        <v>Terminüberwachung Wartungsterminplan</v>
      </c>
      <c r="L114" t="s">
        <v>6052</v>
      </c>
      <c r="M114" t="s">
        <v>6052</v>
      </c>
      <c r="N114" t="s">
        <v>6052</v>
      </c>
      <c r="O114" t="s">
        <v>6052</v>
      </c>
      <c r="P114" t="s">
        <v>6052</v>
      </c>
      <c r="Q114" t="s">
        <v>6052</v>
      </c>
      <c r="R114" t="s">
        <v>8533</v>
      </c>
      <c r="S114" t="s">
        <v>6052</v>
      </c>
      <c r="T114" t="s">
        <v>6060</v>
      </c>
      <c r="V114" s="10" t="str">
        <f>IFERROR(VLOOKUP(BTT[[#This Row],[Verwendetes Formular
(Auswahl falls relevant)]],Formulare[[Formularbezeichnung]:[Formularname (technisch)]],2,FALSE),"")</f>
        <v/>
      </c>
      <c r="X114" t="s">
        <v>6052</v>
      </c>
      <c r="Y114" s="4"/>
      <c r="Z114" t="s">
        <v>6046</v>
      </c>
      <c r="AK114" s="10" t="str">
        <f>IF(BTT[[#This Row],[Subprozess
(optionale Auswahl)]]="","okay",IF(VLOOKUP(BTT[[#This Row],[Subprozess
(optionale Auswahl)]],BPML[[Subprozess]:[Zugeordneter Hauptprozess]],3,FALSE)=BTT[[#This Row],[Hauptprozess
(Pflichtauswahl)]],"okay","falscher Subprozess"))</f>
        <v>okay</v>
      </c>
      <c r="AL114" t="str">
        <f>IF(aktives_Teilprojekt="Master","",IF(BTT[[#This Row],[Verantwortliches TP
(automatisch)]]=VLOOKUP(aktives_Teilprojekt,Teilprojekte[[Teilprojekte]:[Kürzel]],2,FALSE),"okay","Hauptprozess anderes TP"))</f>
        <v>okay</v>
      </c>
      <c r="AM1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4" s="10" t="str">
        <f>IFERROR(IF(BTT[[#This Row],[SAP-Modul
(Pflichtauswahl)]]&lt;&gt;VLOOKUP(BTT[[#This Row],[Verwendete Transaktion (Pflichtauswahl)]],Transaktionen[[Transaktionen]:[Modul]],3,FALSE),"Modul anders","okay"),"")</f>
        <v>okay</v>
      </c>
      <c r="AP114" s="10" t="str">
        <f>IFERROR(IF(COUNTIFS(BTT[Verwendete Transaktion (Pflichtauswahl)],BTT[[#This Row],[Verwendete Transaktion (Pflichtauswahl)]],BTT[SAP-Modul
(Pflichtauswahl)],"&lt;&gt;"&amp;BTT[[#This Row],[SAP-Modul
(Pflichtauswahl)]])&gt;0,"Modul anders","okay"),"")</f>
        <v>okay</v>
      </c>
      <c r="AQ114" s="10" t="str">
        <f>IFERROR(IF(COUNTIFS(BTT[Verwendete Transaktion (Pflichtauswahl)],BTT[[#This Row],[Verwendete Transaktion (Pflichtauswahl)]],BTT[Verantwortliches TP
(automatisch)],"&lt;&gt;"&amp;BTT[[#This Row],[Verantwortliches TP
(automatisch)]])&gt;0,"Transaktion mehrfach","okay"),"")</f>
        <v>okay</v>
      </c>
      <c r="AR114" s="10" t="str">
        <f>IFERROR(IF(COUNTIFS(BTT[Verwendete Transaktion (Pflichtauswahl)],BTT[[#This Row],[Verwendete Transaktion (Pflichtauswahl)]],BTT[Verantwortliches TP
(automatisch)],"&lt;&gt;"&amp;VLOOKUP(aktives_Teilprojekt,Teilprojekte[[Teilprojekte]:[Kürzel]],2,FALSE))&gt;0,"Transaktion mehrfach","okay"),"")</f>
        <v>okay</v>
      </c>
      <c r="AS114" s="10" t="s">
        <v>9745</v>
      </c>
      <c r="AT114" s="10"/>
    </row>
    <row r="115" spans="1:46" x14ac:dyDescent="0.25">
      <c r="A115" s="14" t="str">
        <f>IFERROR(IF(BTT[[#This Row],[Lfd Nr. 
(aus konsolidierter Datei)]]&lt;&gt;"",BTT[[#This Row],[Lfd Nr. 
(aus konsolidierter Datei)]],VLOOKUP(aktives_Teilprojekt,Teilprojekte[[Teilprojekte]:[Kürzel]],2,FALSE)&amp;ROW(BTT[[#This Row],[Lfd Nr.
(automatisch)]])-2),"")</f>
        <v>IH113</v>
      </c>
      <c r="B115" s="15" t="s">
        <v>6106</v>
      </c>
      <c r="C115" s="15"/>
      <c r="D115" t="s">
        <v>2433</v>
      </c>
      <c r="E115" s="10" t="str">
        <f>IFERROR(IF(NOT(BTT[[#This Row],[Manuelle Änderung des Verantwortliches TP
(Auswahl - bei Bedarf)]]=""),BTT[[#This Row],[Manuelle Änderung des Verantwortliches TP
(Auswahl - bei Bedarf)]],VLOOKUP(BTT[[#This Row],[Hauptprozess
(Pflichtauswahl)]],Hauptprozesse[],3,FALSE)),"")</f>
        <v>IH</v>
      </c>
      <c r="H115" s="10" t="s">
        <v>6041</v>
      </c>
      <c r="I115" t="s">
        <v>2432</v>
      </c>
      <c r="J115" s="10" t="str">
        <f>IFERROR(VLOOKUP(BTT[[#This Row],[Verwendete Transaktion (Pflichtauswahl)]],Transaktionen[[Transaktionen]:[Langtext]],2,FALSE),"")</f>
        <v>Kostenanzeige Wartungsplan</v>
      </c>
      <c r="L115" t="s">
        <v>6052</v>
      </c>
      <c r="M115" t="s">
        <v>6052</v>
      </c>
      <c r="N115" t="s">
        <v>6052</v>
      </c>
      <c r="O115" t="s">
        <v>6052</v>
      </c>
      <c r="P115" t="s">
        <v>6052</v>
      </c>
      <c r="Q115" t="s">
        <v>6052</v>
      </c>
      <c r="R115" t="s">
        <v>8533</v>
      </c>
      <c r="S115" t="s">
        <v>6052</v>
      </c>
      <c r="T115" t="s">
        <v>6060</v>
      </c>
      <c r="V115" s="10" t="str">
        <f>IFERROR(VLOOKUP(BTT[[#This Row],[Verwendetes Formular
(Auswahl falls relevant)]],Formulare[[Formularbezeichnung]:[Formularname (technisch)]],2,FALSE),"")</f>
        <v/>
      </c>
      <c r="X115" t="s">
        <v>6052</v>
      </c>
      <c r="Y115" s="4"/>
      <c r="Z115" t="s">
        <v>6046</v>
      </c>
      <c r="AK115" s="10" t="str">
        <f>IF(BTT[[#This Row],[Subprozess
(optionale Auswahl)]]="","okay",IF(VLOOKUP(BTT[[#This Row],[Subprozess
(optionale Auswahl)]],BPML[[Subprozess]:[Zugeordneter Hauptprozess]],3,FALSE)=BTT[[#This Row],[Hauptprozess
(Pflichtauswahl)]],"okay","falscher Subprozess"))</f>
        <v>okay</v>
      </c>
      <c r="AL115" t="str">
        <f>IF(aktives_Teilprojekt="Master","",IF(BTT[[#This Row],[Verantwortliches TP
(automatisch)]]=VLOOKUP(aktives_Teilprojekt,Teilprojekte[[Teilprojekte]:[Kürzel]],2,FALSE),"okay","Hauptprozess anderes TP"))</f>
        <v>okay</v>
      </c>
      <c r="AM1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5" s="10" t="str">
        <f>IFERROR(IF(BTT[[#This Row],[SAP-Modul
(Pflichtauswahl)]]&lt;&gt;VLOOKUP(BTT[[#This Row],[Verwendete Transaktion (Pflichtauswahl)]],Transaktionen[[Transaktionen]:[Modul]],3,FALSE),"Modul anders","okay"),"")</f>
        <v>okay</v>
      </c>
      <c r="AP115" s="10" t="str">
        <f>IFERROR(IF(COUNTIFS(BTT[Verwendete Transaktion (Pflichtauswahl)],BTT[[#This Row],[Verwendete Transaktion (Pflichtauswahl)]],BTT[SAP-Modul
(Pflichtauswahl)],"&lt;&gt;"&amp;BTT[[#This Row],[SAP-Modul
(Pflichtauswahl)]])&gt;0,"Modul anders","okay"),"")</f>
        <v>okay</v>
      </c>
      <c r="AQ115" s="10" t="str">
        <f>IFERROR(IF(COUNTIFS(BTT[Verwendete Transaktion (Pflichtauswahl)],BTT[[#This Row],[Verwendete Transaktion (Pflichtauswahl)]],BTT[Verantwortliches TP
(automatisch)],"&lt;&gt;"&amp;BTT[[#This Row],[Verantwortliches TP
(automatisch)]])&gt;0,"Transaktion mehrfach","okay"),"")</f>
        <v>okay</v>
      </c>
      <c r="AR115" s="10" t="str">
        <f>IFERROR(IF(COUNTIFS(BTT[Verwendete Transaktion (Pflichtauswahl)],BTT[[#This Row],[Verwendete Transaktion (Pflichtauswahl)]],BTT[Verantwortliches TP
(automatisch)],"&lt;&gt;"&amp;VLOOKUP(aktives_Teilprojekt,Teilprojekte[[Teilprojekte]:[Kürzel]],2,FALSE))&gt;0,"Transaktion mehrfach","okay"),"")</f>
        <v>okay</v>
      </c>
      <c r="AS115" s="10" t="s">
        <v>9746</v>
      </c>
      <c r="AT115" s="10"/>
    </row>
    <row r="116" spans="1:46" ht="60" x14ac:dyDescent="0.25">
      <c r="A116" s="14" t="str">
        <f>IFERROR(IF(BTT[[#This Row],[Lfd Nr. 
(aus konsolidierter Datei)]]&lt;&gt;"",BTT[[#This Row],[Lfd Nr. 
(aus konsolidierter Datei)]],VLOOKUP(aktives_Teilprojekt,Teilprojekte[[Teilprojekte]:[Kürzel]],2,FALSE)&amp;ROW(BTT[[#This Row],[Lfd Nr.
(automatisch)]])-2),"")</f>
        <v>IH114</v>
      </c>
      <c r="B116" s="15" t="s">
        <v>6106</v>
      </c>
      <c r="C116" s="15"/>
      <c r="D116" t="s">
        <v>2435</v>
      </c>
      <c r="E116" s="10" t="str">
        <f>IFERROR(IF(NOT(BTT[[#This Row],[Manuelle Änderung des Verantwortliches TP
(Auswahl - bei Bedarf)]]=""),BTT[[#This Row],[Manuelle Änderung des Verantwortliches TP
(Auswahl - bei Bedarf)]],VLOOKUP(BTT[[#This Row],[Hauptprozess
(Pflichtauswahl)]],Hauptprozesse[],3,FALSE)),"")</f>
        <v>IH</v>
      </c>
      <c r="H116" s="10" t="s">
        <v>6041</v>
      </c>
      <c r="I116" t="s">
        <v>2434</v>
      </c>
      <c r="J116" s="10" t="str">
        <f>IFERROR(VLOOKUP(BTT[[#This Row],[Verwendete Transaktion (Pflichtauswahl)]],Transaktionen[[Transaktionen]:[Langtext]],2,FALSE),"")</f>
        <v>Hinzufügen Einfachplan</v>
      </c>
      <c r="L116" t="s">
        <v>6052</v>
      </c>
      <c r="M116" t="s">
        <v>6052</v>
      </c>
      <c r="N116" t="s">
        <v>6052</v>
      </c>
      <c r="O116" t="s">
        <v>6052</v>
      </c>
      <c r="P116" t="s">
        <v>6052</v>
      </c>
      <c r="Q116" t="s">
        <v>6052</v>
      </c>
      <c r="R116" t="s">
        <v>8533</v>
      </c>
      <c r="S116" t="s">
        <v>6052</v>
      </c>
      <c r="T116" t="s">
        <v>6060</v>
      </c>
      <c r="V116" s="10" t="str">
        <f>IFERROR(VLOOKUP(BTT[[#This Row],[Verwendetes Formular
(Auswahl falls relevant)]],Formulare[[Formularbezeichnung]:[Formularname (technisch)]],2,FALSE),"")</f>
        <v/>
      </c>
      <c r="X116" t="s">
        <v>6052</v>
      </c>
      <c r="Y116" s="4" t="s">
        <v>10228</v>
      </c>
      <c r="Z116" t="s">
        <v>6046</v>
      </c>
      <c r="AK116" s="10" t="str">
        <f>IF(BTT[[#This Row],[Subprozess
(optionale Auswahl)]]="","okay",IF(VLOOKUP(BTT[[#This Row],[Subprozess
(optionale Auswahl)]],BPML[[Subprozess]:[Zugeordneter Hauptprozess]],3,FALSE)=BTT[[#This Row],[Hauptprozess
(Pflichtauswahl)]],"okay","falscher Subprozess"))</f>
        <v>okay</v>
      </c>
      <c r="AL116" t="str">
        <f>IF(aktives_Teilprojekt="Master","",IF(BTT[[#This Row],[Verantwortliches TP
(automatisch)]]=VLOOKUP(aktives_Teilprojekt,Teilprojekte[[Teilprojekte]:[Kürzel]],2,FALSE),"okay","Hauptprozess anderes TP"))</f>
        <v>okay</v>
      </c>
      <c r="AM1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6" s="10" t="str">
        <f>IFERROR(IF(BTT[[#This Row],[SAP-Modul
(Pflichtauswahl)]]&lt;&gt;VLOOKUP(BTT[[#This Row],[Verwendete Transaktion (Pflichtauswahl)]],Transaktionen[[Transaktionen]:[Modul]],3,FALSE),"Modul anders","okay"),"")</f>
        <v>okay</v>
      </c>
      <c r="AP116" s="10" t="str">
        <f>IFERROR(IF(COUNTIFS(BTT[Verwendete Transaktion (Pflichtauswahl)],BTT[[#This Row],[Verwendete Transaktion (Pflichtauswahl)]],BTT[SAP-Modul
(Pflichtauswahl)],"&lt;&gt;"&amp;BTT[[#This Row],[SAP-Modul
(Pflichtauswahl)]])&gt;0,"Modul anders","okay"),"")</f>
        <v>okay</v>
      </c>
      <c r="AQ116" s="10" t="str">
        <f>IFERROR(IF(COUNTIFS(BTT[Verwendete Transaktion (Pflichtauswahl)],BTT[[#This Row],[Verwendete Transaktion (Pflichtauswahl)]],BTT[Verantwortliches TP
(automatisch)],"&lt;&gt;"&amp;BTT[[#This Row],[Verantwortliches TP
(automatisch)]])&gt;0,"Transaktion mehrfach","okay"),"")</f>
        <v>okay</v>
      </c>
      <c r="AR116" s="10" t="str">
        <f>IFERROR(IF(COUNTIFS(BTT[Verwendete Transaktion (Pflichtauswahl)],BTT[[#This Row],[Verwendete Transaktion (Pflichtauswahl)]],BTT[Verantwortliches TP
(automatisch)],"&lt;&gt;"&amp;VLOOKUP(aktives_Teilprojekt,Teilprojekte[[Teilprojekte]:[Kürzel]],2,FALSE))&gt;0,"Transaktion mehrfach","okay"),"")</f>
        <v>okay</v>
      </c>
      <c r="AS116" s="10" t="s">
        <v>9747</v>
      </c>
      <c r="AT116" s="10"/>
    </row>
    <row r="117" spans="1:46" x14ac:dyDescent="0.25">
      <c r="A117" s="14" t="str">
        <f>IFERROR(IF(BTT[[#This Row],[Lfd Nr. 
(aus konsolidierter Datei)]]&lt;&gt;"",BTT[[#This Row],[Lfd Nr. 
(aus konsolidierter Datei)]],VLOOKUP(aktives_Teilprojekt,Teilprojekte[[Teilprojekte]:[Kürzel]],2,FALSE)&amp;ROW(BTT[[#This Row],[Lfd Nr.
(automatisch)]])-2),"")</f>
        <v>IH115</v>
      </c>
      <c r="B117" s="15" t="s">
        <v>6106</v>
      </c>
      <c r="C117" s="15"/>
      <c r="D117" t="s">
        <v>2437</v>
      </c>
      <c r="E117" s="10" t="str">
        <f>IFERROR(IF(NOT(BTT[[#This Row],[Manuelle Änderung des Verantwortliches TP
(Auswahl - bei Bedarf)]]=""),BTT[[#This Row],[Manuelle Änderung des Verantwortliches TP
(Auswahl - bei Bedarf)]],VLOOKUP(BTT[[#This Row],[Hauptprozess
(Pflichtauswahl)]],Hauptprozesse[],3,FALSE)),"")</f>
        <v>IH</v>
      </c>
      <c r="H117" s="10" t="s">
        <v>6041</v>
      </c>
      <c r="I117" t="s">
        <v>2436</v>
      </c>
      <c r="J117" s="10" t="str">
        <f>IFERROR(VLOOKUP(BTT[[#This Row],[Verwendete Transaktion (Pflichtauswahl)]],Transaktionen[[Transaktionen]:[Langtext]],2,FALSE),"")</f>
        <v>Hinzufügen strategiegesteuerter Plan</v>
      </c>
      <c r="L117" t="s">
        <v>6052</v>
      </c>
      <c r="M117" t="s">
        <v>6052</v>
      </c>
      <c r="N117" t="s">
        <v>6052</v>
      </c>
      <c r="O117" t="s">
        <v>6052</v>
      </c>
      <c r="P117" t="s">
        <v>6052</v>
      </c>
      <c r="Q117" t="s">
        <v>6052</v>
      </c>
      <c r="R117" t="s">
        <v>8533</v>
      </c>
      <c r="S117" t="s">
        <v>6052</v>
      </c>
      <c r="T117" t="s">
        <v>6060</v>
      </c>
      <c r="V117" s="10" t="str">
        <f>IFERROR(VLOOKUP(BTT[[#This Row],[Verwendetes Formular
(Auswahl falls relevant)]],Formulare[[Formularbezeichnung]:[Formularname (technisch)]],2,FALSE),"")</f>
        <v/>
      </c>
      <c r="X117" t="s">
        <v>6052</v>
      </c>
      <c r="Y117" s="4"/>
      <c r="Z117" t="s">
        <v>6046</v>
      </c>
      <c r="AK117" s="10" t="str">
        <f>IF(BTT[[#This Row],[Subprozess
(optionale Auswahl)]]="","okay",IF(VLOOKUP(BTT[[#This Row],[Subprozess
(optionale Auswahl)]],BPML[[Subprozess]:[Zugeordneter Hauptprozess]],3,FALSE)=BTT[[#This Row],[Hauptprozess
(Pflichtauswahl)]],"okay","falscher Subprozess"))</f>
        <v>okay</v>
      </c>
      <c r="AL117" t="str">
        <f>IF(aktives_Teilprojekt="Master","",IF(BTT[[#This Row],[Verantwortliches TP
(automatisch)]]=VLOOKUP(aktives_Teilprojekt,Teilprojekte[[Teilprojekte]:[Kürzel]],2,FALSE),"okay","Hauptprozess anderes TP"))</f>
        <v>okay</v>
      </c>
      <c r="AM1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7" s="10" t="str">
        <f>IFERROR(IF(BTT[[#This Row],[SAP-Modul
(Pflichtauswahl)]]&lt;&gt;VLOOKUP(BTT[[#This Row],[Verwendete Transaktion (Pflichtauswahl)]],Transaktionen[[Transaktionen]:[Modul]],3,FALSE),"Modul anders","okay"),"")</f>
        <v>okay</v>
      </c>
      <c r="AP117" s="10" t="str">
        <f>IFERROR(IF(COUNTIFS(BTT[Verwendete Transaktion (Pflichtauswahl)],BTT[[#This Row],[Verwendete Transaktion (Pflichtauswahl)]],BTT[SAP-Modul
(Pflichtauswahl)],"&lt;&gt;"&amp;BTT[[#This Row],[SAP-Modul
(Pflichtauswahl)]])&gt;0,"Modul anders","okay"),"")</f>
        <v>okay</v>
      </c>
      <c r="AQ117" s="10" t="str">
        <f>IFERROR(IF(COUNTIFS(BTT[Verwendete Transaktion (Pflichtauswahl)],BTT[[#This Row],[Verwendete Transaktion (Pflichtauswahl)]],BTT[Verantwortliches TP
(automatisch)],"&lt;&gt;"&amp;BTT[[#This Row],[Verantwortliches TP
(automatisch)]])&gt;0,"Transaktion mehrfach","okay"),"")</f>
        <v>okay</v>
      </c>
      <c r="AR117" s="10" t="str">
        <f>IFERROR(IF(COUNTIFS(BTT[Verwendete Transaktion (Pflichtauswahl)],BTT[[#This Row],[Verwendete Transaktion (Pflichtauswahl)]],BTT[Verantwortliches TP
(automatisch)],"&lt;&gt;"&amp;VLOOKUP(aktives_Teilprojekt,Teilprojekte[[Teilprojekte]:[Kürzel]],2,FALSE))&gt;0,"Transaktion mehrfach","okay"),"")</f>
        <v>okay</v>
      </c>
      <c r="AS117" s="10" t="s">
        <v>9748</v>
      </c>
      <c r="AT117" s="10"/>
    </row>
    <row r="118" spans="1:46" x14ac:dyDescent="0.25">
      <c r="A118" s="14" t="str">
        <f>IFERROR(IF(BTT[[#This Row],[Lfd Nr. 
(aus konsolidierter Datei)]]&lt;&gt;"",BTT[[#This Row],[Lfd Nr. 
(aus konsolidierter Datei)]],VLOOKUP(aktives_Teilprojekt,Teilprojekte[[Teilprojekte]:[Kürzel]],2,FALSE)&amp;ROW(BTT[[#This Row],[Lfd Nr.
(automatisch)]])-2),"")</f>
        <v>IH116</v>
      </c>
      <c r="B118" s="15" t="s">
        <v>6106</v>
      </c>
      <c r="C118" s="15"/>
      <c r="D118" t="s">
        <v>2439</v>
      </c>
      <c r="E118" s="10" t="str">
        <f>IFERROR(IF(NOT(BTT[[#This Row],[Manuelle Änderung des Verantwortliches TP
(Auswahl - bei Bedarf)]]=""),BTT[[#This Row],[Manuelle Änderung des Verantwortliches TP
(Auswahl - bei Bedarf)]],VLOOKUP(BTT[[#This Row],[Hauptprozess
(Pflichtauswahl)]],Hauptprozesse[],3,FALSE)),"")</f>
        <v>IH</v>
      </c>
      <c r="H118" s="10" t="s">
        <v>6041</v>
      </c>
      <c r="I118" t="s">
        <v>2438</v>
      </c>
      <c r="J118" s="10" t="str">
        <f>IFERROR(VLOOKUP(BTT[[#This Row],[Verwendete Transaktion (Pflichtauswahl)]],Transaktionen[[Transaktionen]:[Langtext]],2,FALSE),"")</f>
        <v>Hinzufügen Mehrfachzählerplan</v>
      </c>
      <c r="L118" t="s">
        <v>6052</v>
      </c>
      <c r="M118" t="s">
        <v>6052</v>
      </c>
      <c r="N118" t="s">
        <v>6052</v>
      </c>
      <c r="O118" t="s">
        <v>6052</v>
      </c>
      <c r="P118" t="s">
        <v>6052</v>
      </c>
      <c r="Q118" t="s">
        <v>6052</v>
      </c>
      <c r="R118" t="s">
        <v>8533</v>
      </c>
      <c r="S118" t="s">
        <v>6052</v>
      </c>
      <c r="T118" t="s">
        <v>6060</v>
      </c>
      <c r="V118" s="10" t="str">
        <f>IFERROR(VLOOKUP(BTT[[#This Row],[Verwendetes Formular
(Auswahl falls relevant)]],Formulare[[Formularbezeichnung]:[Formularname (technisch)]],2,FALSE),"")</f>
        <v/>
      </c>
      <c r="X118" t="s">
        <v>6052</v>
      </c>
      <c r="Y118" s="4"/>
      <c r="Z118" t="s">
        <v>6046</v>
      </c>
      <c r="AK118" s="10" t="str">
        <f>IF(BTT[[#This Row],[Subprozess
(optionale Auswahl)]]="","okay",IF(VLOOKUP(BTT[[#This Row],[Subprozess
(optionale Auswahl)]],BPML[[Subprozess]:[Zugeordneter Hauptprozess]],3,FALSE)=BTT[[#This Row],[Hauptprozess
(Pflichtauswahl)]],"okay","falscher Subprozess"))</f>
        <v>okay</v>
      </c>
      <c r="AL118" t="str">
        <f>IF(aktives_Teilprojekt="Master","",IF(BTT[[#This Row],[Verantwortliches TP
(automatisch)]]=VLOOKUP(aktives_Teilprojekt,Teilprojekte[[Teilprojekte]:[Kürzel]],2,FALSE),"okay","Hauptprozess anderes TP"))</f>
        <v>okay</v>
      </c>
      <c r="AM1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8" s="10" t="str">
        <f>IFERROR(IF(BTT[[#This Row],[SAP-Modul
(Pflichtauswahl)]]&lt;&gt;VLOOKUP(BTT[[#This Row],[Verwendete Transaktion (Pflichtauswahl)]],Transaktionen[[Transaktionen]:[Modul]],3,FALSE),"Modul anders","okay"),"")</f>
        <v>okay</v>
      </c>
      <c r="AP118" s="10" t="str">
        <f>IFERROR(IF(COUNTIFS(BTT[Verwendete Transaktion (Pflichtauswahl)],BTT[[#This Row],[Verwendete Transaktion (Pflichtauswahl)]],BTT[SAP-Modul
(Pflichtauswahl)],"&lt;&gt;"&amp;BTT[[#This Row],[SAP-Modul
(Pflichtauswahl)]])&gt;0,"Modul anders","okay"),"")</f>
        <v>okay</v>
      </c>
      <c r="AQ118" s="10" t="str">
        <f>IFERROR(IF(COUNTIFS(BTT[Verwendete Transaktion (Pflichtauswahl)],BTT[[#This Row],[Verwendete Transaktion (Pflichtauswahl)]],BTT[Verantwortliches TP
(automatisch)],"&lt;&gt;"&amp;BTT[[#This Row],[Verantwortliches TP
(automatisch)]])&gt;0,"Transaktion mehrfach","okay"),"")</f>
        <v>okay</v>
      </c>
      <c r="AR118" s="10" t="str">
        <f>IFERROR(IF(COUNTIFS(BTT[Verwendete Transaktion (Pflichtauswahl)],BTT[[#This Row],[Verwendete Transaktion (Pflichtauswahl)]],BTT[Verantwortliches TP
(automatisch)],"&lt;&gt;"&amp;VLOOKUP(aktives_Teilprojekt,Teilprojekte[[Teilprojekte]:[Kürzel]],2,FALSE))&gt;0,"Transaktion mehrfach","okay"),"")</f>
        <v>okay</v>
      </c>
      <c r="AS118" s="10" t="s">
        <v>9749</v>
      </c>
      <c r="AT118" s="10"/>
    </row>
    <row r="119" spans="1:46" ht="30" x14ac:dyDescent="0.25">
      <c r="A119" s="14" t="str">
        <f>IFERROR(IF(BTT[[#This Row],[Lfd Nr. 
(aus konsolidierter Datei)]]&lt;&gt;"",BTT[[#This Row],[Lfd Nr. 
(aus konsolidierter Datei)]],VLOOKUP(aktives_Teilprojekt,Teilprojekte[[Teilprojekte]:[Kürzel]],2,FALSE)&amp;ROW(BTT[[#This Row],[Lfd Nr.
(automatisch)]])-2),"")</f>
        <v>IH117</v>
      </c>
      <c r="B119" s="15" t="s">
        <v>6106</v>
      </c>
      <c r="C119" s="15"/>
      <c r="D119" t="s">
        <v>2441</v>
      </c>
      <c r="E119" s="10" t="str">
        <f>IFERROR(IF(NOT(BTT[[#This Row],[Manuelle Änderung des Verantwortliches TP
(Auswahl - bei Bedarf)]]=""),BTT[[#This Row],[Manuelle Änderung des Verantwortliches TP
(Auswahl - bei Bedarf)]],VLOOKUP(BTT[[#This Row],[Hauptprozess
(Pflichtauswahl)]],Hauptprozesse[],3,FALSE)),"")</f>
        <v>IH</v>
      </c>
      <c r="H119" s="10" t="s">
        <v>6041</v>
      </c>
      <c r="I119" t="s">
        <v>2440</v>
      </c>
      <c r="J119" s="10" t="str">
        <f>IFERROR(VLOOKUP(BTT[[#This Row],[Verwendete Transaktion (Pflichtauswahl)]],Transaktionen[[Transaktionen]:[Langtext]],2,FALSE),"")</f>
        <v>Anlegen Bezug Wartungsvertragsposit.</v>
      </c>
      <c r="L119" t="s">
        <v>6052</v>
      </c>
      <c r="M119" t="s">
        <v>6052</v>
      </c>
      <c r="N119" t="s">
        <v>6052</v>
      </c>
      <c r="O119" t="s">
        <v>6052</v>
      </c>
      <c r="P119" t="s">
        <v>6052</v>
      </c>
      <c r="Q119" t="s">
        <v>6052</v>
      </c>
      <c r="R119" t="s">
        <v>8533</v>
      </c>
      <c r="S119" t="s">
        <v>6052</v>
      </c>
      <c r="T119" t="s">
        <v>6060</v>
      </c>
      <c r="V119" s="10" t="str">
        <f>IFERROR(VLOOKUP(BTT[[#This Row],[Verwendetes Formular
(Auswahl falls relevant)]],Formulare[[Formularbezeichnung]:[Formularname (technisch)]],2,FALSE),"")</f>
        <v/>
      </c>
      <c r="X119" t="s">
        <v>6052</v>
      </c>
      <c r="Y119" s="4" t="s">
        <v>10229</v>
      </c>
      <c r="Z119" t="s">
        <v>6048</v>
      </c>
      <c r="AK119" s="10" t="str">
        <f>IF(BTT[[#This Row],[Subprozess
(optionale Auswahl)]]="","okay",IF(VLOOKUP(BTT[[#This Row],[Subprozess
(optionale Auswahl)]],BPML[[Subprozess]:[Zugeordneter Hauptprozess]],3,FALSE)=BTT[[#This Row],[Hauptprozess
(Pflichtauswahl)]],"okay","falscher Subprozess"))</f>
        <v>okay</v>
      </c>
      <c r="AL119" t="str">
        <f>IF(aktives_Teilprojekt="Master","",IF(BTT[[#This Row],[Verantwortliches TP
(automatisch)]]=VLOOKUP(aktives_Teilprojekt,Teilprojekte[[Teilprojekte]:[Kürzel]],2,FALSE),"okay","Hauptprozess anderes TP"))</f>
        <v>okay</v>
      </c>
      <c r="AM1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9" s="10" t="str">
        <f>IFERROR(IF(BTT[[#This Row],[SAP-Modul
(Pflichtauswahl)]]&lt;&gt;VLOOKUP(BTT[[#This Row],[Verwendete Transaktion (Pflichtauswahl)]],Transaktionen[[Transaktionen]:[Modul]],3,FALSE),"Modul anders","okay"),"")</f>
        <v>okay</v>
      </c>
      <c r="AP119" s="10" t="str">
        <f>IFERROR(IF(COUNTIFS(BTT[Verwendete Transaktion (Pflichtauswahl)],BTT[[#This Row],[Verwendete Transaktion (Pflichtauswahl)]],BTT[SAP-Modul
(Pflichtauswahl)],"&lt;&gt;"&amp;BTT[[#This Row],[SAP-Modul
(Pflichtauswahl)]])&gt;0,"Modul anders","okay"),"")</f>
        <v>okay</v>
      </c>
      <c r="AQ119" s="10" t="str">
        <f>IFERROR(IF(COUNTIFS(BTT[Verwendete Transaktion (Pflichtauswahl)],BTT[[#This Row],[Verwendete Transaktion (Pflichtauswahl)]],BTT[Verantwortliches TP
(automatisch)],"&lt;&gt;"&amp;BTT[[#This Row],[Verantwortliches TP
(automatisch)]])&gt;0,"Transaktion mehrfach","okay"),"")</f>
        <v>okay</v>
      </c>
      <c r="AR119" s="10" t="str">
        <f>IFERROR(IF(COUNTIFS(BTT[Verwendete Transaktion (Pflichtauswahl)],BTT[[#This Row],[Verwendete Transaktion (Pflichtauswahl)]],BTT[Verantwortliches TP
(automatisch)],"&lt;&gt;"&amp;VLOOKUP(aktives_Teilprojekt,Teilprojekte[[Teilprojekte]:[Kürzel]],2,FALSE))&gt;0,"Transaktion mehrfach","okay"),"")</f>
        <v>okay</v>
      </c>
      <c r="AS119" s="10" t="s">
        <v>9750</v>
      </c>
      <c r="AT119" s="10"/>
    </row>
    <row r="120" spans="1:46" ht="30" x14ac:dyDescent="0.25">
      <c r="A120" s="14" t="str">
        <f>IFERROR(IF(BTT[[#This Row],[Lfd Nr. 
(aus konsolidierter Datei)]]&lt;&gt;"",BTT[[#This Row],[Lfd Nr. 
(aus konsolidierter Datei)]],VLOOKUP(aktives_Teilprojekt,Teilprojekte[[Teilprojekte]:[Kürzel]],2,FALSE)&amp;ROW(BTT[[#This Row],[Lfd Nr.
(automatisch)]])-2),"")</f>
        <v>IH118</v>
      </c>
      <c r="B120" s="15" t="s">
        <v>6106</v>
      </c>
      <c r="C120" s="15"/>
      <c r="D120" t="s">
        <v>2443</v>
      </c>
      <c r="E120" s="10" t="str">
        <f>IFERROR(IF(NOT(BTT[[#This Row],[Manuelle Änderung des Verantwortliches TP
(Auswahl - bei Bedarf)]]=""),BTT[[#This Row],[Manuelle Änderung des Verantwortliches TP
(Auswahl - bei Bedarf)]],VLOOKUP(BTT[[#This Row],[Hauptprozess
(Pflichtauswahl)]],Hauptprozesse[],3,FALSE)),"")</f>
        <v>IH</v>
      </c>
      <c r="H120" s="10" t="s">
        <v>6041</v>
      </c>
      <c r="I120" t="s">
        <v>2442</v>
      </c>
      <c r="J120" s="10" t="str">
        <f>IFERROR(VLOOKUP(BTT[[#This Row],[Verwendete Transaktion (Pflichtauswahl)]],Transaktionen[[Transaktionen]:[Langtext]],2,FALSE),"")</f>
        <v>Materialverwendung in Arbeitsplänen</v>
      </c>
      <c r="L120" t="s">
        <v>6052</v>
      </c>
      <c r="M120" t="s">
        <v>6052</v>
      </c>
      <c r="N120" t="s">
        <v>6052</v>
      </c>
      <c r="O120" t="s">
        <v>6052</v>
      </c>
      <c r="P120" t="s">
        <v>6052</v>
      </c>
      <c r="Q120" t="s">
        <v>6052</v>
      </c>
      <c r="R120" t="s">
        <v>8533</v>
      </c>
      <c r="S120" t="s">
        <v>6052</v>
      </c>
      <c r="T120" t="s">
        <v>6060</v>
      </c>
      <c r="V120" s="10" t="str">
        <f>IFERROR(VLOOKUP(BTT[[#This Row],[Verwendetes Formular
(Auswahl falls relevant)]],Formulare[[Formularbezeichnung]:[Formularname (technisch)]],2,FALSE),"")</f>
        <v/>
      </c>
      <c r="X120" t="s">
        <v>6052</v>
      </c>
      <c r="Y120" s="4" t="s">
        <v>10230</v>
      </c>
      <c r="Z120" t="s">
        <v>6047</v>
      </c>
      <c r="AK120" s="10" t="str">
        <f>IF(BTT[[#This Row],[Subprozess
(optionale Auswahl)]]="","okay",IF(VLOOKUP(BTT[[#This Row],[Subprozess
(optionale Auswahl)]],BPML[[Subprozess]:[Zugeordneter Hauptprozess]],3,FALSE)=BTT[[#This Row],[Hauptprozess
(Pflichtauswahl)]],"okay","falscher Subprozess"))</f>
        <v>okay</v>
      </c>
      <c r="AL120" t="str">
        <f>IF(aktives_Teilprojekt="Master","",IF(BTT[[#This Row],[Verantwortliches TP
(automatisch)]]=VLOOKUP(aktives_Teilprojekt,Teilprojekte[[Teilprojekte]:[Kürzel]],2,FALSE),"okay","Hauptprozess anderes TP"))</f>
        <v>okay</v>
      </c>
      <c r="AM1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0" s="10" t="str">
        <f>IFERROR(IF(BTT[[#This Row],[SAP-Modul
(Pflichtauswahl)]]&lt;&gt;VLOOKUP(BTT[[#This Row],[Verwendete Transaktion (Pflichtauswahl)]],Transaktionen[[Transaktionen]:[Modul]],3,FALSE),"Modul anders","okay"),"")</f>
        <v>okay</v>
      </c>
      <c r="AP120" s="10" t="str">
        <f>IFERROR(IF(COUNTIFS(BTT[Verwendete Transaktion (Pflichtauswahl)],BTT[[#This Row],[Verwendete Transaktion (Pflichtauswahl)]],BTT[SAP-Modul
(Pflichtauswahl)],"&lt;&gt;"&amp;BTT[[#This Row],[SAP-Modul
(Pflichtauswahl)]])&gt;0,"Modul anders","okay"),"")</f>
        <v>okay</v>
      </c>
      <c r="AQ120" s="10" t="str">
        <f>IFERROR(IF(COUNTIFS(BTT[Verwendete Transaktion (Pflichtauswahl)],BTT[[#This Row],[Verwendete Transaktion (Pflichtauswahl)]],BTT[Verantwortliches TP
(automatisch)],"&lt;&gt;"&amp;BTT[[#This Row],[Verantwortliches TP
(automatisch)]])&gt;0,"Transaktion mehrfach","okay"),"")</f>
        <v>okay</v>
      </c>
      <c r="AR120" s="10" t="str">
        <f>IFERROR(IF(COUNTIFS(BTT[Verwendete Transaktion (Pflichtauswahl)],BTT[[#This Row],[Verwendete Transaktion (Pflichtauswahl)]],BTT[Verantwortliches TP
(automatisch)],"&lt;&gt;"&amp;VLOOKUP(aktives_Teilprojekt,Teilprojekte[[Teilprojekte]:[Kürzel]],2,FALSE))&gt;0,"Transaktion mehrfach","okay"),"")</f>
        <v>okay</v>
      </c>
      <c r="AS120" s="10" t="s">
        <v>9751</v>
      </c>
      <c r="AT120" s="10"/>
    </row>
    <row r="121" spans="1:46" ht="45" x14ac:dyDescent="0.25">
      <c r="A121" s="14" t="str">
        <f>IFERROR(IF(BTT[[#This Row],[Lfd Nr. 
(aus konsolidierter Datei)]]&lt;&gt;"",BTT[[#This Row],[Lfd Nr. 
(aus konsolidierter Datei)]],VLOOKUP(aktives_Teilprojekt,Teilprojekte[[Teilprojekte]:[Kürzel]],2,FALSE)&amp;ROW(BTT[[#This Row],[Lfd Nr.
(automatisch)]])-2),"")</f>
        <v>IH119</v>
      </c>
      <c r="B121" s="15" t="s">
        <v>6110</v>
      </c>
      <c r="C121" s="15" t="s">
        <v>6229</v>
      </c>
      <c r="D121" t="s">
        <v>8002</v>
      </c>
      <c r="E121" s="10" t="str">
        <f>IFERROR(IF(NOT(BTT[[#This Row],[Manuelle Änderung des Verantwortliches TP
(Auswahl - bei Bedarf)]]=""),BTT[[#This Row],[Manuelle Änderung des Verantwortliches TP
(Auswahl - bei Bedarf)]],VLOOKUP(BTT[[#This Row],[Hauptprozess
(Pflichtauswahl)]],Hauptprozesse[],3,FALSE)),"")</f>
        <v>IH</v>
      </c>
      <c r="H121" s="10" t="s">
        <v>6041</v>
      </c>
      <c r="I121" t="s">
        <v>6975</v>
      </c>
      <c r="J121" s="10" t="str">
        <f>IFERROR(VLOOKUP(BTT[[#This Row],[Verwendete Transaktion (Pflichtauswahl)]],Transaktionen[[Transaktionen]:[Langtext]],2,FALSE),"")</f>
        <v>Genehmigung ändern</v>
      </c>
      <c r="L121" t="s">
        <v>6052</v>
      </c>
      <c r="M121" t="s">
        <v>6052</v>
      </c>
      <c r="N121" t="s">
        <v>6052</v>
      </c>
      <c r="O121" t="s">
        <v>6052</v>
      </c>
      <c r="P121" t="s">
        <v>6052</v>
      </c>
      <c r="Q121" t="s">
        <v>6052</v>
      </c>
      <c r="R121" t="s">
        <v>8533</v>
      </c>
      <c r="S121" t="s">
        <v>6052</v>
      </c>
      <c r="T121" t="s">
        <v>6060</v>
      </c>
      <c r="V121" s="10" t="str">
        <f>IFERROR(VLOOKUP(BTT[[#This Row],[Verwendetes Formular
(Auswahl falls relevant)]],Formulare[[Formularbezeichnung]:[Formularname (technisch)]],2,FALSE),"")</f>
        <v/>
      </c>
      <c r="X121" t="s">
        <v>6052</v>
      </c>
      <c r="Y121" s="4" t="s">
        <v>10231</v>
      </c>
      <c r="Z121" t="s">
        <v>6047</v>
      </c>
      <c r="AK121" s="10" t="str">
        <f>IF(BTT[[#This Row],[Subprozess
(optionale Auswahl)]]="","okay",IF(VLOOKUP(BTT[[#This Row],[Subprozess
(optionale Auswahl)]],BPML[[Subprozess]:[Zugeordneter Hauptprozess]],3,FALSE)=BTT[[#This Row],[Hauptprozess
(Pflichtauswahl)]],"okay","falscher Subprozess"))</f>
        <v>okay</v>
      </c>
      <c r="AL121" t="str">
        <f>IF(aktives_Teilprojekt="Master","",IF(BTT[[#This Row],[Verantwortliches TP
(automatisch)]]=VLOOKUP(aktives_Teilprojekt,Teilprojekte[[Teilprojekte]:[Kürzel]],2,FALSE),"okay","Hauptprozess anderes TP"))</f>
        <v>okay</v>
      </c>
      <c r="AM1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1" s="10" t="str">
        <f>IFERROR(IF(BTT[[#This Row],[SAP-Modul
(Pflichtauswahl)]]&lt;&gt;VLOOKUP(BTT[[#This Row],[Verwendete Transaktion (Pflichtauswahl)]],Transaktionen[[Transaktionen]:[Modul]],3,FALSE),"Modul anders","okay"),"")</f>
        <v>okay</v>
      </c>
      <c r="AP121" s="10" t="str">
        <f>IFERROR(IF(COUNTIFS(BTT[Verwendete Transaktion (Pflichtauswahl)],BTT[[#This Row],[Verwendete Transaktion (Pflichtauswahl)]],BTT[SAP-Modul
(Pflichtauswahl)],"&lt;&gt;"&amp;BTT[[#This Row],[SAP-Modul
(Pflichtauswahl)]])&gt;0,"Modul anders","okay"),"")</f>
        <v>okay</v>
      </c>
      <c r="AQ121" s="10" t="str">
        <f>IFERROR(IF(COUNTIFS(BTT[Verwendete Transaktion (Pflichtauswahl)],BTT[[#This Row],[Verwendete Transaktion (Pflichtauswahl)]],BTT[Verantwortliches TP
(automatisch)],"&lt;&gt;"&amp;BTT[[#This Row],[Verantwortliches TP
(automatisch)]])&gt;0,"Transaktion mehrfach","okay"),"")</f>
        <v>okay</v>
      </c>
      <c r="AR121" s="10" t="str">
        <f>IFERROR(IF(COUNTIFS(BTT[Verwendete Transaktion (Pflichtauswahl)],BTT[[#This Row],[Verwendete Transaktion (Pflichtauswahl)]],BTT[Verantwortliches TP
(automatisch)],"&lt;&gt;"&amp;VLOOKUP(aktives_Teilprojekt,Teilprojekte[[Teilprojekte]:[Kürzel]],2,FALSE))&gt;0,"Transaktion mehrfach","okay"),"")</f>
        <v>okay</v>
      </c>
      <c r="AS121" s="10" t="s">
        <v>9752</v>
      </c>
      <c r="AT121" s="10"/>
    </row>
    <row r="122" spans="1:46" ht="45" x14ac:dyDescent="0.25">
      <c r="A122" s="14" t="str">
        <f>IFERROR(IF(BTT[[#This Row],[Lfd Nr. 
(aus konsolidierter Datei)]]&lt;&gt;"",BTT[[#This Row],[Lfd Nr. 
(aus konsolidierter Datei)]],VLOOKUP(aktives_Teilprojekt,Teilprojekte[[Teilprojekte]:[Kürzel]],2,FALSE)&amp;ROW(BTT[[#This Row],[Lfd Nr.
(automatisch)]])-2),"")</f>
        <v>IH120</v>
      </c>
      <c r="B122" s="15" t="s">
        <v>6110</v>
      </c>
      <c r="C122" s="15" t="s">
        <v>6229</v>
      </c>
      <c r="D122" t="s">
        <v>2445</v>
      </c>
      <c r="E122" s="10" t="str">
        <f>IFERROR(IF(NOT(BTT[[#This Row],[Manuelle Änderung des Verantwortliches TP
(Auswahl - bei Bedarf)]]=""),BTT[[#This Row],[Manuelle Änderung des Verantwortliches TP
(Auswahl - bei Bedarf)]],VLOOKUP(BTT[[#This Row],[Hauptprozess
(Pflichtauswahl)]],Hauptprozesse[],3,FALSE)),"")</f>
        <v>IH</v>
      </c>
      <c r="H122" s="10" t="s">
        <v>6041</v>
      </c>
      <c r="I122" t="s">
        <v>2444</v>
      </c>
      <c r="J122" s="10" t="str">
        <f>IFERROR(VLOOKUP(BTT[[#This Row],[Verwendete Transaktion (Pflichtauswahl)]],Transaktionen[[Transaktionen]:[Langtext]],2,FALSE),"")</f>
        <v>Genehmigung anzeigen</v>
      </c>
      <c r="L122" t="s">
        <v>6052</v>
      </c>
      <c r="M122" t="s">
        <v>6052</v>
      </c>
      <c r="N122" t="s">
        <v>6052</v>
      </c>
      <c r="O122" t="s">
        <v>6052</v>
      </c>
      <c r="P122" t="s">
        <v>6052</v>
      </c>
      <c r="Q122" t="s">
        <v>6052</v>
      </c>
      <c r="R122" t="s">
        <v>8533</v>
      </c>
      <c r="S122" t="s">
        <v>6052</v>
      </c>
      <c r="T122" t="s">
        <v>6060</v>
      </c>
      <c r="V122" s="10" t="str">
        <f>IFERROR(VLOOKUP(BTT[[#This Row],[Verwendetes Formular
(Auswahl falls relevant)]],Formulare[[Formularbezeichnung]:[Formularname (technisch)]],2,FALSE),"")</f>
        <v/>
      </c>
      <c r="X122" t="s">
        <v>6052</v>
      </c>
      <c r="Y122" s="4" t="s">
        <v>10231</v>
      </c>
      <c r="Z122" t="s">
        <v>6047</v>
      </c>
      <c r="AK122" s="10" t="str">
        <f>IF(BTT[[#This Row],[Subprozess
(optionale Auswahl)]]="","okay",IF(VLOOKUP(BTT[[#This Row],[Subprozess
(optionale Auswahl)]],BPML[[Subprozess]:[Zugeordneter Hauptprozess]],3,FALSE)=BTT[[#This Row],[Hauptprozess
(Pflichtauswahl)]],"okay","falscher Subprozess"))</f>
        <v>okay</v>
      </c>
      <c r="AL122" t="str">
        <f>IF(aktives_Teilprojekt="Master","",IF(BTT[[#This Row],[Verantwortliches TP
(automatisch)]]=VLOOKUP(aktives_Teilprojekt,Teilprojekte[[Teilprojekte]:[Kürzel]],2,FALSE),"okay","Hauptprozess anderes TP"))</f>
        <v>okay</v>
      </c>
      <c r="AM1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2" s="10" t="str">
        <f>IFERROR(IF(BTT[[#This Row],[SAP-Modul
(Pflichtauswahl)]]&lt;&gt;VLOOKUP(BTT[[#This Row],[Verwendete Transaktion (Pflichtauswahl)]],Transaktionen[[Transaktionen]:[Modul]],3,FALSE),"Modul anders","okay"),"")</f>
        <v>okay</v>
      </c>
      <c r="AP122" s="10" t="str">
        <f>IFERROR(IF(COUNTIFS(BTT[Verwendete Transaktion (Pflichtauswahl)],BTT[[#This Row],[Verwendete Transaktion (Pflichtauswahl)]],BTT[SAP-Modul
(Pflichtauswahl)],"&lt;&gt;"&amp;BTT[[#This Row],[SAP-Modul
(Pflichtauswahl)]])&gt;0,"Modul anders","okay"),"")</f>
        <v>okay</v>
      </c>
      <c r="AQ122" s="10" t="str">
        <f>IFERROR(IF(COUNTIFS(BTT[Verwendete Transaktion (Pflichtauswahl)],BTT[[#This Row],[Verwendete Transaktion (Pflichtauswahl)]],BTT[Verantwortliches TP
(automatisch)],"&lt;&gt;"&amp;BTT[[#This Row],[Verantwortliches TP
(automatisch)]])&gt;0,"Transaktion mehrfach","okay"),"")</f>
        <v>okay</v>
      </c>
      <c r="AR122" s="10" t="str">
        <f>IFERROR(IF(COUNTIFS(BTT[Verwendete Transaktion (Pflichtauswahl)],BTT[[#This Row],[Verwendete Transaktion (Pflichtauswahl)]],BTT[Verantwortliches TP
(automatisch)],"&lt;&gt;"&amp;VLOOKUP(aktives_Teilprojekt,Teilprojekte[[Teilprojekte]:[Kürzel]],2,FALSE))&gt;0,"Transaktion mehrfach","okay"),"")</f>
        <v>okay</v>
      </c>
      <c r="AS122" s="10" t="s">
        <v>9753</v>
      </c>
      <c r="AT122" s="10"/>
    </row>
    <row r="123" spans="1:46" ht="45" x14ac:dyDescent="0.25">
      <c r="A123" s="14" t="str">
        <f>IFERROR(IF(BTT[[#This Row],[Lfd Nr. 
(aus konsolidierter Datei)]]&lt;&gt;"",BTT[[#This Row],[Lfd Nr. 
(aus konsolidierter Datei)]],VLOOKUP(aktives_Teilprojekt,Teilprojekte[[Teilprojekte]:[Kürzel]],2,FALSE)&amp;ROW(BTT[[#This Row],[Lfd Nr.
(automatisch)]])-2),"")</f>
        <v>IH121</v>
      </c>
      <c r="B123" s="15" t="s">
        <v>6110</v>
      </c>
      <c r="C123" s="15" t="s">
        <v>6229</v>
      </c>
      <c r="D123" t="s">
        <v>8003</v>
      </c>
      <c r="E123" s="10" t="str">
        <f>IFERROR(IF(NOT(BTT[[#This Row],[Manuelle Änderung des Verantwortliches TP
(Auswahl - bei Bedarf)]]=""),BTT[[#This Row],[Manuelle Änderung des Verantwortliches TP
(Auswahl - bei Bedarf)]],VLOOKUP(BTT[[#This Row],[Hauptprozess
(Pflichtauswahl)]],Hauptprozesse[],3,FALSE)),"")</f>
        <v>IH</v>
      </c>
      <c r="H123" s="10" t="s">
        <v>6041</v>
      </c>
      <c r="I123" t="s">
        <v>6976</v>
      </c>
      <c r="J123" s="10" t="str">
        <f>IFERROR(VLOOKUP(BTT[[#This Row],[Verwendete Transaktion (Pflichtauswahl)]],Transaktionen[[Transaktionen]:[Langtext]],2,FALSE),"")</f>
        <v>Genehmigungen/pflegen anzeigen</v>
      </c>
      <c r="L123" t="s">
        <v>6052</v>
      </c>
      <c r="M123" t="s">
        <v>6052</v>
      </c>
      <c r="N123" t="s">
        <v>6052</v>
      </c>
      <c r="O123" t="s">
        <v>6052</v>
      </c>
      <c r="P123" t="s">
        <v>6052</v>
      </c>
      <c r="Q123" t="s">
        <v>6052</v>
      </c>
      <c r="R123" t="s">
        <v>8533</v>
      </c>
      <c r="S123" t="s">
        <v>6052</v>
      </c>
      <c r="T123" t="s">
        <v>6060</v>
      </c>
      <c r="V123" s="10" t="str">
        <f>IFERROR(VLOOKUP(BTT[[#This Row],[Verwendetes Formular
(Auswahl falls relevant)]],Formulare[[Formularbezeichnung]:[Formularname (technisch)]],2,FALSE),"")</f>
        <v/>
      </c>
      <c r="X123" t="s">
        <v>6052</v>
      </c>
      <c r="Y123" s="4" t="s">
        <v>10231</v>
      </c>
      <c r="Z123" t="s">
        <v>6047</v>
      </c>
      <c r="AK123" s="10" t="str">
        <f>IF(BTT[[#This Row],[Subprozess
(optionale Auswahl)]]="","okay",IF(VLOOKUP(BTT[[#This Row],[Subprozess
(optionale Auswahl)]],BPML[[Subprozess]:[Zugeordneter Hauptprozess]],3,FALSE)=BTT[[#This Row],[Hauptprozess
(Pflichtauswahl)]],"okay","falscher Subprozess"))</f>
        <v>okay</v>
      </c>
      <c r="AL123" t="str">
        <f>IF(aktives_Teilprojekt="Master","",IF(BTT[[#This Row],[Verantwortliches TP
(automatisch)]]=VLOOKUP(aktives_Teilprojekt,Teilprojekte[[Teilprojekte]:[Kürzel]],2,FALSE),"okay","Hauptprozess anderes TP"))</f>
        <v>okay</v>
      </c>
      <c r="AM1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3" s="10" t="str">
        <f>IFERROR(IF(BTT[[#This Row],[SAP-Modul
(Pflichtauswahl)]]&lt;&gt;VLOOKUP(BTT[[#This Row],[Verwendete Transaktion (Pflichtauswahl)]],Transaktionen[[Transaktionen]:[Modul]],3,FALSE),"Modul anders","okay"),"")</f>
        <v>okay</v>
      </c>
      <c r="AP123" s="10" t="str">
        <f>IFERROR(IF(COUNTIFS(BTT[Verwendete Transaktion (Pflichtauswahl)],BTT[[#This Row],[Verwendete Transaktion (Pflichtauswahl)]],BTT[SAP-Modul
(Pflichtauswahl)],"&lt;&gt;"&amp;BTT[[#This Row],[SAP-Modul
(Pflichtauswahl)]])&gt;0,"Modul anders","okay"),"")</f>
        <v>okay</v>
      </c>
      <c r="AQ123" s="10" t="str">
        <f>IFERROR(IF(COUNTIFS(BTT[Verwendete Transaktion (Pflichtauswahl)],BTT[[#This Row],[Verwendete Transaktion (Pflichtauswahl)]],BTT[Verantwortliches TP
(automatisch)],"&lt;&gt;"&amp;BTT[[#This Row],[Verantwortliches TP
(automatisch)]])&gt;0,"Transaktion mehrfach","okay"),"")</f>
        <v>okay</v>
      </c>
      <c r="AR123" s="10" t="str">
        <f>IFERROR(IF(COUNTIFS(BTT[Verwendete Transaktion (Pflichtauswahl)],BTT[[#This Row],[Verwendete Transaktion (Pflichtauswahl)]],BTT[Verantwortliches TP
(automatisch)],"&lt;&gt;"&amp;VLOOKUP(aktives_Teilprojekt,Teilprojekte[[Teilprojekte]:[Kürzel]],2,FALSE))&gt;0,"Transaktion mehrfach","okay"),"")</f>
        <v>okay</v>
      </c>
      <c r="AS123" s="10" t="s">
        <v>9754</v>
      </c>
      <c r="AT123" s="10"/>
    </row>
    <row r="124" spans="1:46" ht="30" x14ac:dyDescent="0.25">
      <c r="A124" s="14" t="str">
        <f>IFERROR(IF(BTT[[#This Row],[Lfd Nr. 
(aus konsolidierter Datei)]]&lt;&gt;"",BTT[[#This Row],[Lfd Nr. 
(aus konsolidierter Datei)]],VLOOKUP(aktives_Teilprojekt,Teilprojekte[[Teilprojekte]:[Kürzel]],2,FALSE)&amp;ROW(BTT[[#This Row],[Lfd Nr.
(automatisch)]])-2),"")</f>
        <v>IH122</v>
      </c>
      <c r="B124" s="15" t="s">
        <v>6107</v>
      </c>
      <c r="C124" s="15"/>
      <c r="D124" t="s">
        <v>2458</v>
      </c>
      <c r="E124" s="10" t="str">
        <f>IFERROR(IF(NOT(BTT[[#This Row],[Manuelle Änderung des Verantwortliches TP
(Auswahl - bei Bedarf)]]=""),BTT[[#This Row],[Manuelle Änderung des Verantwortliches TP
(Auswahl - bei Bedarf)]],VLOOKUP(BTT[[#This Row],[Hauptprozess
(Pflichtauswahl)]],Hauptprozesse[],3,FALSE)),"")</f>
        <v>IH</v>
      </c>
      <c r="H124" s="10" t="s">
        <v>6041</v>
      </c>
      <c r="I124" t="s">
        <v>2457</v>
      </c>
      <c r="J124" s="10" t="str">
        <f>IFERROR(VLOOKUP(BTT[[#This Row],[Verwendete Transaktion (Pflichtauswahl)]],Transaktionen[[Transaktionen]:[Langtext]],2,FALSE),"")</f>
        <v>Arbeitsplatz anlegen</v>
      </c>
      <c r="L124" t="s">
        <v>6052</v>
      </c>
      <c r="M124" t="s">
        <v>6052</v>
      </c>
      <c r="N124" t="s">
        <v>6052</v>
      </c>
      <c r="O124" t="s">
        <v>6052</v>
      </c>
      <c r="P124" t="s">
        <v>6052</v>
      </c>
      <c r="Q124" t="s">
        <v>6052</v>
      </c>
      <c r="R124" t="s">
        <v>8533</v>
      </c>
      <c r="S124" t="s">
        <v>6052</v>
      </c>
      <c r="T124" t="s">
        <v>6060</v>
      </c>
      <c r="V124" s="10" t="str">
        <f>IFERROR(VLOOKUP(BTT[[#This Row],[Verwendetes Formular
(Auswahl falls relevant)]],Formulare[[Formularbezeichnung]:[Formularname (technisch)]],2,FALSE),"")</f>
        <v/>
      </c>
      <c r="X124" t="s">
        <v>6051</v>
      </c>
      <c r="Y124" s="4" t="s">
        <v>10232</v>
      </c>
      <c r="Z124" t="s">
        <v>6046</v>
      </c>
      <c r="AK124" s="10" t="str">
        <f>IF(BTT[[#This Row],[Subprozess
(optionale Auswahl)]]="","okay",IF(VLOOKUP(BTT[[#This Row],[Subprozess
(optionale Auswahl)]],BPML[[Subprozess]:[Zugeordneter Hauptprozess]],3,FALSE)=BTT[[#This Row],[Hauptprozess
(Pflichtauswahl)]],"okay","falscher Subprozess"))</f>
        <v>okay</v>
      </c>
      <c r="AL124" t="str">
        <f>IF(aktives_Teilprojekt="Master","",IF(BTT[[#This Row],[Verantwortliches TP
(automatisch)]]=VLOOKUP(aktives_Teilprojekt,Teilprojekte[[Teilprojekte]:[Kürzel]],2,FALSE),"okay","Hauptprozess anderes TP"))</f>
        <v>okay</v>
      </c>
      <c r="AM1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4" s="10" t="str">
        <f>IFERROR(IF(BTT[[#This Row],[SAP-Modul
(Pflichtauswahl)]]&lt;&gt;VLOOKUP(BTT[[#This Row],[Verwendete Transaktion (Pflichtauswahl)]],Transaktionen[[Transaktionen]:[Modul]],3,FALSE),"Modul anders","okay"),"")</f>
        <v>Modul anders</v>
      </c>
      <c r="AP124" s="10" t="str">
        <f>IFERROR(IF(COUNTIFS(BTT[Verwendete Transaktion (Pflichtauswahl)],BTT[[#This Row],[Verwendete Transaktion (Pflichtauswahl)]],BTT[SAP-Modul
(Pflichtauswahl)],"&lt;&gt;"&amp;BTT[[#This Row],[SAP-Modul
(Pflichtauswahl)]])&gt;0,"Modul anders","okay"),"")</f>
        <v>okay</v>
      </c>
      <c r="AQ124" s="10" t="str">
        <f>IFERROR(IF(COUNTIFS(BTT[Verwendete Transaktion (Pflichtauswahl)],BTT[[#This Row],[Verwendete Transaktion (Pflichtauswahl)]],BTT[Verantwortliches TP
(automatisch)],"&lt;&gt;"&amp;BTT[[#This Row],[Verantwortliches TP
(automatisch)]])&gt;0,"Transaktion mehrfach","okay"),"")</f>
        <v>okay</v>
      </c>
      <c r="AR124" s="10" t="str">
        <f>IFERROR(IF(COUNTIFS(BTT[Verwendete Transaktion (Pflichtauswahl)],BTT[[#This Row],[Verwendete Transaktion (Pflichtauswahl)]],BTT[Verantwortliches TP
(automatisch)],"&lt;&gt;"&amp;VLOOKUP(aktives_Teilprojekt,Teilprojekte[[Teilprojekte]:[Kürzel]],2,FALSE))&gt;0,"Transaktion mehrfach","okay"),"")</f>
        <v>okay</v>
      </c>
      <c r="AS124" s="10" t="s">
        <v>9755</v>
      </c>
      <c r="AT124" s="10"/>
    </row>
    <row r="125" spans="1:46" x14ac:dyDescent="0.25">
      <c r="A125" s="14" t="str">
        <f>IFERROR(IF(BTT[[#This Row],[Lfd Nr. 
(aus konsolidierter Datei)]]&lt;&gt;"",BTT[[#This Row],[Lfd Nr. 
(aus konsolidierter Datei)]],VLOOKUP(aktives_Teilprojekt,Teilprojekte[[Teilprojekte]:[Kürzel]],2,FALSE)&amp;ROW(BTT[[#This Row],[Lfd Nr.
(automatisch)]])-2),"")</f>
        <v>IH123</v>
      </c>
      <c r="B125" s="15" t="s">
        <v>6107</v>
      </c>
      <c r="C125" s="15"/>
      <c r="D125" t="s">
        <v>2460</v>
      </c>
      <c r="E125" s="10" t="str">
        <f>IFERROR(IF(NOT(BTT[[#This Row],[Manuelle Änderung des Verantwortliches TP
(Auswahl - bei Bedarf)]]=""),BTT[[#This Row],[Manuelle Änderung des Verantwortliches TP
(Auswahl - bei Bedarf)]],VLOOKUP(BTT[[#This Row],[Hauptprozess
(Pflichtauswahl)]],Hauptprozesse[],3,FALSE)),"")</f>
        <v>IH</v>
      </c>
      <c r="H125" s="10" t="s">
        <v>6041</v>
      </c>
      <c r="I125" t="s">
        <v>2459</v>
      </c>
      <c r="J125" s="10" t="str">
        <f>IFERROR(VLOOKUP(BTT[[#This Row],[Verwendete Transaktion (Pflichtauswahl)]],Transaktionen[[Transaktionen]:[Langtext]],2,FALSE),"")</f>
        <v>Arbeitsplatz ändern</v>
      </c>
      <c r="L125" t="s">
        <v>6052</v>
      </c>
      <c r="M125" t="s">
        <v>6052</v>
      </c>
      <c r="N125" t="s">
        <v>6052</v>
      </c>
      <c r="O125" t="s">
        <v>6052</v>
      </c>
      <c r="P125" t="s">
        <v>6052</v>
      </c>
      <c r="Q125" t="s">
        <v>6052</v>
      </c>
      <c r="R125" t="s">
        <v>8533</v>
      </c>
      <c r="S125" t="s">
        <v>6052</v>
      </c>
      <c r="T125" t="s">
        <v>6060</v>
      </c>
      <c r="V125" s="10" t="str">
        <f>IFERROR(VLOOKUP(BTT[[#This Row],[Verwendetes Formular
(Auswahl falls relevant)]],Formulare[[Formularbezeichnung]:[Formularname (technisch)]],2,FALSE),"")</f>
        <v/>
      </c>
      <c r="X125" t="s">
        <v>6052</v>
      </c>
      <c r="Y125" s="4"/>
      <c r="Z125" t="s">
        <v>6046</v>
      </c>
      <c r="AK125" s="10" t="str">
        <f>IF(BTT[[#This Row],[Subprozess
(optionale Auswahl)]]="","okay",IF(VLOOKUP(BTT[[#This Row],[Subprozess
(optionale Auswahl)]],BPML[[Subprozess]:[Zugeordneter Hauptprozess]],3,FALSE)=BTT[[#This Row],[Hauptprozess
(Pflichtauswahl)]],"okay","falscher Subprozess"))</f>
        <v>okay</v>
      </c>
      <c r="AL125" t="str">
        <f>IF(aktives_Teilprojekt="Master","",IF(BTT[[#This Row],[Verantwortliches TP
(automatisch)]]=VLOOKUP(aktives_Teilprojekt,Teilprojekte[[Teilprojekte]:[Kürzel]],2,FALSE),"okay","Hauptprozess anderes TP"))</f>
        <v>okay</v>
      </c>
      <c r="AM1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5" s="10" t="str">
        <f>IFERROR(IF(BTT[[#This Row],[SAP-Modul
(Pflichtauswahl)]]&lt;&gt;VLOOKUP(BTT[[#This Row],[Verwendete Transaktion (Pflichtauswahl)]],Transaktionen[[Transaktionen]:[Modul]],3,FALSE),"Modul anders","okay"),"")</f>
        <v>Modul anders</v>
      </c>
      <c r="AP125" s="10" t="str">
        <f>IFERROR(IF(COUNTIFS(BTT[Verwendete Transaktion (Pflichtauswahl)],BTT[[#This Row],[Verwendete Transaktion (Pflichtauswahl)]],BTT[SAP-Modul
(Pflichtauswahl)],"&lt;&gt;"&amp;BTT[[#This Row],[SAP-Modul
(Pflichtauswahl)]])&gt;0,"Modul anders","okay"),"")</f>
        <v>okay</v>
      </c>
      <c r="AQ125" s="10" t="str">
        <f>IFERROR(IF(COUNTIFS(BTT[Verwendete Transaktion (Pflichtauswahl)],BTT[[#This Row],[Verwendete Transaktion (Pflichtauswahl)]],BTT[Verantwortliches TP
(automatisch)],"&lt;&gt;"&amp;BTT[[#This Row],[Verantwortliches TP
(automatisch)]])&gt;0,"Transaktion mehrfach","okay"),"")</f>
        <v>okay</v>
      </c>
      <c r="AR125" s="10" t="str">
        <f>IFERROR(IF(COUNTIFS(BTT[Verwendete Transaktion (Pflichtauswahl)],BTT[[#This Row],[Verwendete Transaktion (Pflichtauswahl)]],BTT[Verantwortliches TP
(automatisch)],"&lt;&gt;"&amp;VLOOKUP(aktives_Teilprojekt,Teilprojekte[[Teilprojekte]:[Kürzel]],2,FALSE))&gt;0,"Transaktion mehrfach","okay"),"")</f>
        <v>okay</v>
      </c>
      <c r="AS125" s="10" t="s">
        <v>9756</v>
      </c>
      <c r="AT125" s="10"/>
    </row>
    <row r="126" spans="1:46" x14ac:dyDescent="0.25">
      <c r="A126" s="14" t="str">
        <f>IFERROR(IF(BTT[[#This Row],[Lfd Nr. 
(aus konsolidierter Datei)]]&lt;&gt;"",BTT[[#This Row],[Lfd Nr. 
(aus konsolidierter Datei)]],VLOOKUP(aktives_Teilprojekt,Teilprojekte[[Teilprojekte]:[Kürzel]],2,FALSE)&amp;ROW(BTT[[#This Row],[Lfd Nr.
(automatisch)]])-2),"")</f>
        <v>IH124</v>
      </c>
      <c r="B126" s="15" t="s">
        <v>6107</v>
      </c>
      <c r="C126" s="15"/>
      <c r="D126" t="s">
        <v>1285</v>
      </c>
      <c r="E126" s="10" t="str">
        <f>IFERROR(IF(NOT(BTT[[#This Row],[Manuelle Änderung des Verantwortliches TP
(Auswahl - bei Bedarf)]]=""),BTT[[#This Row],[Manuelle Änderung des Verantwortliches TP
(Auswahl - bei Bedarf)]],VLOOKUP(BTT[[#This Row],[Hauptprozess
(Pflichtauswahl)]],Hauptprozesse[],3,FALSE)),"")</f>
        <v>IH</v>
      </c>
      <c r="H126" s="10" t="s">
        <v>6041</v>
      </c>
      <c r="I126" t="s">
        <v>2461</v>
      </c>
      <c r="J126" s="10" t="str">
        <f>IFERROR(VLOOKUP(BTT[[#This Row],[Verwendete Transaktion (Pflichtauswahl)]],Transaktionen[[Transaktionen]:[Langtext]],2,FALSE),"")</f>
        <v>Arbeitsplatz anzeigen</v>
      </c>
      <c r="L126" t="s">
        <v>6052</v>
      </c>
      <c r="M126" t="s">
        <v>6052</v>
      </c>
      <c r="N126" t="s">
        <v>6052</v>
      </c>
      <c r="O126" t="s">
        <v>6052</v>
      </c>
      <c r="P126" t="s">
        <v>6052</v>
      </c>
      <c r="Q126" t="s">
        <v>6052</v>
      </c>
      <c r="R126" t="s">
        <v>8533</v>
      </c>
      <c r="S126" t="s">
        <v>6052</v>
      </c>
      <c r="T126" t="s">
        <v>6060</v>
      </c>
      <c r="V126" s="10" t="str">
        <f>IFERROR(VLOOKUP(BTT[[#This Row],[Verwendetes Formular
(Auswahl falls relevant)]],Formulare[[Formularbezeichnung]:[Formularname (technisch)]],2,FALSE),"")</f>
        <v/>
      </c>
      <c r="X126" t="s">
        <v>6052</v>
      </c>
      <c r="Y126" s="4"/>
      <c r="Z126" t="s">
        <v>6046</v>
      </c>
      <c r="AK126" s="10" t="str">
        <f>IF(BTT[[#This Row],[Subprozess
(optionale Auswahl)]]="","okay",IF(VLOOKUP(BTT[[#This Row],[Subprozess
(optionale Auswahl)]],BPML[[Subprozess]:[Zugeordneter Hauptprozess]],3,FALSE)=BTT[[#This Row],[Hauptprozess
(Pflichtauswahl)]],"okay","falscher Subprozess"))</f>
        <v>okay</v>
      </c>
      <c r="AL126" t="str">
        <f>IF(aktives_Teilprojekt="Master","",IF(BTT[[#This Row],[Verantwortliches TP
(automatisch)]]=VLOOKUP(aktives_Teilprojekt,Teilprojekte[[Teilprojekte]:[Kürzel]],2,FALSE),"okay","Hauptprozess anderes TP"))</f>
        <v>okay</v>
      </c>
      <c r="AM1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6" s="10" t="str">
        <f>IFERROR(IF(BTT[[#This Row],[SAP-Modul
(Pflichtauswahl)]]&lt;&gt;VLOOKUP(BTT[[#This Row],[Verwendete Transaktion (Pflichtauswahl)]],Transaktionen[[Transaktionen]:[Modul]],3,FALSE),"Modul anders","okay"),"")</f>
        <v>Modul anders</v>
      </c>
      <c r="AP126" s="10" t="str">
        <f>IFERROR(IF(COUNTIFS(BTT[Verwendete Transaktion (Pflichtauswahl)],BTT[[#This Row],[Verwendete Transaktion (Pflichtauswahl)]],BTT[SAP-Modul
(Pflichtauswahl)],"&lt;&gt;"&amp;BTT[[#This Row],[SAP-Modul
(Pflichtauswahl)]])&gt;0,"Modul anders","okay"),"")</f>
        <v>okay</v>
      </c>
      <c r="AQ126" s="10" t="str">
        <f>IFERROR(IF(COUNTIFS(BTT[Verwendete Transaktion (Pflichtauswahl)],BTT[[#This Row],[Verwendete Transaktion (Pflichtauswahl)]],BTT[Verantwortliches TP
(automatisch)],"&lt;&gt;"&amp;BTT[[#This Row],[Verantwortliches TP
(automatisch)]])&gt;0,"Transaktion mehrfach","okay"),"")</f>
        <v>okay</v>
      </c>
      <c r="AR126" s="10" t="str">
        <f>IFERROR(IF(COUNTIFS(BTT[Verwendete Transaktion (Pflichtauswahl)],BTT[[#This Row],[Verwendete Transaktion (Pflichtauswahl)]],BTT[Verantwortliches TP
(automatisch)],"&lt;&gt;"&amp;VLOOKUP(aktives_Teilprojekt,Teilprojekte[[Teilprojekte]:[Kürzel]],2,FALSE))&gt;0,"Transaktion mehrfach","okay"),"")</f>
        <v>okay</v>
      </c>
      <c r="AS126" s="10" t="s">
        <v>9757</v>
      </c>
      <c r="AT126" s="10"/>
    </row>
    <row r="127" spans="1:46" ht="255" x14ac:dyDescent="0.25">
      <c r="A127" s="14" t="str">
        <f>IFERROR(IF(BTT[[#This Row],[Lfd Nr. 
(aus konsolidierter Datei)]]&lt;&gt;"",BTT[[#This Row],[Lfd Nr. 
(aus konsolidierter Datei)]],VLOOKUP(aktives_Teilprojekt,Teilprojekte[[Teilprojekte]:[Kürzel]],2,FALSE)&amp;ROW(BTT[[#This Row],[Lfd Nr.
(automatisch)]])-2),"")</f>
        <v>IH125</v>
      </c>
      <c r="B127" s="15" t="s">
        <v>6109</v>
      </c>
      <c r="C127" s="15"/>
      <c r="D127" t="s">
        <v>9759</v>
      </c>
      <c r="E127" s="10" t="str">
        <f>IFERROR(IF(NOT(BTT[[#This Row],[Manuelle Änderung des Verantwortliches TP
(Auswahl - bei Bedarf)]]=""),BTT[[#This Row],[Manuelle Änderung des Verantwortliches TP
(Auswahl - bei Bedarf)]],VLOOKUP(BTT[[#This Row],[Hauptprozess
(Pflichtauswahl)]],Hauptprozesse[],3,FALSE)),"")</f>
        <v>IH</v>
      </c>
      <c r="H127" s="10" t="s">
        <v>6041</v>
      </c>
      <c r="I127" t="s">
        <v>2466</v>
      </c>
      <c r="J127" s="10" t="str">
        <f>IFERROR(VLOOKUP(BTT[[#This Row],[Verwendete Transaktion (Pflichtauswahl)]],Transaktionen[[Transaktionen]:[Langtext]],2,FALSE),"")</f>
        <v>Anlegen IH-Meldung - Allgemein</v>
      </c>
      <c r="M127" t="s">
        <v>10162</v>
      </c>
      <c r="N127" t="s">
        <v>10153</v>
      </c>
      <c r="O127" t="s">
        <v>6052</v>
      </c>
      <c r="P127" t="s">
        <v>6052</v>
      </c>
      <c r="Q127" t="s">
        <v>6052</v>
      </c>
      <c r="R127" t="s">
        <v>8533</v>
      </c>
      <c r="S127" t="s">
        <v>6052</v>
      </c>
      <c r="T127" t="s">
        <v>6060</v>
      </c>
      <c r="V127" s="10" t="str">
        <f>IFERROR(VLOOKUP(BTT[[#This Row],[Verwendetes Formular
(Auswahl falls relevant)]],Formulare[[Formularbezeichnung]:[Formularname (technisch)]],2,FALSE),"")</f>
        <v/>
      </c>
      <c r="X127" t="s">
        <v>6052</v>
      </c>
      <c r="Y127" s="4" t="s">
        <v>10233</v>
      </c>
      <c r="Z127" t="s">
        <v>6046</v>
      </c>
      <c r="AB127" t="s">
        <v>6052</v>
      </c>
      <c r="AC127" t="s">
        <v>10317</v>
      </c>
      <c r="AD127" t="s">
        <v>6063</v>
      </c>
      <c r="AE127" t="s">
        <v>6052</v>
      </c>
      <c r="AG127" t="s">
        <v>6051</v>
      </c>
      <c r="AI127" t="s">
        <v>6051</v>
      </c>
      <c r="AK127" s="10" t="str">
        <f>IF(BTT[[#This Row],[Subprozess
(optionale Auswahl)]]="","okay",IF(VLOOKUP(BTT[[#This Row],[Subprozess
(optionale Auswahl)]],BPML[[Subprozess]:[Zugeordneter Hauptprozess]],3,FALSE)=BTT[[#This Row],[Hauptprozess
(Pflichtauswahl)]],"okay","falscher Subprozess"))</f>
        <v>okay</v>
      </c>
      <c r="AL127" t="str">
        <f>IF(aktives_Teilprojekt="Master","",IF(BTT[[#This Row],[Verantwortliches TP
(automatisch)]]=VLOOKUP(aktives_Teilprojekt,Teilprojekte[[Teilprojekte]:[Kürzel]],2,FALSE),"okay","Hauptprozess anderes TP"))</f>
        <v>okay</v>
      </c>
      <c r="AM1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7" s="10" t="str">
        <f>IFERROR(IF(BTT[[#This Row],[SAP-Modul
(Pflichtauswahl)]]&lt;&gt;VLOOKUP(BTT[[#This Row],[Verwendete Transaktion (Pflichtauswahl)]],Transaktionen[[Transaktionen]:[Modul]],3,FALSE),"Modul anders","okay"),"")</f>
        <v>okay</v>
      </c>
      <c r="AP127" s="10" t="str">
        <f>IFERROR(IF(COUNTIFS(BTT[Verwendete Transaktion (Pflichtauswahl)],BTT[[#This Row],[Verwendete Transaktion (Pflichtauswahl)]],BTT[SAP-Modul
(Pflichtauswahl)],"&lt;&gt;"&amp;BTT[[#This Row],[SAP-Modul
(Pflichtauswahl)]])&gt;0,"Modul anders","okay"),"")</f>
        <v>okay</v>
      </c>
      <c r="AQ127" s="10" t="str">
        <f>IFERROR(IF(COUNTIFS(BTT[Verwendete Transaktion (Pflichtauswahl)],BTT[[#This Row],[Verwendete Transaktion (Pflichtauswahl)]],BTT[Verantwortliches TP
(automatisch)],"&lt;&gt;"&amp;BTT[[#This Row],[Verantwortliches TP
(automatisch)]])&gt;0,"Transaktion mehrfach","okay"),"")</f>
        <v>okay</v>
      </c>
      <c r="AR127" s="10" t="str">
        <f>IFERROR(IF(COUNTIFS(BTT[Verwendete Transaktion (Pflichtauswahl)],BTT[[#This Row],[Verwendete Transaktion (Pflichtauswahl)]],BTT[Verantwortliches TP
(automatisch)],"&lt;&gt;"&amp;VLOOKUP(aktives_Teilprojekt,Teilprojekte[[Teilprojekte]:[Kürzel]],2,FALSE))&gt;0,"Transaktion mehrfach","okay"),"")</f>
        <v>okay</v>
      </c>
      <c r="AS127" s="10" t="s">
        <v>9758</v>
      </c>
      <c r="AT127" s="10"/>
    </row>
    <row r="128" spans="1:46" ht="75" x14ac:dyDescent="0.25">
      <c r="A128" s="14" t="str">
        <f>IFERROR(IF(BTT[[#This Row],[Lfd Nr. 
(aus konsolidierter Datei)]]&lt;&gt;"",BTT[[#This Row],[Lfd Nr. 
(aus konsolidierter Datei)]],VLOOKUP(aktives_Teilprojekt,Teilprojekte[[Teilprojekte]:[Kürzel]],2,FALSE)&amp;ROW(BTT[[#This Row],[Lfd Nr.
(automatisch)]])-2),"")</f>
        <v>IH126</v>
      </c>
      <c r="B128" s="15" t="s">
        <v>6109</v>
      </c>
      <c r="C128" s="15"/>
      <c r="D128" t="s">
        <v>9761</v>
      </c>
      <c r="E128" s="10" t="str">
        <f>IFERROR(IF(NOT(BTT[[#This Row],[Manuelle Änderung des Verantwortliches TP
(Auswahl - bei Bedarf)]]=""),BTT[[#This Row],[Manuelle Änderung des Verantwortliches TP
(Auswahl - bei Bedarf)]],VLOOKUP(BTT[[#This Row],[Hauptprozess
(Pflichtauswahl)]],Hauptprozesse[],3,FALSE)),"")</f>
        <v>IH</v>
      </c>
      <c r="H128" s="10" t="s">
        <v>6041</v>
      </c>
      <c r="I128" t="s">
        <v>2466</v>
      </c>
      <c r="J128" s="10" t="str">
        <f>IFERROR(VLOOKUP(BTT[[#This Row],[Verwendete Transaktion (Pflichtauswahl)]],Transaktionen[[Transaktionen]:[Langtext]],2,FALSE),"")</f>
        <v>Anlegen IH-Meldung - Allgemein</v>
      </c>
      <c r="M128" t="s">
        <v>10162</v>
      </c>
      <c r="N128" t="s">
        <v>10153</v>
      </c>
      <c r="O128" t="s">
        <v>6052</v>
      </c>
      <c r="P128" t="s">
        <v>6052</v>
      </c>
      <c r="Q128" t="s">
        <v>6052</v>
      </c>
      <c r="R128" t="s">
        <v>8533</v>
      </c>
      <c r="S128" t="s">
        <v>6052</v>
      </c>
      <c r="T128" t="s">
        <v>6060</v>
      </c>
      <c r="V128" s="10" t="str">
        <f>IFERROR(VLOOKUP(BTT[[#This Row],[Verwendetes Formular
(Auswahl falls relevant)]],Formulare[[Formularbezeichnung]:[Formularname (technisch)]],2,FALSE),"")</f>
        <v/>
      </c>
      <c r="X128" t="s">
        <v>6052</v>
      </c>
      <c r="Y128" s="4" t="s">
        <v>10234</v>
      </c>
      <c r="Z128" t="s">
        <v>6046</v>
      </c>
      <c r="AB128" t="s">
        <v>6052</v>
      </c>
      <c r="AC128" t="s">
        <v>10317</v>
      </c>
      <c r="AD128" t="s">
        <v>6063</v>
      </c>
      <c r="AE128" t="s">
        <v>6052</v>
      </c>
      <c r="AG128" t="s">
        <v>6051</v>
      </c>
      <c r="AI128" t="s">
        <v>6051</v>
      </c>
      <c r="AK128" s="10" t="str">
        <f>IF(BTT[[#This Row],[Subprozess
(optionale Auswahl)]]="","okay",IF(VLOOKUP(BTT[[#This Row],[Subprozess
(optionale Auswahl)]],BPML[[Subprozess]:[Zugeordneter Hauptprozess]],3,FALSE)=BTT[[#This Row],[Hauptprozess
(Pflichtauswahl)]],"okay","falscher Subprozess"))</f>
        <v>okay</v>
      </c>
      <c r="AL128" t="str">
        <f>IF(aktives_Teilprojekt="Master","",IF(BTT[[#This Row],[Verantwortliches TP
(automatisch)]]=VLOOKUP(aktives_Teilprojekt,Teilprojekte[[Teilprojekte]:[Kürzel]],2,FALSE),"okay","Hauptprozess anderes TP"))</f>
        <v>okay</v>
      </c>
      <c r="AM1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8" s="10" t="str">
        <f>IFERROR(IF(BTT[[#This Row],[SAP-Modul
(Pflichtauswahl)]]&lt;&gt;VLOOKUP(BTT[[#This Row],[Verwendete Transaktion (Pflichtauswahl)]],Transaktionen[[Transaktionen]:[Modul]],3,FALSE),"Modul anders","okay"),"")</f>
        <v>okay</v>
      </c>
      <c r="AP128" s="10" t="str">
        <f>IFERROR(IF(COUNTIFS(BTT[Verwendete Transaktion (Pflichtauswahl)],BTT[[#This Row],[Verwendete Transaktion (Pflichtauswahl)]],BTT[SAP-Modul
(Pflichtauswahl)],"&lt;&gt;"&amp;BTT[[#This Row],[SAP-Modul
(Pflichtauswahl)]])&gt;0,"Modul anders","okay"),"")</f>
        <v>okay</v>
      </c>
      <c r="AQ128" s="10" t="str">
        <f>IFERROR(IF(COUNTIFS(BTT[Verwendete Transaktion (Pflichtauswahl)],BTT[[#This Row],[Verwendete Transaktion (Pflichtauswahl)]],BTT[Verantwortliches TP
(automatisch)],"&lt;&gt;"&amp;BTT[[#This Row],[Verantwortliches TP
(automatisch)]])&gt;0,"Transaktion mehrfach","okay"),"")</f>
        <v>okay</v>
      </c>
      <c r="AR128" s="10" t="str">
        <f>IFERROR(IF(COUNTIFS(BTT[Verwendete Transaktion (Pflichtauswahl)],BTT[[#This Row],[Verwendete Transaktion (Pflichtauswahl)]],BTT[Verantwortliches TP
(automatisch)],"&lt;&gt;"&amp;VLOOKUP(aktives_Teilprojekt,Teilprojekte[[Teilprojekte]:[Kürzel]],2,FALSE))&gt;0,"Transaktion mehrfach","okay"),"")</f>
        <v>okay</v>
      </c>
      <c r="AS128" s="10" t="s">
        <v>9760</v>
      </c>
      <c r="AT128" s="10"/>
    </row>
    <row r="129" spans="1:46" ht="90" x14ac:dyDescent="0.25">
      <c r="A129" s="14" t="str">
        <f>IFERROR(IF(BTT[[#This Row],[Lfd Nr. 
(aus konsolidierter Datei)]]&lt;&gt;"",BTT[[#This Row],[Lfd Nr. 
(aus konsolidierter Datei)]],VLOOKUP(aktives_Teilprojekt,Teilprojekte[[Teilprojekte]:[Kürzel]],2,FALSE)&amp;ROW(BTT[[#This Row],[Lfd Nr.
(automatisch)]])-2),"")</f>
        <v>IH127</v>
      </c>
      <c r="B129" s="15" t="s">
        <v>6109</v>
      </c>
      <c r="C129" s="15"/>
      <c r="D129" t="s">
        <v>9763</v>
      </c>
      <c r="E129" s="10" t="str">
        <f>IFERROR(IF(NOT(BTT[[#This Row],[Manuelle Änderung des Verantwortliches TP
(Auswahl - bei Bedarf)]]=""),BTT[[#This Row],[Manuelle Änderung des Verantwortliches TP
(Auswahl - bei Bedarf)]],VLOOKUP(BTT[[#This Row],[Hauptprozess
(Pflichtauswahl)]],Hauptprozesse[],3,FALSE)),"")</f>
        <v>IH</v>
      </c>
      <c r="H129" s="10" t="s">
        <v>6041</v>
      </c>
      <c r="I129" t="s">
        <v>2466</v>
      </c>
      <c r="J129" s="10" t="str">
        <f>IFERROR(VLOOKUP(BTT[[#This Row],[Verwendete Transaktion (Pflichtauswahl)]],Transaktionen[[Transaktionen]:[Langtext]],2,FALSE),"")</f>
        <v>Anlegen IH-Meldung - Allgemein</v>
      </c>
      <c r="K129" t="s">
        <v>2484</v>
      </c>
      <c r="M129" t="s">
        <v>10163</v>
      </c>
      <c r="N129" t="s">
        <v>10153</v>
      </c>
      <c r="O129" t="s">
        <v>6052</v>
      </c>
      <c r="P129" t="s">
        <v>6052</v>
      </c>
      <c r="Q129" t="s">
        <v>6052</v>
      </c>
      <c r="R129" t="s">
        <v>8533</v>
      </c>
      <c r="S129" t="s">
        <v>6052</v>
      </c>
      <c r="T129" t="s">
        <v>6060</v>
      </c>
      <c r="V129" s="10" t="str">
        <f>IFERROR(VLOOKUP(BTT[[#This Row],[Verwendetes Formular
(Auswahl falls relevant)]],Formulare[[Formularbezeichnung]:[Formularname (technisch)]],2,FALSE),"")</f>
        <v/>
      </c>
      <c r="X129" t="s">
        <v>6052</v>
      </c>
      <c r="Y129" s="4" t="s">
        <v>10235</v>
      </c>
      <c r="Z129" t="s">
        <v>6046</v>
      </c>
      <c r="AB129" t="s">
        <v>6052</v>
      </c>
      <c r="AC129" t="s">
        <v>10317</v>
      </c>
      <c r="AD129" t="s">
        <v>6063</v>
      </c>
      <c r="AE129" t="s">
        <v>6052</v>
      </c>
      <c r="AG129" t="s">
        <v>6051</v>
      </c>
      <c r="AI129" t="s">
        <v>6051</v>
      </c>
      <c r="AK129" s="10" t="str">
        <f>IF(BTT[[#This Row],[Subprozess
(optionale Auswahl)]]="","okay",IF(VLOOKUP(BTT[[#This Row],[Subprozess
(optionale Auswahl)]],BPML[[Subprozess]:[Zugeordneter Hauptprozess]],3,FALSE)=BTT[[#This Row],[Hauptprozess
(Pflichtauswahl)]],"okay","falscher Subprozess"))</f>
        <v>okay</v>
      </c>
      <c r="AL129" t="str">
        <f>IF(aktives_Teilprojekt="Master","",IF(BTT[[#This Row],[Verantwortliches TP
(automatisch)]]=VLOOKUP(aktives_Teilprojekt,Teilprojekte[[Teilprojekte]:[Kürzel]],2,FALSE),"okay","Hauptprozess anderes TP"))</f>
        <v>okay</v>
      </c>
      <c r="AM1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9" s="10" t="str">
        <f>IFERROR(IF(BTT[[#This Row],[SAP-Modul
(Pflichtauswahl)]]&lt;&gt;VLOOKUP(BTT[[#This Row],[Verwendete Transaktion (Pflichtauswahl)]],Transaktionen[[Transaktionen]:[Modul]],3,FALSE),"Modul anders","okay"),"")</f>
        <v>okay</v>
      </c>
      <c r="AP129" s="10" t="str">
        <f>IFERROR(IF(COUNTIFS(BTT[Verwendete Transaktion (Pflichtauswahl)],BTT[[#This Row],[Verwendete Transaktion (Pflichtauswahl)]],BTT[SAP-Modul
(Pflichtauswahl)],"&lt;&gt;"&amp;BTT[[#This Row],[SAP-Modul
(Pflichtauswahl)]])&gt;0,"Modul anders","okay"),"")</f>
        <v>okay</v>
      </c>
      <c r="AQ129" s="10" t="str">
        <f>IFERROR(IF(COUNTIFS(BTT[Verwendete Transaktion (Pflichtauswahl)],BTT[[#This Row],[Verwendete Transaktion (Pflichtauswahl)]],BTT[Verantwortliches TP
(automatisch)],"&lt;&gt;"&amp;BTT[[#This Row],[Verantwortliches TP
(automatisch)]])&gt;0,"Transaktion mehrfach","okay"),"")</f>
        <v>okay</v>
      </c>
      <c r="AR129" s="10" t="str">
        <f>IFERROR(IF(COUNTIFS(BTT[Verwendete Transaktion (Pflichtauswahl)],BTT[[#This Row],[Verwendete Transaktion (Pflichtauswahl)]],BTT[Verantwortliches TP
(automatisch)],"&lt;&gt;"&amp;VLOOKUP(aktives_Teilprojekt,Teilprojekte[[Teilprojekte]:[Kürzel]],2,FALSE))&gt;0,"Transaktion mehrfach","okay"),"")</f>
        <v>okay</v>
      </c>
      <c r="AS129" s="10" t="s">
        <v>9762</v>
      </c>
      <c r="AT129" s="10"/>
    </row>
    <row r="130" spans="1:46" ht="60" x14ac:dyDescent="0.25">
      <c r="A130" s="14" t="str">
        <f>IFERROR(IF(BTT[[#This Row],[Lfd Nr. 
(aus konsolidierter Datei)]]&lt;&gt;"",BTT[[#This Row],[Lfd Nr. 
(aus konsolidierter Datei)]],VLOOKUP(aktives_Teilprojekt,Teilprojekte[[Teilprojekte]:[Kürzel]],2,FALSE)&amp;ROW(BTT[[#This Row],[Lfd Nr.
(automatisch)]])-2),"")</f>
        <v>IH128</v>
      </c>
      <c r="B130" s="15" t="s">
        <v>6109</v>
      </c>
      <c r="C130" s="15"/>
      <c r="D130" t="s">
        <v>9765</v>
      </c>
      <c r="E130" s="10" t="str">
        <f>IFERROR(IF(NOT(BTT[[#This Row],[Manuelle Änderung des Verantwortliches TP
(Auswahl - bei Bedarf)]]=""),BTT[[#This Row],[Manuelle Änderung des Verantwortliches TP
(Auswahl - bei Bedarf)]],VLOOKUP(BTT[[#This Row],[Hauptprozess
(Pflichtauswahl)]],Hauptprozesse[],3,FALSE)),"")</f>
        <v>IH</v>
      </c>
      <c r="H130" s="10" t="s">
        <v>6041</v>
      </c>
      <c r="I130" t="s">
        <v>2466</v>
      </c>
      <c r="J130" s="10" t="str">
        <f>IFERROR(VLOOKUP(BTT[[#This Row],[Verwendete Transaktion (Pflichtauswahl)]],Transaktionen[[Transaktionen]:[Langtext]],2,FALSE),"")</f>
        <v>Anlegen IH-Meldung - Allgemein</v>
      </c>
      <c r="K130" t="s">
        <v>2484</v>
      </c>
      <c r="L130" t="s">
        <v>6052</v>
      </c>
      <c r="M130" t="s">
        <v>10164</v>
      </c>
      <c r="N130" t="s">
        <v>10153</v>
      </c>
      <c r="O130" t="s">
        <v>6052</v>
      </c>
      <c r="P130" t="s">
        <v>6052</v>
      </c>
      <c r="Q130" t="s">
        <v>6052</v>
      </c>
      <c r="R130" t="s">
        <v>8533</v>
      </c>
      <c r="S130" t="s">
        <v>6052</v>
      </c>
      <c r="T130" t="s">
        <v>6060</v>
      </c>
      <c r="V130" s="10" t="str">
        <f>IFERROR(VLOOKUP(BTT[[#This Row],[Verwendetes Formular
(Auswahl falls relevant)]],Formulare[[Formularbezeichnung]:[Formularname (technisch)]],2,FALSE),"")</f>
        <v/>
      </c>
      <c r="X130" t="s">
        <v>6052</v>
      </c>
      <c r="Y130" s="4" t="s">
        <v>10236</v>
      </c>
      <c r="Z130" t="s">
        <v>6046</v>
      </c>
      <c r="AB130" t="s">
        <v>6052</v>
      </c>
      <c r="AC130" t="s">
        <v>10317</v>
      </c>
      <c r="AD130" t="s">
        <v>6063</v>
      </c>
      <c r="AE130" t="s">
        <v>6052</v>
      </c>
      <c r="AG130" t="s">
        <v>6051</v>
      </c>
      <c r="AI130" t="s">
        <v>6051</v>
      </c>
      <c r="AK130" s="10" t="str">
        <f>IF(BTT[[#This Row],[Subprozess
(optionale Auswahl)]]="","okay",IF(VLOOKUP(BTT[[#This Row],[Subprozess
(optionale Auswahl)]],BPML[[Subprozess]:[Zugeordneter Hauptprozess]],3,FALSE)=BTT[[#This Row],[Hauptprozess
(Pflichtauswahl)]],"okay","falscher Subprozess"))</f>
        <v>okay</v>
      </c>
      <c r="AL130" t="str">
        <f>IF(aktives_Teilprojekt="Master","",IF(BTT[[#This Row],[Verantwortliches TP
(automatisch)]]=VLOOKUP(aktives_Teilprojekt,Teilprojekte[[Teilprojekte]:[Kürzel]],2,FALSE),"okay","Hauptprozess anderes TP"))</f>
        <v>okay</v>
      </c>
      <c r="AM1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0" s="10" t="str">
        <f>IFERROR(IF(BTT[[#This Row],[SAP-Modul
(Pflichtauswahl)]]&lt;&gt;VLOOKUP(BTT[[#This Row],[Verwendete Transaktion (Pflichtauswahl)]],Transaktionen[[Transaktionen]:[Modul]],3,FALSE),"Modul anders","okay"),"")</f>
        <v>okay</v>
      </c>
      <c r="AP130" s="10" t="str">
        <f>IFERROR(IF(COUNTIFS(BTT[Verwendete Transaktion (Pflichtauswahl)],BTT[[#This Row],[Verwendete Transaktion (Pflichtauswahl)]],BTT[SAP-Modul
(Pflichtauswahl)],"&lt;&gt;"&amp;BTT[[#This Row],[SAP-Modul
(Pflichtauswahl)]])&gt;0,"Modul anders","okay"),"")</f>
        <v>okay</v>
      </c>
      <c r="AQ130" s="10" t="str">
        <f>IFERROR(IF(COUNTIFS(BTT[Verwendete Transaktion (Pflichtauswahl)],BTT[[#This Row],[Verwendete Transaktion (Pflichtauswahl)]],BTT[Verantwortliches TP
(automatisch)],"&lt;&gt;"&amp;BTT[[#This Row],[Verantwortliches TP
(automatisch)]])&gt;0,"Transaktion mehrfach","okay"),"")</f>
        <v>okay</v>
      </c>
      <c r="AR130" s="10" t="str">
        <f>IFERROR(IF(COUNTIFS(BTT[Verwendete Transaktion (Pflichtauswahl)],BTT[[#This Row],[Verwendete Transaktion (Pflichtauswahl)]],BTT[Verantwortliches TP
(automatisch)],"&lt;&gt;"&amp;VLOOKUP(aktives_Teilprojekt,Teilprojekte[[Teilprojekte]:[Kürzel]],2,FALSE))&gt;0,"Transaktion mehrfach","okay"),"")</f>
        <v>okay</v>
      </c>
      <c r="AS130" s="10" t="s">
        <v>9764</v>
      </c>
      <c r="AT130" s="10"/>
    </row>
    <row r="131" spans="1:46" x14ac:dyDescent="0.25">
      <c r="A131" s="14" t="str">
        <f>IFERROR(IF(BTT[[#This Row],[Lfd Nr. 
(aus konsolidierter Datei)]]&lt;&gt;"",BTT[[#This Row],[Lfd Nr. 
(aus konsolidierter Datei)]],VLOOKUP(aktives_Teilprojekt,Teilprojekte[[Teilprojekte]:[Kürzel]],2,FALSE)&amp;ROW(BTT[[#This Row],[Lfd Nr.
(automatisch)]])-2),"")</f>
        <v>IH129</v>
      </c>
      <c r="B131" s="15" t="s">
        <v>6109</v>
      </c>
      <c r="C131" s="15"/>
      <c r="D131" t="s">
        <v>9767</v>
      </c>
      <c r="E131" s="10" t="str">
        <f>IFERROR(IF(NOT(BTT[[#This Row],[Manuelle Änderung des Verantwortliches TP
(Auswahl - bei Bedarf)]]=""),BTT[[#This Row],[Manuelle Änderung des Verantwortliches TP
(Auswahl - bei Bedarf)]],VLOOKUP(BTT[[#This Row],[Hauptprozess
(Pflichtauswahl)]],Hauptprozesse[],3,FALSE)),"")</f>
        <v>IH</v>
      </c>
      <c r="H131" s="10" t="s">
        <v>6041</v>
      </c>
      <c r="I131" t="s">
        <v>2486</v>
      </c>
      <c r="J131" s="10" t="str">
        <f>IFERROR(VLOOKUP(BTT[[#This Row],[Verwendete Transaktion (Pflichtauswahl)]],Transaktionen[[Transaktionen]:[Langtext]],2,FALSE),"")</f>
        <v>AUFTRAG ÄNDERN</v>
      </c>
      <c r="K131" t="s">
        <v>10165</v>
      </c>
      <c r="L131" t="s">
        <v>6052</v>
      </c>
      <c r="M131" t="s">
        <v>10166</v>
      </c>
      <c r="N131" t="s">
        <v>10167</v>
      </c>
      <c r="O131" t="s">
        <v>6052</v>
      </c>
      <c r="P131" t="s">
        <v>6052</v>
      </c>
      <c r="Q131" t="s">
        <v>6052</v>
      </c>
      <c r="R131" t="s">
        <v>8533</v>
      </c>
      <c r="S131" t="s">
        <v>6052</v>
      </c>
      <c r="T131" t="s">
        <v>6060</v>
      </c>
      <c r="V131" s="10" t="str">
        <f>IFERROR(VLOOKUP(BTT[[#This Row],[Verwendetes Formular
(Auswahl falls relevant)]],Formulare[[Formularbezeichnung]:[Formularname (technisch)]],2,FALSE),"")</f>
        <v/>
      </c>
      <c r="X131" t="s">
        <v>6052</v>
      </c>
      <c r="Y131" s="4"/>
      <c r="Z131" t="s">
        <v>6046</v>
      </c>
      <c r="AB131" t="s">
        <v>6052</v>
      </c>
      <c r="AC131" t="s">
        <v>10317</v>
      </c>
      <c r="AD131" t="s">
        <v>6063</v>
      </c>
      <c r="AE131" t="s">
        <v>6052</v>
      </c>
      <c r="AG131" t="s">
        <v>6051</v>
      </c>
      <c r="AI131" t="s">
        <v>6051</v>
      </c>
      <c r="AK131" s="10" t="str">
        <f>IF(BTT[[#This Row],[Subprozess
(optionale Auswahl)]]="","okay",IF(VLOOKUP(BTT[[#This Row],[Subprozess
(optionale Auswahl)]],BPML[[Subprozess]:[Zugeordneter Hauptprozess]],3,FALSE)=BTT[[#This Row],[Hauptprozess
(Pflichtauswahl)]],"okay","falscher Subprozess"))</f>
        <v>okay</v>
      </c>
      <c r="AL131" t="str">
        <f>IF(aktives_Teilprojekt="Master","",IF(BTT[[#This Row],[Verantwortliches TP
(automatisch)]]=VLOOKUP(aktives_Teilprojekt,Teilprojekte[[Teilprojekte]:[Kürzel]],2,FALSE),"okay","Hauptprozess anderes TP"))</f>
        <v>okay</v>
      </c>
      <c r="AM1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1" s="10" t="str">
        <f>IFERROR(IF(BTT[[#This Row],[SAP-Modul
(Pflichtauswahl)]]&lt;&gt;VLOOKUP(BTT[[#This Row],[Verwendete Transaktion (Pflichtauswahl)]],Transaktionen[[Transaktionen]:[Modul]],3,FALSE),"Modul anders","okay"),"")</f>
        <v>okay</v>
      </c>
      <c r="AP131" s="10" t="str">
        <f>IFERROR(IF(COUNTIFS(BTT[Verwendete Transaktion (Pflichtauswahl)],BTT[[#This Row],[Verwendete Transaktion (Pflichtauswahl)]],BTT[SAP-Modul
(Pflichtauswahl)],"&lt;&gt;"&amp;BTT[[#This Row],[SAP-Modul
(Pflichtauswahl)]])&gt;0,"Modul anders","okay"),"")</f>
        <v>okay</v>
      </c>
      <c r="AQ131" s="10" t="str">
        <f>IFERROR(IF(COUNTIFS(BTT[Verwendete Transaktion (Pflichtauswahl)],BTT[[#This Row],[Verwendete Transaktion (Pflichtauswahl)]],BTT[Verantwortliches TP
(automatisch)],"&lt;&gt;"&amp;BTT[[#This Row],[Verantwortliches TP
(automatisch)]])&gt;0,"Transaktion mehrfach","okay"),"")</f>
        <v>Transaktion mehrfach</v>
      </c>
      <c r="AR13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31" s="10" t="s">
        <v>9766</v>
      </c>
      <c r="AT131" s="10"/>
    </row>
    <row r="132" spans="1:46" ht="30" x14ac:dyDescent="0.25">
      <c r="A132" s="14" t="str">
        <f>IFERROR(IF(BTT[[#This Row],[Lfd Nr. 
(aus konsolidierter Datei)]]&lt;&gt;"",BTT[[#This Row],[Lfd Nr. 
(aus konsolidierter Datei)]],VLOOKUP(aktives_Teilprojekt,Teilprojekte[[Teilprojekte]:[Kürzel]],2,FALSE)&amp;ROW(BTT[[#This Row],[Lfd Nr.
(automatisch)]])-2),"")</f>
        <v>IH132</v>
      </c>
      <c r="B132" s="15" t="s">
        <v>6109</v>
      </c>
      <c r="C132" s="15"/>
      <c r="D132" t="s">
        <v>9769</v>
      </c>
      <c r="E132" s="10" t="str">
        <f>IFERROR(IF(NOT(BTT[[#This Row],[Manuelle Änderung des Verantwortliches TP
(Auswahl - bei Bedarf)]]=""),BTT[[#This Row],[Manuelle Änderung des Verantwortliches TP
(Auswahl - bei Bedarf)]],VLOOKUP(BTT[[#This Row],[Hauptprozess
(Pflichtauswahl)]],Hauptprozesse[],3,FALSE)),"")</f>
        <v>IH</v>
      </c>
      <c r="H132" s="10" t="s">
        <v>6041</v>
      </c>
      <c r="I132" t="s">
        <v>2486</v>
      </c>
      <c r="J132" s="10" t="str">
        <f>IFERROR(VLOOKUP(BTT[[#This Row],[Verwendete Transaktion (Pflichtauswahl)]],Transaktionen[[Transaktionen]:[Langtext]],2,FALSE),"")</f>
        <v>AUFTRAG ÄNDERN</v>
      </c>
      <c r="L132" t="s">
        <v>10168</v>
      </c>
      <c r="M132" t="s">
        <v>6051</v>
      </c>
      <c r="N132" t="s">
        <v>6052</v>
      </c>
      <c r="O132" t="s">
        <v>6052</v>
      </c>
      <c r="P132" t="s">
        <v>6052</v>
      </c>
      <c r="Q132" t="s">
        <v>6052</v>
      </c>
      <c r="R132" t="s">
        <v>8533</v>
      </c>
      <c r="S132" t="s">
        <v>6052</v>
      </c>
      <c r="T132" t="s">
        <v>6060</v>
      </c>
      <c r="V132" s="10" t="str">
        <f>IFERROR(VLOOKUP(BTT[[#This Row],[Verwendetes Formular
(Auswahl falls relevant)]],Formulare[[Formularbezeichnung]:[Formularname (technisch)]],2,FALSE),"")</f>
        <v/>
      </c>
      <c r="X132" t="s">
        <v>6051</v>
      </c>
      <c r="Y132" s="4" t="s">
        <v>10237</v>
      </c>
      <c r="Z132" t="s">
        <v>6046</v>
      </c>
      <c r="AB132" t="s">
        <v>6052</v>
      </c>
      <c r="AC132" t="s">
        <v>10317</v>
      </c>
      <c r="AD132" t="s">
        <v>6063</v>
      </c>
      <c r="AE132" t="s">
        <v>6052</v>
      </c>
      <c r="AG132" t="s">
        <v>6051</v>
      </c>
      <c r="AI132" t="s">
        <v>6051</v>
      </c>
      <c r="AK132" s="10" t="str">
        <f>IF(BTT[[#This Row],[Subprozess
(optionale Auswahl)]]="","okay",IF(VLOOKUP(BTT[[#This Row],[Subprozess
(optionale Auswahl)]],BPML[[Subprozess]:[Zugeordneter Hauptprozess]],3,FALSE)=BTT[[#This Row],[Hauptprozess
(Pflichtauswahl)]],"okay","falscher Subprozess"))</f>
        <v>okay</v>
      </c>
      <c r="AL132" t="str">
        <f>IF(aktives_Teilprojekt="Master","",IF(BTT[[#This Row],[Verantwortliches TP
(automatisch)]]=VLOOKUP(aktives_Teilprojekt,Teilprojekte[[Teilprojekte]:[Kürzel]],2,FALSE),"okay","Hauptprozess anderes TP"))</f>
        <v>okay</v>
      </c>
      <c r="AM1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2" s="10" t="str">
        <f>IFERROR(IF(BTT[[#This Row],[SAP-Modul
(Pflichtauswahl)]]&lt;&gt;VLOOKUP(BTT[[#This Row],[Verwendete Transaktion (Pflichtauswahl)]],Transaktionen[[Transaktionen]:[Modul]],3,FALSE),"Modul anders","okay"),"")</f>
        <v>okay</v>
      </c>
      <c r="AP132" s="10" t="str">
        <f>IFERROR(IF(COUNTIFS(BTT[Verwendete Transaktion (Pflichtauswahl)],BTT[[#This Row],[Verwendete Transaktion (Pflichtauswahl)]],BTT[SAP-Modul
(Pflichtauswahl)],"&lt;&gt;"&amp;BTT[[#This Row],[SAP-Modul
(Pflichtauswahl)]])&gt;0,"Modul anders","okay"),"")</f>
        <v>okay</v>
      </c>
      <c r="AQ132" s="10" t="str">
        <f>IFERROR(IF(COUNTIFS(BTT[Verwendete Transaktion (Pflichtauswahl)],BTT[[#This Row],[Verwendete Transaktion (Pflichtauswahl)]],BTT[Verantwortliches TP
(automatisch)],"&lt;&gt;"&amp;BTT[[#This Row],[Verantwortliches TP
(automatisch)]])&gt;0,"Transaktion mehrfach","okay"),"")</f>
        <v>Transaktion mehrfach</v>
      </c>
      <c r="AR13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32" s="10" t="s">
        <v>9768</v>
      </c>
      <c r="AT132" s="10"/>
    </row>
    <row r="133" spans="1:46" x14ac:dyDescent="0.25">
      <c r="A133" s="14" t="str">
        <f>IFERROR(IF(BTT[[#This Row],[Lfd Nr. 
(aus konsolidierter Datei)]]&lt;&gt;"",BTT[[#This Row],[Lfd Nr. 
(aus konsolidierter Datei)]],VLOOKUP(aktives_Teilprojekt,Teilprojekte[[Teilprojekte]:[Kürzel]],2,FALSE)&amp;ROW(BTT[[#This Row],[Lfd Nr.
(automatisch)]])-2),"")</f>
        <v>IH133</v>
      </c>
      <c r="B133" s="15" t="s">
        <v>6109</v>
      </c>
      <c r="C133" s="15"/>
      <c r="D133" t="s">
        <v>9771</v>
      </c>
      <c r="E133" s="10" t="str">
        <f>IFERROR(IF(NOT(BTT[[#This Row],[Manuelle Änderung des Verantwortliches TP
(Auswahl - bei Bedarf)]]=""),BTT[[#This Row],[Manuelle Änderung des Verantwortliches TP
(Auswahl - bei Bedarf)]],VLOOKUP(BTT[[#This Row],[Hauptprozess
(Pflichtauswahl)]],Hauptprozesse[],3,FALSE)),"")</f>
        <v>IH</v>
      </c>
      <c r="H133" s="10" t="s">
        <v>6041</v>
      </c>
      <c r="I133" t="s">
        <v>2486</v>
      </c>
      <c r="J133" s="10" t="str">
        <f>IFERROR(VLOOKUP(BTT[[#This Row],[Verwendete Transaktion (Pflichtauswahl)]],Transaktionen[[Transaktionen]:[Langtext]],2,FALSE),"")</f>
        <v>AUFTRAG ÄNDERN</v>
      </c>
      <c r="K133" t="s">
        <v>10169</v>
      </c>
      <c r="L133" t="s">
        <v>9000</v>
      </c>
      <c r="M133" t="s">
        <v>10162</v>
      </c>
      <c r="N133" t="s">
        <v>10153</v>
      </c>
      <c r="O133" t="s">
        <v>6052</v>
      </c>
      <c r="P133" t="s">
        <v>6052</v>
      </c>
      <c r="Q133" t="s">
        <v>6052</v>
      </c>
      <c r="R133" t="s">
        <v>8533</v>
      </c>
      <c r="S133" t="s">
        <v>6052</v>
      </c>
      <c r="T133" t="s">
        <v>6061</v>
      </c>
      <c r="V133" s="10" t="str">
        <f>IFERROR(VLOOKUP(BTT[[#This Row],[Verwendetes Formular
(Auswahl falls relevant)]],Formulare[[Formularbezeichnung]:[Formularname (technisch)]],2,FALSE),"")</f>
        <v/>
      </c>
      <c r="W133" t="s">
        <v>10238</v>
      </c>
      <c r="X133" t="s">
        <v>6052</v>
      </c>
      <c r="Y133" s="4"/>
      <c r="Z133" t="s">
        <v>6046</v>
      </c>
      <c r="AB133" t="s">
        <v>6052</v>
      </c>
      <c r="AC133" t="s">
        <v>10317</v>
      </c>
      <c r="AD133" t="s">
        <v>6063</v>
      </c>
      <c r="AE133" t="s">
        <v>6052</v>
      </c>
      <c r="AG133" t="s">
        <v>6051</v>
      </c>
      <c r="AI133" t="s">
        <v>6051</v>
      </c>
      <c r="AK133" s="10" t="str">
        <f>IF(BTT[[#This Row],[Subprozess
(optionale Auswahl)]]="","okay",IF(VLOOKUP(BTT[[#This Row],[Subprozess
(optionale Auswahl)]],BPML[[Subprozess]:[Zugeordneter Hauptprozess]],3,FALSE)=BTT[[#This Row],[Hauptprozess
(Pflichtauswahl)]],"okay","falscher Subprozess"))</f>
        <v>okay</v>
      </c>
      <c r="AL133" t="str">
        <f>IF(aktives_Teilprojekt="Master","",IF(BTT[[#This Row],[Verantwortliches TP
(automatisch)]]=VLOOKUP(aktives_Teilprojekt,Teilprojekte[[Teilprojekte]:[Kürzel]],2,FALSE),"okay","Hauptprozess anderes TP"))</f>
        <v>okay</v>
      </c>
      <c r="AM1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3" s="10" t="str">
        <f>IFERROR(IF(BTT[[#This Row],[SAP-Modul
(Pflichtauswahl)]]&lt;&gt;VLOOKUP(BTT[[#This Row],[Verwendete Transaktion (Pflichtauswahl)]],Transaktionen[[Transaktionen]:[Modul]],3,FALSE),"Modul anders","okay"),"")</f>
        <v>okay</v>
      </c>
      <c r="AP133" s="10" t="str">
        <f>IFERROR(IF(COUNTIFS(BTT[Verwendete Transaktion (Pflichtauswahl)],BTT[[#This Row],[Verwendete Transaktion (Pflichtauswahl)]],BTT[SAP-Modul
(Pflichtauswahl)],"&lt;&gt;"&amp;BTT[[#This Row],[SAP-Modul
(Pflichtauswahl)]])&gt;0,"Modul anders","okay"),"")</f>
        <v>okay</v>
      </c>
      <c r="AQ133" s="10" t="str">
        <f>IFERROR(IF(COUNTIFS(BTT[Verwendete Transaktion (Pflichtauswahl)],BTT[[#This Row],[Verwendete Transaktion (Pflichtauswahl)]],BTT[Verantwortliches TP
(automatisch)],"&lt;&gt;"&amp;BTT[[#This Row],[Verantwortliches TP
(automatisch)]])&gt;0,"Transaktion mehrfach","okay"),"")</f>
        <v>Transaktion mehrfach</v>
      </c>
      <c r="AR13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33" s="10" t="s">
        <v>9770</v>
      </c>
      <c r="AT133" s="10"/>
    </row>
    <row r="134" spans="1:46" ht="45" x14ac:dyDescent="0.25">
      <c r="A134" s="14" t="str">
        <f>IFERROR(IF(BTT[[#This Row],[Lfd Nr. 
(aus konsolidierter Datei)]]&lt;&gt;"",BTT[[#This Row],[Lfd Nr. 
(aus konsolidierter Datei)]],VLOOKUP(aktives_Teilprojekt,Teilprojekte[[Teilprojekte]:[Kürzel]],2,FALSE)&amp;ROW(BTT[[#This Row],[Lfd Nr.
(automatisch)]])-2),"")</f>
        <v>IH134</v>
      </c>
      <c r="B134" s="15" t="s">
        <v>6109</v>
      </c>
      <c r="C134" s="15"/>
      <c r="D134" t="s">
        <v>9773</v>
      </c>
      <c r="E134" s="10" t="str">
        <f>IFERROR(IF(NOT(BTT[[#This Row],[Manuelle Änderung des Verantwortliches TP
(Auswahl - bei Bedarf)]]=""),BTT[[#This Row],[Manuelle Änderung des Verantwortliches TP
(Auswahl - bei Bedarf)]],VLOOKUP(BTT[[#This Row],[Hauptprozess
(Pflichtauswahl)]],Hauptprozesse[],3,FALSE)),"")</f>
        <v>IH</v>
      </c>
      <c r="H134" s="10" t="s">
        <v>6041</v>
      </c>
      <c r="I134" t="s">
        <v>2468</v>
      </c>
      <c r="J134" s="10" t="str">
        <f>IFERROR(VLOOKUP(BTT[[#This Row],[Verwendete Transaktion (Pflichtauswahl)]],Transaktionen[[Transaktionen]:[Langtext]],2,FALSE),"")</f>
        <v>Ändern IH-Meldung</v>
      </c>
      <c r="K134" t="s">
        <v>10170</v>
      </c>
      <c r="L134" t="s">
        <v>9000</v>
      </c>
      <c r="M134" t="s">
        <v>10164</v>
      </c>
      <c r="N134" t="s">
        <v>10153</v>
      </c>
      <c r="O134" t="s">
        <v>6052</v>
      </c>
      <c r="P134" t="s">
        <v>6052</v>
      </c>
      <c r="Q134" t="s">
        <v>6052</v>
      </c>
      <c r="R134" t="s">
        <v>8533</v>
      </c>
      <c r="S134" t="s">
        <v>6052</v>
      </c>
      <c r="T134" t="s">
        <v>6060</v>
      </c>
      <c r="V134" s="10" t="str">
        <f>IFERROR(VLOOKUP(BTT[[#This Row],[Verwendetes Formular
(Auswahl falls relevant)]],Formulare[[Formularbezeichnung]:[Formularname (technisch)]],2,FALSE),"")</f>
        <v/>
      </c>
      <c r="X134" t="s">
        <v>6052</v>
      </c>
      <c r="Y134" s="4" t="s">
        <v>10239</v>
      </c>
      <c r="Z134" t="s">
        <v>6046</v>
      </c>
      <c r="AB134" t="s">
        <v>6052</v>
      </c>
      <c r="AC134" t="s">
        <v>10317</v>
      </c>
      <c r="AD134" t="s">
        <v>6063</v>
      </c>
      <c r="AE134" t="s">
        <v>6052</v>
      </c>
      <c r="AG134" t="s">
        <v>6051</v>
      </c>
      <c r="AI134" t="s">
        <v>6051</v>
      </c>
      <c r="AK134" s="10" t="str">
        <f>IF(BTT[[#This Row],[Subprozess
(optionale Auswahl)]]="","okay",IF(VLOOKUP(BTT[[#This Row],[Subprozess
(optionale Auswahl)]],BPML[[Subprozess]:[Zugeordneter Hauptprozess]],3,FALSE)=BTT[[#This Row],[Hauptprozess
(Pflichtauswahl)]],"okay","falscher Subprozess"))</f>
        <v>okay</v>
      </c>
      <c r="AL134" t="str">
        <f>IF(aktives_Teilprojekt="Master","",IF(BTT[[#This Row],[Verantwortliches TP
(automatisch)]]=VLOOKUP(aktives_Teilprojekt,Teilprojekte[[Teilprojekte]:[Kürzel]],2,FALSE),"okay","Hauptprozess anderes TP"))</f>
        <v>okay</v>
      </c>
      <c r="AM1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4" s="10" t="str">
        <f>IFERROR(IF(BTT[[#This Row],[SAP-Modul
(Pflichtauswahl)]]&lt;&gt;VLOOKUP(BTT[[#This Row],[Verwendete Transaktion (Pflichtauswahl)]],Transaktionen[[Transaktionen]:[Modul]],3,FALSE),"Modul anders","okay"),"")</f>
        <v>okay</v>
      </c>
      <c r="AP134" s="10" t="str">
        <f>IFERROR(IF(COUNTIFS(BTT[Verwendete Transaktion (Pflichtauswahl)],BTT[[#This Row],[Verwendete Transaktion (Pflichtauswahl)]],BTT[SAP-Modul
(Pflichtauswahl)],"&lt;&gt;"&amp;BTT[[#This Row],[SAP-Modul
(Pflichtauswahl)]])&gt;0,"Modul anders","okay"),"")</f>
        <v>okay</v>
      </c>
      <c r="AQ134" s="10" t="str">
        <f>IFERROR(IF(COUNTIFS(BTT[Verwendete Transaktion (Pflichtauswahl)],BTT[[#This Row],[Verwendete Transaktion (Pflichtauswahl)]],BTT[Verantwortliches TP
(automatisch)],"&lt;&gt;"&amp;BTT[[#This Row],[Verantwortliches TP
(automatisch)]])&gt;0,"Transaktion mehrfach","okay"),"")</f>
        <v>okay</v>
      </c>
      <c r="AR134" s="10" t="str">
        <f>IFERROR(IF(COUNTIFS(BTT[Verwendete Transaktion (Pflichtauswahl)],BTT[[#This Row],[Verwendete Transaktion (Pflichtauswahl)]],BTT[Verantwortliches TP
(automatisch)],"&lt;&gt;"&amp;VLOOKUP(aktives_Teilprojekt,Teilprojekte[[Teilprojekte]:[Kürzel]],2,FALSE))&gt;0,"Transaktion mehrfach","okay"),"")</f>
        <v>okay</v>
      </c>
      <c r="AS134" s="10" t="s">
        <v>9772</v>
      </c>
      <c r="AT134" s="10"/>
    </row>
    <row r="135" spans="1:46" x14ac:dyDescent="0.25">
      <c r="A135" s="14" t="str">
        <f>IFERROR(IF(BTT[[#This Row],[Lfd Nr. 
(aus konsolidierter Datei)]]&lt;&gt;"",BTT[[#This Row],[Lfd Nr. 
(aus konsolidierter Datei)]],VLOOKUP(aktives_Teilprojekt,Teilprojekte[[Teilprojekte]:[Kürzel]],2,FALSE)&amp;ROW(BTT[[#This Row],[Lfd Nr.
(automatisch)]])-2),"")</f>
        <v>IH135</v>
      </c>
      <c r="B135" s="15" t="s">
        <v>6109</v>
      </c>
      <c r="C135" s="15"/>
      <c r="D135" t="s">
        <v>9775</v>
      </c>
      <c r="E135" s="10" t="str">
        <f>IFERROR(IF(NOT(BTT[[#This Row],[Manuelle Änderung des Verantwortliches TP
(Auswahl - bei Bedarf)]]=""),BTT[[#This Row],[Manuelle Änderung des Verantwortliches TP
(Auswahl - bei Bedarf)]],VLOOKUP(BTT[[#This Row],[Hauptprozess
(Pflichtauswahl)]],Hauptprozesse[],3,FALSE)),"")</f>
        <v>IH</v>
      </c>
      <c r="H135" s="10" t="s">
        <v>6041</v>
      </c>
      <c r="I135" t="s">
        <v>2510</v>
      </c>
      <c r="J135" s="10" t="str">
        <f>IFERROR(VLOOKUP(BTT[[#This Row],[Verwendete Transaktion (Pflichtauswahl)]],Transaktionen[[Transaktionen]:[Langtext]],2,FALSE),"")</f>
        <v>Erfassen Rückmeldung IH-Aufträge</v>
      </c>
      <c r="L135" t="s">
        <v>9000</v>
      </c>
      <c r="M135" t="s">
        <v>6052</v>
      </c>
      <c r="N135" t="s">
        <v>6052</v>
      </c>
      <c r="O135" t="s">
        <v>6052</v>
      </c>
      <c r="P135" t="s">
        <v>6052</v>
      </c>
      <c r="Q135" t="s">
        <v>6052</v>
      </c>
      <c r="R135" t="s">
        <v>8533</v>
      </c>
      <c r="S135" t="s">
        <v>6052</v>
      </c>
      <c r="T135" t="s">
        <v>6060</v>
      </c>
      <c r="V135" s="10" t="str">
        <f>IFERROR(VLOOKUP(BTT[[#This Row],[Verwendetes Formular
(Auswahl falls relevant)]],Formulare[[Formularbezeichnung]:[Formularname (technisch)]],2,FALSE),"")</f>
        <v/>
      </c>
      <c r="X135" t="s">
        <v>6052</v>
      </c>
      <c r="Y135" s="4"/>
      <c r="Z135" t="s">
        <v>6046</v>
      </c>
      <c r="AB135" t="s">
        <v>6052</v>
      </c>
      <c r="AC135" t="s">
        <v>10317</v>
      </c>
      <c r="AD135" t="s">
        <v>6063</v>
      </c>
      <c r="AE135" t="s">
        <v>6052</v>
      </c>
      <c r="AG135" t="s">
        <v>6051</v>
      </c>
      <c r="AI135" t="s">
        <v>6051</v>
      </c>
      <c r="AK135" s="10" t="str">
        <f>IF(BTT[[#This Row],[Subprozess
(optionale Auswahl)]]="","okay",IF(VLOOKUP(BTT[[#This Row],[Subprozess
(optionale Auswahl)]],BPML[[Subprozess]:[Zugeordneter Hauptprozess]],3,FALSE)=BTT[[#This Row],[Hauptprozess
(Pflichtauswahl)]],"okay","falscher Subprozess"))</f>
        <v>okay</v>
      </c>
      <c r="AL135" t="str">
        <f>IF(aktives_Teilprojekt="Master","",IF(BTT[[#This Row],[Verantwortliches TP
(automatisch)]]=VLOOKUP(aktives_Teilprojekt,Teilprojekte[[Teilprojekte]:[Kürzel]],2,FALSE),"okay","Hauptprozess anderes TP"))</f>
        <v>okay</v>
      </c>
      <c r="AM1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5" s="10" t="str">
        <f>IFERROR(IF(BTT[[#This Row],[SAP-Modul
(Pflichtauswahl)]]&lt;&gt;VLOOKUP(BTT[[#This Row],[Verwendete Transaktion (Pflichtauswahl)]],Transaktionen[[Transaktionen]:[Modul]],3,FALSE),"Modul anders","okay"),"")</f>
        <v>okay</v>
      </c>
      <c r="AP135" s="10" t="str">
        <f>IFERROR(IF(COUNTIFS(BTT[Verwendete Transaktion (Pflichtauswahl)],BTT[[#This Row],[Verwendete Transaktion (Pflichtauswahl)]],BTT[SAP-Modul
(Pflichtauswahl)],"&lt;&gt;"&amp;BTT[[#This Row],[SAP-Modul
(Pflichtauswahl)]])&gt;0,"Modul anders","okay"),"")</f>
        <v>okay</v>
      </c>
      <c r="AQ135" s="10" t="str">
        <f>IFERROR(IF(COUNTIFS(BTT[Verwendete Transaktion (Pflichtauswahl)],BTT[[#This Row],[Verwendete Transaktion (Pflichtauswahl)]],BTT[Verantwortliches TP
(automatisch)],"&lt;&gt;"&amp;BTT[[#This Row],[Verantwortliches TP
(automatisch)]])&gt;0,"Transaktion mehrfach","okay"),"")</f>
        <v>okay</v>
      </c>
      <c r="AR135" s="10" t="str">
        <f>IFERROR(IF(COUNTIFS(BTT[Verwendete Transaktion (Pflichtauswahl)],BTT[[#This Row],[Verwendete Transaktion (Pflichtauswahl)]],BTT[Verantwortliches TP
(automatisch)],"&lt;&gt;"&amp;VLOOKUP(aktives_Teilprojekt,Teilprojekte[[Teilprojekte]:[Kürzel]],2,FALSE))&gt;0,"Transaktion mehrfach","okay"),"")</f>
        <v>okay</v>
      </c>
      <c r="AS135" s="10" t="s">
        <v>9774</v>
      </c>
      <c r="AT135" s="10"/>
    </row>
    <row r="136" spans="1:46" ht="60" x14ac:dyDescent="0.25">
      <c r="A136" s="14" t="str">
        <f>IFERROR(IF(BTT[[#This Row],[Lfd Nr. 
(aus konsolidierter Datei)]]&lt;&gt;"",BTT[[#This Row],[Lfd Nr. 
(aus konsolidierter Datei)]],VLOOKUP(aktives_Teilprojekt,Teilprojekte[[Teilprojekte]:[Kürzel]],2,FALSE)&amp;ROW(BTT[[#This Row],[Lfd Nr.
(automatisch)]])-2),"")</f>
        <v>IH136</v>
      </c>
      <c r="B136" s="15" t="s">
        <v>6109</v>
      </c>
      <c r="C136" s="15"/>
      <c r="D136" t="s">
        <v>9775</v>
      </c>
      <c r="E136" s="10" t="str">
        <f>IFERROR(IF(NOT(BTT[[#This Row],[Manuelle Änderung des Verantwortliches TP
(Auswahl - bei Bedarf)]]=""),BTT[[#This Row],[Manuelle Änderung des Verantwortliches TP
(Auswahl - bei Bedarf)]],VLOOKUP(BTT[[#This Row],[Hauptprozess
(Pflichtauswahl)]],Hauptprozesse[],3,FALSE)),"")</f>
        <v>IH</v>
      </c>
      <c r="H136" s="10" t="s">
        <v>6041</v>
      </c>
      <c r="I136" t="s">
        <v>2510</v>
      </c>
      <c r="J136" s="10" t="str">
        <f>IFERROR(VLOOKUP(BTT[[#This Row],[Verwendete Transaktion (Pflichtauswahl)]],Transaktionen[[Transaktionen]:[Langtext]],2,FALSE),"")</f>
        <v>Erfassen Rückmeldung IH-Aufträge</v>
      </c>
      <c r="K136" t="s">
        <v>2516</v>
      </c>
      <c r="L136" t="s">
        <v>6052</v>
      </c>
      <c r="M136" t="s">
        <v>6052</v>
      </c>
      <c r="N136" t="s">
        <v>6052</v>
      </c>
      <c r="O136" t="s">
        <v>6052</v>
      </c>
      <c r="P136" t="s">
        <v>6052</v>
      </c>
      <c r="Q136" t="s">
        <v>6052</v>
      </c>
      <c r="R136" t="s">
        <v>8533</v>
      </c>
      <c r="S136" t="s">
        <v>6052</v>
      </c>
      <c r="T136" t="s">
        <v>6060</v>
      </c>
      <c r="V136" s="10" t="str">
        <f>IFERROR(VLOOKUP(BTT[[#This Row],[Verwendetes Formular
(Auswahl falls relevant)]],Formulare[[Formularbezeichnung]:[Formularname (technisch)]],2,FALSE),"")</f>
        <v/>
      </c>
      <c r="X136" t="s">
        <v>6052</v>
      </c>
      <c r="Y136" s="4" t="s">
        <v>10240</v>
      </c>
      <c r="Z136" t="s">
        <v>6046</v>
      </c>
      <c r="AB136" t="s">
        <v>6052</v>
      </c>
      <c r="AC136" t="s">
        <v>10317</v>
      </c>
      <c r="AD136" t="s">
        <v>6063</v>
      </c>
      <c r="AE136" t="s">
        <v>6052</v>
      </c>
      <c r="AG136" t="s">
        <v>6051</v>
      </c>
      <c r="AI136" t="s">
        <v>6051</v>
      </c>
      <c r="AK136" s="10" t="str">
        <f>IF(BTT[[#This Row],[Subprozess
(optionale Auswahl)]]="","okay",IF(VLOOKUP(BTT[[#This Row],[Subprozess
(optionale Auswahl)]],BPML[[Subprozess]:[Zugeordneter Hauptprozess]],3,FALSE)=BTT[[#This Row],[Hauptprozess
(Pflichtauswahl)]],"okay","falscher Subprozess"))</f>
        <v>okay</v>
      </c>
      <c r="AL136" t="str">
        <f>IF(aktives_Teilprojekt="Master","",IF(BTT[[#This Row],[Verantwortliches TP
(automatisch)]]=VLOOKUP(aktives_Teilprojekt,Teilprojekte[[Teilprojekte]:[Kürzel]],2,FALSE),"okay","Hauptprozess anderes TP"))</f>
        <v>okay</v>
      </c>
      <c r="AM1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6" s="10" t="str">
        <f>IFERROR(IF(BTT[[#This Row],[SAP-Modul
(Pflichtauswahl)]]&lt;&gt;VLOOKUP(BTT[[#This Row],[Verwendete Transaktion (Pflichtauswahl)]],Transaktionen[[Transaktionen]:[Modul]],3,FALSE),"Modul anders","okay"),"")</f>
        <v>okay</v>
      </c>
      <c r="AP136" s="10" t="str">
        <f>IFERROR(IF(COUNTIFS(BTT[Verwendete Transaktion (Pflichtauswahl)],BTT[[#This Row],[Verwendete Transaktion (Pflichtauswahl)]],BTT[SAP-Modul
(Pflichtauswahl)],"&lt;&gt;"&amp;BTT[[#This Row],[SAP-Modul
(Pflichtauswahl)]])&gt;0,"Modul anders","okay"),"")</f>
        <v>okay</v>
      </c>
      <c r="AQ136" s="10" t="str">
        <f>IFERROR(IF(COUNTIFS(BTT[Verwendete Transaktion (Pflichtauswahl)],BTT[[#This Row],[Verwendete Transaktion (Pflichtauswahl)]],BTT[Verantwortliches TP
(automatisch)],"&lt;&gt;"&amp;BTT[[#This Row],[Verantwortliches TP
(automatisch)]])&gt;0,"Transaktion mehrfach","okay"),"")</f>
        <v>okay</v>
      </c>
      <c r="AR136" s="10" t="str">
        <f>IFERROR(IF(COUNTIFS(BTT[Verwendete Transaktion (Pflichtauswahl)],BTT[[#This Row],[Verwendete Transaktion (Pflichtauswahl)]],BTT[Verantwortliches TP
(automatisch)],"&lt;&gt;"&amp;VLOOKUP(aktives_Teilprojekt,Teilprojekte[[Teilprojekte]:[Kürzel]],2,FALSE))&gt;0,"Transaktion mehrfach","okay"),"")</f>
        <v>okay</v>
      </c>
      <c r="AS136" s="10" t="s">
        <v>9776</v>
      </c>
      <c r="AT136" s="10"/>
    </row>
    <row r="137" spans="1:46" ht="345" x14ac:dyDescent="0.25">
      <c r="A137" s="14" t="str">
        <f>IFERROR(IF(BTT[[#This Row],[Lfd Nr. 
(aus konsolidierter Datei)]]&lt;&gt;"",BTT[[#This Row],[Lfd Nr. 
(aus konsolidierter Datei)]],VLOOKUP(aktives_Teilprojekt,Teilprojekte[[Teilprojekte]:[Kürzel]],2,FALSE)&amp;ROW(BTT[[#This Row],[Lfd Nr.
(automatisch)]])-2),"")</f>
        <v>IH137</v>
      </c>
      <c r="B137" s="15" t="s">
        <v>6109</v>
      </c>
      <c r="C137" s="15"/>
      <c r="D137" t="s">
        <v>9775</v>
      </c>
      <c r="E137" s="10" t="str">
        <f>IFERROR(IF(NOT(BTT[[#This Row],[Manuelle Änderung des Verantwortliches TP
(Auswahl - bei Bedarf)]]=""),BTT[[#This Row],[Manuelle Änderung des Verantwortliches TP
(Auswahl - bei Bedarf)]],VLOOKUP(BTT[[#This Row],[Hauptprozess
(Pflichtauswahl)]],Hauptprozesse[],3,FALSE)),"")</f>
        <v>IH</v>
      </c>
      <c r="H137" s="10" t="s">
        <v>6041</v>
      </c>
      <c r="I137" t="s">
        <v>5242</v>
      </c>
      <c r="J137" s="10" t="str">
        <f>IFERROR(VLOOKUP(BTT[[#This Row],[Verwendete Transaktion (Pflichtauswahl)]],Transaktionen[[Transaktionen]:[Langtext]],2,FALSE),"")</f>
        <v>Autom. Lstg.-verr. aus Filetransfer</v>
      </c>
      <c r="L137" t="s">
        <v>6052</v>
      </c>
      <c r="M137" t="s">
        <v>6051</v>
      </c>
      <c r="N137" t="s">
        <v>10171</v>
      </c>
      <c r="O137" t="s">
        <v>6052</v>
      </c>
      <c r="P137" t="s">
        <v>6052</v>
      </c>
      <c r="Q137" t="s">
        <v>6052</v>
      </c>
      <c r="R137" t="s">
        <v>8900</v>
      </c>
      <c r="S137" t="s">
        <v>6052</v>
      </c>
      <c r="T137" t="s">
        <v>6060</v>
      </c>
      <c r="V137" s="10" t="str">
        <f>IFERROR(VLOOKUP(BTT[[#This Row],[Verwendetes Formular
(Auswahl falls relevant)]],Formulare[[Formularbezeichnung]:[Formularname (technisch)]],2,FALSE),"")</f>
        <v/>
      </c>
      <c r="X137" t="s">
        <v>6052</v>
      </c>
      <c r="Y137" s="4" t="s">
        <v>10241</v>
      </c>
      <c r="Z137" t="s">
        <v>6046</v>
      </c>
      <c r="AB137" t="s">
        <v>6052</v>
      </c>
      <c r="AC137" t="s">
        <v>10317</v>
      </c>
      <c r="AD137" t="s">
        <v>6063</v>
      </c>
      <c r="AE137" t="s">
        <v>6052</v>
      </c>
      <c r="AG137" t="s">
        <v>6051</v>
      </c>
      <c r="AI137" t="s">
        <v>6051</v>
      </c>
      <c r="AK137" s="10" t="str">
        <f>IF(BTT[[#This Row],[Subprozess
(optionale Auswahl)]]="","okay",IF(VLOOKUP(BTT[[#This Row],[Subprozess
(optionale Auswahl)]],BPML[[Subprozess]:[Zugeordneter Hauptprozess]],3,FALSE)=BTT[[#This Row],[Hauptprozess
(Pflichtauswahl)]],"okay","falscher Subprozess"))</f>
        <v>okay</v>
      </c>
      <c r="AL137" t="str">
        <f>IF(aktives_Teilprojekt="Master","",IF(BTT[[#This Row],[Verantwortliches TP
(automatisch)]]=VLOOKUP(aktives_Teilprojekt,Teilprojekte[[Teilprojekte]:[Kürzel]],2,FALSE),"okay","Hauptprozess anderes TP"))</f>
        <v>okay</v>
      </c>
      <c r="AM1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7" s="10" t="str">
        <f>IFERROR(IF(BTT[[#This Row],[SAP-Modul
(Pflichtauswahl)]]&lt;&gt;VLOOKUP(BTT[[#This Row],[Verwendete Transaktion (Pflichtauswahl)]],Transaktionen[[Transaktionen]:[Modul]],3,FALSE),"Modul anders","okay"),"")</f>
        <v>Modul anders</v>
      </c>
      <c r="AP137" s="10" t="str">
        <f>IFERROR(IF(COUNTIFS(BTT[Verwendete Transaktion (Pflichtauswahl)],BTT[[#This Row],[Verwendete Transaktion (Pflichtauswahl)]],BTT[SAP-Modul
(Pflichtauswahl)],"&lt;&gt;"&amp;BTT[[#This Row],[SAP-Modul
(Pflichtauswahl)]])&gt;0,"Modul anders","okay"),"")</f>
        <v>Modul anders</v>
      </c>
      <c r="AQ137" s="10" t="str">
        <f>IFERROR(IF(COUNTIFS(BTT[Verwendete Transaktion (Pflichtauswahl)],BTT[[#This Row],[Verwendete Transaktion (Pflichtauswahl)]],BTT[Verantwortliches TP
(automatisch)],"&lt;&gt;"&amp;BTT[[#This Row],[Verantwortliches TP
(automatisch)]])&gt;0,"Transaktion mehrfach","okay"),"")</f>
        <v>Transaktion mehrfach</v>
      </c>
      <c r="AR13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37" s="10" t="s">
        <v>9777</v>
      </c>
      <c r="AT137" s="10"/>
    </row>
    <row r="138" spans="1:46" ht="120" x14ac:dyDescent="0.25">
      <c r="A138" s="14" t="str">
        <f>IFERROR(IF(BTT[[#This Row],[Lfd Nr. 
(aus konsolidierter Datei)]]&lt;&gt;"",BTT[[#This Row],[Lfd Nr. 
(aus konsolidierter Datei)]],VLOOKUP(aktives_Teilprojekt,Teilprojekte[[Teilprojekte]:[Kürzel]],2,FALSE)&amp;ROW(BTT[[#This Row],[Lfd Nr.
(automatisch)]])-2),"")</f>
        <v>IH140</v>
      </c>
      <c r="B138" s="15" t="s">
        <v>6109</v>
      </c>
      <c r="C138" s="15"/>
      <c r="D138" t="s">
        <v>9780</v>
      </c>
      <c r="E138" s="10" t="str">
        <f>IFERROR(IF(NOT(BTT[[#This Row],[Manuelle Änderung des Verantwortliches TP
(Auswahl - bei Bedarf)]]=""),BTT[[#This Row],[Manuelle Änderung des Verantwortliches TP
(Auswahl - bei Bedarf)]],VLOOKUP(BTT[[#This Row],[Hauptprozess
(Pflichtauswahl)]],Hauptprozesse[],3,FALSE)),"")</f>
        <v>IH</v>
      </c>
      <c r="H138" s="10" t="s">
        <v>6041</v>
      </c>
      <c r="I138" t="s">
        <v>2468</v>
      </c>
      <c r="J138" s="10" t="str">
        <f>IFERROR(VLOOKUP(BTT[[#This Row],[Verwendete Transaktion (Pflichtauswahl)]],Transaktionen[[Transaktionen]:[Langtext]],2,FALSE),"")</f>
        <v>Ändern IH-Meldung</v>
      </c>
      <c r="K138" t="s">
        <v>10172</v>
      </c>
      <c r="L138" t="s">
        <v>6052</v>
      </c>
      <c r="M138" t="s">
        <v>10164</v>
      </c>
      <c r="N138" t="s">
        <v>10153</v>
      </c>
      <c r="O138" t="s">
        <v>6052</v>
      </c>
      <c r="P138" t="s">
        <v>6052</v>
      </c>
      <c r="Q138" t="s">
        <v>6052</v>
      </c>
      <c r="R138" t="s">
        <v>8533</v>
      </c>
      <c r="S138" t="s">
        <v>6052</v>
      </c>
      <c r="T138" t="s">
        <v>6060</v>
      </c>
      <c r="V138" s="10" t="str">
        <f>IFERROR(VLOOKUP(BTT[[#This Row],[Verwendetes Formular
(Auswahl falls relevant)]],Formulare[[Formularbezeichnung]:[Formularname (technisch)]],2,FALSE),"")</f>
        <v/>
      </c>
      <c r="X138" t="s">
        <v>6051</v>
      </c>
      <c r="Y138" s="4" t="s">
        <v>10242</v>
      </c>
      <c r="Z138" t="s">
        <v>6046</v>
      </c>
      <c r="AB138" t="s">
        <v>6052</v>
      </c>
      <c r="AC138" t="s">
        <v>10317</v>
      </c>
      <c r="AD138" t="s">
        <v>6063</v>
      </c>
      <c r="AE138" t="s">
        <v>6052</v>
      </c>
      <c r="AG138" t="s">
        <v>6051</v>
      </c>
      <c r="AI138" t="s">
        <v>6051</v>
      </c>
      <c r="AK138" s="10" t="str">
        <f>IF(BTT[[#This Row],[Subprozess
(optionale Auswahl)]]="","okay",IF(VLOOKUP(BTT[[#This Row],[Subprozess
(optionale Auswahl)]],BPML[[Subprozess]:[Zugeordneter Hauptprozess]],3,FALSE)=BTT[[#This Row],[Hauptprozess
(Pflichtauswahl)]],"okay","falscher Subprozess"))</f>
        <v>okay</v>
      </c>
      <c r="AL138" t="str">
        <f>IF(aktives_Teilprojekt="Master","",IF(BTT[[#This Row],[Verantwortliches TP
(automatisch)]]=VLOOKUP(aktives_Teilprojekt,Teilprojekte[[Teilprojekte]:[Kürzel]],2,FALSE),"okay","Hauptprozess anderes TP"))</f>
        <v>okay</v>
      </c>
      <c r="AM1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8" s="10" t="str">
        <f>IFERROR(IF(BTT[[#This Row],[SAP-Modul
(Pflichtauswahl)]]&lt;&gt;VLOOKUP(BTT[[#This Row],[Verwendete Transaktion (Pflichtauswahl)]],Transaktionen[[Transaktionen]:[Modul]],3,FALSE),"Modul anders","okay"),"")</f>
        <v>okay</v>
      </c>
      <c r="AP138" s="10" t="str">
        <f>IFERROR(IF(COUNTIFS(BTT[Verwendete Transaktion (Pflichtauswahl)],BTT[[#This Row],[Verwendete Transaktion (Pflichtauswahl)]],BTT[SAP-Modul
(Pflichtauswahl)],"&lt;&gt;"&amp;BTT[[#This Row],[SAP-Modul
(Pflichtauswahl)]])&gt;0,"Modul anders","okay"),"")</f>
        <v>okay</v>
      </c>
      <c r="AQ138" s="10" t="str">
        <f>IFERROR(IF(COUNTIFS(BTT[Verwendete Transaktion (Pflichtauswahl)],BTT[[#This Row],[Verwendete Transaktion (Pflichtauswahl)]],BTT[Verantwortliches TP
(automatisch)],"&lt;&gt;"&amp;BTT[[#This Row],[Verantwortliches TP
(automatisch)]])&gt;0,"Transaktion mehrfach","okay"),"")</f>
        <v>okay</v>
      </c>
      <c r="AR138" s="10" t="str">
        <f>IFERROR(IF(COUNTIFS(BTT[Verwendete Transaktion (Pflichtauswahl)],BTT[[#This Row],[Verwendete Transaktion (Pflichtauswahl)]],BTT[Verantwortliches TP
(automatisch)],"&lt;&gt;"&amp;VLOOKUP(aktives_Teilprojekt,Teilprojekte[[Teilprojekte]:[Kürzel]],2,FALSE))&gt;0,"Transaktion mehrfach","okay"),"")</f>
        <v>okay</v>
      </c>
      <c r="AS138" s="10" t="s">
        <v>9779</v>
      </c>
      <c r="AT138" s="10"/>
    </row>
    <row r="139" spans="1:46" ht="45" x14ac:dyDescent="0.25">
      <c r="A139" s="14" t="str">
        <f>IFERROR(IF(BTT[[#This Row],[Lfd Nr. 
(aus konsolidierter Datei)]]&lt;&gt;"",BTT[[#This Row],[Lfd Nr. 
(aus konsolidierter Datei)]],VLOOKUP(aktives_Teilprojekt,Teilprojekte[[Teilprojekte]:[Kürzel]],2,FALSE)&amp;ROW(BTT[[#This Row],[Lfd Nr.
(automatisch)]])-2),"")</f>
        <v>IH141</v>
      </c>
      <c r="B139" s="15" t="s">
        <v>6109</v>
      </c>
      <c r="C139" s="15"/>
      <c r="D139" t="s">
        <v>9782</v>
      </c>
      <c r="E139" s="10" t="str">
        <f>IFERROR(IF(NOT(BTT[[#This Row],[Manuelle Änderung des Verantwortliches TP
(Auswahl - bei Bedarf)]]=""),BTT[[#This Row],[Manuelle Änderung des Verantwortliches TP
(Auswahl - bei Bedarf)]],VLOOKUP(BTT[[#This Row],[Hauptprozess
(Pflichtauswahl)]],Hauptprozesse[],3,FALSE)),"")</f>
        <v>IH</v>
      </c>
      <c r="H139" s="10" t="s">
        <v>6041</v>
      </c>
      <c r="I139" t="s">
        <v>2468</v>
      </c>
      <c r="J139" s="10" t="str">
        <f>IFERROR(VLOOKUP(BTT[[#This Row],[Verwendete Transaktion (Pflichtauswahl)]],Transaktionen[[Transaktionen]:[Langtext]],2,FALSE),"")</f>
        <v>Ändern IH-Meldung</v>
      </c>
      <c r="K139" t="s">
        <v>10173</v>
      </c>
      <c r="L139" t="s">
        <v>6052</v>
      </c>
      <c r="M139" t="s">
        <v>10164</v>
      </c>
      <c r="N139" t="s">
        <v>10153</v>
      </c>
      <c r="O139" t="s">
        <v>6052</v>
      </c>
      <c r="P139" t="s">
        <v>6052</v>
      </c>
      <c r="Q139" t="s">
        <v>6052</v>
      </c>
      <c r="R139" t="s">
        <v>8533</v>
      </c>
      <c r="S139" t="s">
        <v>6052</v>
      </c>
      <c r="T139" t="s">
        <v>6060</v>
      </c>
      <c r="V139" s="10" t="str">
        <f>IFERROR(VLOOKUP(BTT[[#This Row],[Verwendetes Formular
(Auswahl falls relevant)]],Formulare[[Formularbezeichnung]:[Formularname (technisch)]],2,FALSE),"")</f>
        <v/>
      </c>
      <c r="X139" t="s">
        <v>6052</v>
      </c>
      <c r="Y139" s="4" t="s">
        <v>10243</v>
      </c>
      <c r="Z139" t="s">
        <v>6046</v>
      </c>
      <c r="AB139" t="s">
        <v>6052</v>
      </c>
      <c r="AC139" t="s">
        <v>10317</v>
      </c>
      <c r="AD139" t="s">
        <v>6063</v>
      </c>
      <c r="AE139" t="s">
        <v>6052</v>
      </c>
      <c r="AG139" t="s">
        <v>6051</v>
      </c>
      <c r="AI139" t="s">
        <v>6051</v>
      </c>
      <c r="AK139" s="10" t="str">
        <f>IF(BTT[[#This Row],[Subprozess
(optionale Auswahl)]]="","okay",IF(VLOOKUP(BTT[[#This Row],[Subprozess
(optionale Auswahl)]],BPML[[Subprozess]:[Zugeordneter Hauptprozess]],3,FALSE)=BTT[[#This Row],[Hauptprozess
(Pflichtauswahl)]],"okay","falscher Subprozess"))</f>
        <v>okay</v>
      </c>
      <c r="AL139" t="str">
        <f>IF(aktives_Teilprojekt="Master","",IF(BTT[[#This Row],[Verantwortliches TP
(automatisch)]]=VLOOKUP(aktives_Teilprojekt,Teilprojekte[[Teilprojekte]:[Kürzel]],2,FALSE),"okay","Hauptprozess anderes TP"))</f>
        <v>okay</v>
      </c>
      <c r="AM1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9" s="10" t="str">
        <f>IFERROR(IF(BTT[[#This Row],[SAP-Modul
(Pflichtauswahl)]]&lt;&gt;VLOOKUP(BTT[[#This Row],[Verwendete Transaktion (Pflichtauswahl)]],Transaktionen[[Transaktionen]:[Modul]],3,FALSE),"Modul anders","okay"),"")</f>
        <v>okay</v>
      </c>
      <c r="AP139" s="10" t="str">
        <f>IFERROR(IF(COUNTIFS(BTT[Verwendete Transaktion (Pflichtauswahl)],BTT[[#This Row],[Verwendete Transaktion (Pflichtauswahl)]],BTT[SAP-Modul
(Pflichtauswahl)],"&lt;&gt;"&amp;BTT[[#This Row],[SAP-Modul
(Pflichtauswahl)]])&gt;0,"Modul anders","okay"),"")</f>
        <v>okay</v>
      </c>
      <c r="AQ139" s="10" t="str">
        <f>IFERROR(IF(COUNTIFS(BTT[Verwendete Transaktion (Pflichtauswahl)],BTT[[#This Row],[Verwendete Transaktion (Pflichtauswahl)]],BTT[Verantwortliches TP
(automatisch)],"&lt;&gt;"&amp;BTT[[#This Row],[Verantwortliches TP
(automatisch)]])&gt;0,"Transaktion mehrfach","okay"),"")</f>
        <v>okay</v>
      </c>
      <c r="AR139" s="10" t="str">
        <f>IFERROR(IF(COUNTIFS(BTT[Verwendete Transaktion (Pflichtauswahl)],BTT[[#This Row],[Verwendete Transaktion (Pflichtauswahl)]],BTT[Verantwortliches TP
(automatisch)],"&lt;&gt;"&amp;VLOOKUP(aktives_Teilprojekt,Teilprojekte[[Teilprojekte]:[Kürzel]],2,FALSE))&gt;0,"Transaktion mehrfach","okay"),"")</f>
        <v>okay</v>
      </c>
      <c r="AS139" s="10" t="s">
        <v>9781</v>
      </c>
      <c r="AT139" s="10"/>
    </row>
    <row r="140" spans="1:46" ht="75" x14ac:dyDescent="0.25">
      <c r="A140" s="14" t="str">
        <f>IFERROR(IF(BTT[[#This Row],[Lfd Nr. 
(aus konsolidierter Datei)]]&lt;&gt;"",BTT[[#This Row],[Lfd Nr. 
(aus konsolidierter Datei)]],VLOOKUP(aktives_Teilprojekt,Teilprojekte[[Teilprojekte]:[Kürzel]],2,FALSE)&amp;ROW(BTT[[#This Row],[Lfd Nr.
(automatisch)]])-2),"")</f>
        <v>IH142</v>
      </c>
      <c r="B140" s="15" t="s">
        <v>6109</v>
      </c>
      <c r="C140" s="15"/>
      <c r="D140" t="s">
        <v>9759</v>
      </c>
      <c r="E140" s="10" t="str">
        <f>IFERROR(IF(NOT(BTT[[#This Row],[Manuelle Änderung des Verantwortliches TP
(Auswahl - bei Bedarf)]]=""),BTT[[#This Row],[Manuelle Änderung des Verantwortliches TP
(Auswahl - bei Bedarf)]],VLOOKUP(BTT[[#This Row],[Hauptprozess
(Pflichtauswahl)]],Hauptprozesse[],3,FALSE)),"")</f>
        <v>IH</v>
      </c>
      <c r="H140" s="10" t="s">
        <v>6041</v>
      </c>
      <c r="I140" t="s">
        <v>2471</v>
      </c>
      <c r="J140" s="10" t="str">
        <f>IFERROR(VLOOKUP(BTT[[#This Row],[Verwendete Transaktion (Pflichtauswahl)]],Transaktionen[[Transaktionen]:[Langtext]],2,FALSE),"")</f>
        <v>Anlegen IH-Störmeldung</v>
      </c>
      <c r="M140" t="s">
        <v>6052</v>
      </c>
      <c r="O140" t="s">
        <v>6052</v>
      </c>
      <c r="P140" t="s">
        <v>6052</v>
      </c>
      <c r="Q140" t="s">
        <v>6052</v>
      </c>
      <c r="R140" t="s">
        <v>8533</v>
      </c>
      <c r="S140" t="s">
        <v>6052</v>
      </c>
      <c r="T140" t="s">
        <v>6060</v>
      </c>
      <c r="V140" s="10" t="str">
        <f>IFERROR(VLOOKUP(BTT[[#This Row],[Verwendetes Formular
(Auswahl falls relevant)]],Formulare[[Formularbezeichnung]:[Formularname (technisch)]],2,FALSE),"")</f>
        <v/>
      </c>
      <c r="X140" t="s">
        <v>6052</v>
      </c>
      <c r="Y140" s="4" t="s">
        <v>10244</v>
      </c>
      <c r="Z140" t="s">
        <v>6048</v>
      </c>
      <c r="AB140" t="s">
        <v>6052</v>
      </c>
      <c r="AC140" t="s">
        <v>10317</v>
      </c>
      <c r="AD140" t="s">
        <v>6063</v>
      </c>
      <c r="AE140" t="s">
        <v>6052</v>
      </c>
      <c r="AG140" t="s">
        <v>6051</v>
      </c>
      <c r="AI140" t="s">
        <v>6051</v>
      </c>
      <c r="AK140" s="10" t="str">
        <f>IF(BTT[[#This Row],[Subprozess
(optionale Auswahl)]]="","okay",IF(VLOOKUP(BTT[[#This Row],[Subprozess
(optionale Auswahl)]],BPML[[Subprozess]:[Zugeordneter Hauptprozess]],3,FALSE)=BTT[[#This Row],[Hauptprozess
(Pflichtauswahl)]],"okay","falscher Subprozess"))</f>
        <v>okay</v>
      </c>
      <c r="AL140" t="str">
        <f>IF(aktives_Teilprojekt="Master","",IF(BTT[[#This Row],[Verantwortliches TP
(automatisch)]]=VLOOKUP(aktives_Teilprojekt,Teilprojekte[[Teilprojekte]:[Kürzel]],2,FALSE),"okay","Hauptprozess anderes TP"))</f>
        <v>okay</v>
      </c>
      <c r="AM1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0" s="10" t="str">
        <f>IFERROR(IF(BTT[[#This Row],[SAP-Modul
(Pflichtauswahl)]]&lt;&gt;VLOOKUP(BTT[[#This Row],[Verwendete Transaktion (Pflichtauswahl)]],Transaktionen[[Transaktionen]:[Modul]],3,FALSE),"Modul anders","okay"),"")</f>
        <v>okay</v>
      </c>
      <c r="AP140" s="10" t="str">
        <f>IFERROR(IF(COUNTIFS(BTT[Verwendete Transaktion (Pflichtauswahl)],BTT[[#This Row],[Verwendete Transaktion (Pflichtauswahl)]],BTT[SAP-Modul
(Pflichtauswahl)],"&lt;&gt;"&amp;BTT[[#This Row],[SAP-Modul
(Pflichtauswahl)]])&gt;0,"Modul anders","okay"),"")</f>
        <v>okay</v>
      </c>
      <c r="AQ140" s="10" t="str">
        <f>IFERROR(IF(COUNTIFS(BTT[Verwendete Transaktion (Pflichtauswahl)],BTT[[#This Row],[Verwendete Transaktion (Pflichtauswahl)]],BTT[Verantwortliches TP
(automatisch)],"&lt;&gt;"&amp;BTT[[#This Row],[Verantwortliches TP
(automatisch)]])&gt;0,"Transaktion mehrfach","okay"),"")</f>
        <v>okay</v>
      </c>
      <c r="AR140" s="10" t="str">
        <f>IFERROR(IF(COUNTIFS(BTT[Verwendete Transaktion (Pflichtauswahl)],BTT[[#This Row],[Verwendete Transaktion (Pflichtauswahl)]],BTT[Verantwortliches TP
(automatisch)],"&lt;&gt;"&amp;VLOOKUP(aktives_Teilprojekt,Teilprojekte[[Teilprojekte]:[Kürzel]],2,FALSE))&gt;0,"Transaktion mehrfach","okay"),"")</f>
        <v>okay</v>
      </c>
      <c r="AS140" s="10" t="s">
        <v>9783</v>
      </c>
      <c r="AT140" s="10"/>
    </row>
    <row r="141" spans="1:46" ht="75" x14ac:dyDescent="0.25">
      <c r="A141" s="14" t="str">
        <f>IFERROR(IF(BTT[[#This Row],[Lfd Nr. 
(aus konsolidierter Datei)]]&lt;&gt;"",BTT[[#This Row],[Lfd Nr. 
(aus konsolidierter Datei)]],VLOOKUP(aktives_Teilprojekt,Teilprojekte[[Teilprojekte]:[Kürzel]],2,FALSE)&amp;ROW(BTT[[#This Row],[Lfd Nr.
(automatisch)]])-2),"")</f>
        <v>IH143</v>
      </c>
      <c r="B141" s="15" t="s">
        <v>6109</v>
      </c>
      <c r="C141" s="15"/>
      <c r="D141" t="s">
        <v>9785</v>
      </c>
      <c r="E141" s="10" t="str">
        <f>IFERROR(IF(NOT(BTT[[#This Row],[Manuelle Änderung des Verantwortliches TP
(Auswahl - bei Bedarf)]]=""),BTT[[#This Row],[Manuelle Änderung des Verantwortliches TP
(Auswahl - bei Bedarf)]],VLOOKUP(BTT[[#This Row],[Hauptprozess
(Pflichtauswahl)]],Hauptprozesse[],3,FALSE)),"")</f>
        <v>IH</v>
      </c>
      <c r="H141" s="10" t="s">
        <v>6041</v>
      </c>
      <c r="I141" t="s">
        <v>2473</v>
      </c>
      <c r="J141" s="10" t="str">
        <f>IFERROR(VLOOKUP(BTT[[#This Row],[Verwendete Transaktion (Pflichtauswahl)]],Transaktionen[[Transaktionen]:[Langtext]],2,FALSE),"")</f>
        <v>Anlegen IH-Tätigkeitsmeldung</v>
      </c>
      <c r="K141" t="s">
        <v>2466</v>
      </c>
      <c r="L141" t="s">
        <v>9000</v>
      </c>
      <c r="O141" t="s">
        <v>6052</v>
      </c>
      <c r="P141" t="s">
        <v>6052</v>
      </c>
      <c r="Q141" t="s">
        <v>6052</v>
      </c>
      <c r="R141" t="s">
        <v>8533</v>
      </c>
      <c r="S141" t="s">
        <v>6052</v>
      </c>
      <c r="T141" t="s">
        <v>6060</v>
      </c>
      <c r="V141" s="10" t="str">
        <f>IFERROR(VLOOKUP(BTT[[#This Row],[Verwendetes Formular
(Auswahl falls relevant)]],Formulare[[Formularbezeichnung]:[Formularname (technisch)]],2,FALSE),"")</f>
        <v/>
      </c>
      <c r="X141" t="s">
        <v>6052</v>
      </c>
      <c r="Y141" s="4" t="s">
        <v>10244</v>
      </c>
      <c r="Z141" t="s">
        <v>6048</v>
      </c>
      <c r="AB141" t="s">
        <v>6052</v>
      </c>
      <c r="AC141" t="s">
        <v>10317</v>
      </c>
      <c r="AD141" t="s">
        <v>6063</v>
      </c>
      <c r="AE141" t="s">
        <v>6052</v>
      </c>
      <c r="AG141" t="s">
        <v>6051</v>
      </c>
      <c r="AI141" t="s">
        <v>6051</v>
      </c>
      <c r="AK141" s="10" t="str">
        <f>IF(BTT[[#This Row],[Subprozess
(optionale Auswahl)]]="","okay",IF(VLOOKUP(BTT[[#This Row],[Subprozess
(optionale Auswahl)]],BPML[[Subprozess]:[Zugeordneter Hauptprozess]],3,FALSE)=BTT[[#This Row],[Hauptprozess
(Pflichtauswahl)]],"okay","falscher Subprozess"))</f>
        <v>okay</v>
      </c>
      <c r="AL141" t="str">
        <f>IF(aktives_Teilprojekt="Master","",IF(BTT[[#This Row],[Verantwortliches TP
(automatisch)]]=VLOOKUP(aktives_Teilprojekt,Teilprojekte[[Teilprojekte]:[Kürzel]],2,FALSE),"okay","Hauptprozess anderes TP"))</f>
        <v>okay</v>
      </c>
      <c r="AM1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1" s="10" t="str">
        <f>IFERROR(IF(BTT[[#This Row],[SAP-Modul
(Pflichtauswahl)]]&lt;&gt;VLOOKUP(BTT[[#This Row],[Verwendete Transaktion (Pflichtauswahl)]],Transaktionen[[Transaktionen]:[Modul]],3,FALSE),"Modul anders","okay"),"")</f>
        <v>okay</v>
      </c>
      <c r="AP141" s="10" t="str">
        <f>IFERROR(IF(COUNTIFS(BTT[Verwendete Transaktion (Pflichtauswahl)],BTT[[#This Row],[Verwendete Transaktion (Pflichtauswahl)]],BTT[SAP-Modul
(Pflichtauswahl)],"&lt;&gt;"&amp;BTT[[#This Row],[SAP-Modul
(Pflichtauswahl)]])&gt;0,"Modul anders","okay"),"")</f>
        <v>okay</v>
      </c>
      <c r="AQ141" s="10" t="str">
        <f>IFERROR(IF(COUNTIFS(BTT[Verwendete Transaktion (Pflichtauswahl)],BTT[[#This Row],[Verwendete Transaktion (Pflichtauswahl)]],BTT[Verantwortliches TP
(automatisch)],"&lt;&gt;"&amp;BTT[[#This Row],[Verantwortliches TP
(automatisch)]])&gt;0,"Transaktion mehrfach","okay"),"")</f>
        <v>okay</v>
      </c>
      <c r="AR141" s="10" t="str">
        <f>IFERROR(IF(COUNTIFS(BTT[Verwendete Transaktion (Pflichtauswahl)],BTT[[#This Row],[Verwendete Transaktion (Pflichtauswahl)]],BTT[Verantwortliches TP
(automatisch)],"&lt;&gt;"&amp;VLOOKUP(aktives_Teilprojekt,Teilprojekte[[Teilprojekte]:[Kürzel]],2,FALSE))&gt;0,"Transaktion mehrfach","okay"),"")</f>
        <v>okay</v>
      </c>
      <c r="AS141" s="10" t="s">
        <v>9784</v>
      </c>
      <c r="AT141" s="10"/>
    </row>
    <row r="142" spans="1:46" ht="75" x14ac:dyDescent="0.25">
      <c r="A142" s="14" t="str">
        <f>IFERROR(IF(BTT[[#This Row],[Lfd Nr. 
(aus konsolidierter Datei)]]&lt;&gt;"",BTT[[#This Row],[Lfd Nr. 
(aus konsolidierter Datei)]],VLOOKUP(aktives_Teilprojekt,Teilprojekte[[Teilprojekte]:[Kürzel]],2,FALSE)&amp;ROW(BTT[[#This Row],[Lfd Nr.
(automatisch)]])-2),"")</f>
        <v>IH144</v>
      </c>
      <c r="B142" s="15" t="s">
        <v>6109</v>
      </c>
      <c r="C142" s="15"/>
      <c r="D142" t="s">
        <v>9787</v>
      </c>
      <c r="E142" s="10" t="str">
        <f>IFERROR(IF(NOT(BTT[[#This Row],[Manuelle Änderung des Verantwortliches TP
(Auswahl - bei Bedarf)]]=""),BTT[[#This Row],[Manuelle Änderung des Verantwortliches TP
(Auswahl - bei Bedarf)]],VLOOKUP(BTT[[#This Row],[Hauptprozess
(Pflichtauswahl)]],Hauptprozesse[],3,FALSE)),"")</f>
        <v>IH</v>
      </c>
      <c r="H142" s="10" t="s">
        <v>6041</v>
      </c>
      <c r="I142" t="s">
        <v>2475</v>
      </c>
      <c r="J142" s="10" t="str">
        <f>IFERROR(VLOOKUP(BTT[[#This Row],[Verwendete Transaktion (Pflichtauswahl)]],Transaktionen[[Transaktionen]:[Langtext]],2,FALSE),"")</f>
        <v>Anlegen IH-Anforderung</v>
      </c>
      <c r="O142" t="s">
        <v>6052</v>
      </c>
      <c r="P142" t="s">
        <v>6052</v>
      </c>
      <c r="Q142" t="s">
        <v>6052</v>
      </c>
      <c r="R142" t="s">
        <v>8533</v>
      </c>
      <c r="S142" t="s">
        <v>6052</v>
      </c>
      <c r="T142" t="s">
        <v>6060</v>
      </c>
      <c r="V142" s="10" t="str">
        <f>IFERROR(VLOOKUP(BTT[[#This Row],[Verwendetes Formular
(Auswahl falls relevant)]],Formulare[[Formularbezeichnung]:[Formularname (technisch)]],2,FALSE),"")</f>
        <v/>
      </c>
      <c r="X142" t="s">
        <v>6052</v>
      </c>
      <c r="Y142" s="4" t="s">
        <v>10244</v>
      </c>
      <c r="Z142" t="s">
        <v>6048</v>
      </c>
      <c r="AB142" t="s">
        <v>6052</v>
      </c>
      <c r="AC142" t="s">
        <v>10317</v>
      </c>
      <c r="AD142" t="s">
        <v>6063</v>
      </c>
      <c r="AE142" t="s">
        <v>6052</v>
      </c>
      <c r="AG142" t="s">
        <v>6051</v>
      </c>
      <c r="AI142" t="s">
        <v>6051</v>
      </c>
      <c r="AK142" s="10" t="str">
        <f>IF(BTT[[#This Row],[Subprozess
(optionale Auswahl)]]="","okay",IF(VLOOKUP(BTT[[#This Row],[Subprozess
(optionale Auswahl)]],BPML[[Subprozess]:[Zugeordneter Hauptprozess]],3,FALSE)=BTT[[#This Row],[Hauptprozess
(Pflichtauswahl)]],"okay","falscher Subprozess"))</f>
        <v>okay</v>
      </c>
      <c r="AL142" t="str">
        <f>IF(aktives_Teilprojekt="Master","",IF(BTT[[#This Row],[Verantwortliches TP
(automatisch)]]=VLOOKUP(aktives_Teilprojekt,Teilprojekte[[Teilprojekte]:[Kürzel]],2,FALSE),"okay","Hauptprozess anderes TP"))</f>
        <v>okay</v>
      </c>
      <c r="AM1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2" s="10" t="str">
        <f>IFERROR(IF(BTT[[#This Row],[SAP-Modul
(Pflichtauswahl)]]&lt;&gt;VLOOKUP(BTT[[#This Row],[Verwendete Transaktion (Pflichtauswahl)]],Transaktionen[[Transaktionen]:[Modul]],3,FALSE),"Modul anders","okay"),"")</f>
        <v>okay</v>
      </c>
      <c r="AP142" s="10" t="str">
        <f>IFERROR(IF(COUNTIFS(BTT[Verwendete Transaktion (Pflichtauswahl)],BTT[[#This Row],[Verwendete Transaktion (Pflichtauswahl)]],BTT[SAP-Modul
(Pflichtauswahl)],"&lt;&gt;"&amp;BTT[[#This Row],[SAP-Modul
(Pflichtauswahl)]])&gt;0,"Modul anders","okay"),"")</f>
        <v>okay</v>
      </c>
      <c r="AQ142" s="10" t="str">
        <f>IFERROR(IF(COUNTIFS(BTT[Verwendete Transaktion (Pflichtauswahl)],BTT[[#This Row],[Verwendete Transaktion (Pflichtauswahl)]],BTT[Verantwortliches TP
(automatisch)],"&lt;&gt;"&amp;BTT[[#This Row],[Verantwortliches TP
(automatisch)]])&gt;0,"Transaktion mehrfach","okay"),"")</f>
        <v>okay</v>
      </c>
      <c r="AR142" s="10" t="str">
        <f>IFERROR(IF(COUNTIFS(BTT[Verwendete Transaktion (Pflichtauswahl)],BTT[[#This Row],[Verwendete Transaktion (Pflichtauswahl)]],BTT[Verantwortliches TP
(automatisch)],"&lt;&gt;"&amp;VLOOKUP(aktives_Teilprojekt,Teilprojekte[[Teilprojekte]:[Kürzel]],2,FALSE))&gt;0,"Transaktion mehrfach","okay"),"")</f>
        <v>okay</v>
      </c>
      <c r="AS142" s="10" t="s">
        <v>9786</v>
      </c>
      <c r="AT142" s="10"/>
    </row>
    <row r="143" spans="1:46" ht="105" x14ac:dyDescent="0.25">
      <c r="A143" s="14" t="str">
        <f>IFERROR(IF(BTT[[#This Row],[Lfd Nr. 
(aus konsolidierter Datei)]]&lt;&gt;"",BTT[[#This Row],[Lfd Nr. 
(aus konsolidierter Datei)]],VLOOKUP(aktives_Teilprojekt,Teilprojekte[[Teilprojekte]:[Kürzel]],2,FALSE)&amp;ROW(BTT[[#This Row],[Lfd Nr.
(automatisch)]])-2),"")</f>
        <v>IH145</v>
      </c>
      <c r="B143" s="15" t="s">
        <v>6110</v>
      </c>
      <c r="C143" s="15"/>
      <c r="D143" t="s">
        <v>9759</v>
      </c>
      <c r="E143" s="10" t="str">
        <f>IFERROR(IF(NOT(BTT[[#This Row],[Manuelle Änderung des Verantwortliches TP
(Auswahl - bei Bedarf)]]=""),BTT[[#This Row],[Manuelle Änderung des Verantwortliches TP
(Auswahl - bei Bedarf)]],VLOOKUP(BTT[[#This Row],[Hauptprozess
(Pflichtauswahl)]],Hauptprozesse[],3,FALSE)),"")</f>
        <v>IH</v>
      </c>
      <c r="H143" s="10" t="s">
        <v>6041</v>
      </c>
      <c r="I143" t="s">
        <v>2466</v>
      </c>
      <c r="J143" s="10" t="str">
        <f>IFERROR(VLOOKUP(BTT[[#This Row],[Verwendete Transaktion (Pflichtauswahl)]],Transaktionen[[Transaktionen]:[Langtext]],2,FALSE),"")</f>
        <v>Anlegen IH-Meldung - Allgemein</v>
      </c>
      <c r="M143" t="s">
        <v>10162</v>
      </c>
      <c r="N143" t="s">
        <v>10153</v>
      </c>
      <c r="O143" t="s">
        <v>6052</v>
      </c>
      <c r="P143" t="s">
        <v>6052</v>
      </c>
      <c r="Q143" t="s">
        <v>6052</v>
      </c>
      <c r="R143" t="s">
        <v>8533</v>
      </c>
      <c r="S143" t="s">
        <v>6052</v>
      </c>
      <c r="T143" t="s">
        <v>6060</v>
      </c>
      <c r="V143" s="10" t="str">
        <f>IFERROR(VLOOKUP(BTT[[#This Row],[Verwendetes Formular
(Auswahl falls relevant)]],Formulare[[Formularbezeichnung]:[Formularname (technisch)]],2,FALSE),"")</f>
        <v/>
      </c>
      <c r="X143" t="s">
        <v>6052</v>
      </c>
      <c r="Y143" s="4" t="s">
        <v>10245</v>
      </c>
      <c r="Z143" t="s">
        <v>6046</v>
      </c>
      <c r="AK143" s="10" t="str">
        <f>IF(BTT[[#This Row],[Subprozess
(optionale Auswahl)]]="","okay",IF(VLOOKUP(BTT[[#This Row],[Subprozess
(optionale Auswahl)]],BPML[[Subprozess]:[Zugeordneter Hauptprozess]],3,FALSE)=BTT[[#This Row],[Hauptprozess
(Pflichtauswahl)]],"okay","falscher Subprozess"))</f>
        <v>okay</v>
      </c>
      <c r="AL143" t="str">
        <f>IF(aktives_Teilprojekt="Master","",IF(BTT[[#This Row],[Verantwortliches TP
(automatisch)]]=VLOOKUP(aktives_Teilprojekt,Teilprojekte[[Teilprojekte]:[Kürzel]],2,FALSE),"okay","Hauptprozess anderes TP"))</f>
        <v>okay</v>
      </c>
      <c r="AM1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3" s="10" t="str">
        <f>IFERROR(IF(BTT[[#This Row],[SAP-Modul
(Pflichtauswahl)]]&lt;&gt;VLOOKUP(BTT[[#This Row],[Verwendete Transaktion (Pflichtauswahl)]],Transaktionen[[Transaktionen]:[Modul]],3,FALSE),"Modul anders","okay"),"")</f>
        <v>okay</v>
      </c>
      <c r="AP143" s="10" t="str">
        <f>IFERROR(IF(COUNTIFS(BTT[Verwendete Transaktion (Pflichtauswahl)],BTT[[#This Row],[Verwendete Transaktion (Pflichtauswahl)]],BTT[SAP-Modul
(Pflichtauswahl)],"&lt;&gt;"&amp;BTT[[#This Row],[SAP-Modul
(Pflichtauswahl)]])&gt;0,"Modul anders","okay"),"")</f>
        <v>okay</v>
      </c>
      <c r="AQ143" s="10" t="str">
        <f>IFERROR(IF(COUNTIFS(BTT[Verwendete Transaktion (Pflichtauswahl)],BTT[[#This Row],[Verwendete Transaktion (Pflichtauswahl)]],BTT[Verantwortliches TP
(automatisch)],"&lt;&gt;"&amp;BTT[[#This Row],[Verantwortliches TP
(automatisch)]])&gt;0,"Transaktion mehrfach","okay"),"")</f>
        <v>okay</v>
      </c>
      <c r="AR143" s="10" t="str">
        <f>IFERROR(IF(COUNTIFS(BTT[Verwendete Transaktion (Pflichtauswahl)],BTT[[#This Row],[Verwendete Transaktion (Pflichtauswahl)]],BTT[Verantwortliches TP
(automatisch)],"&lt;&gt;"&amp;VLOOKUP(aktives_Teilprojekt,Teilprojekte[[Teilprojekte]:[Kürzel]],2,FALSE))&gt;0,"Transaktion mehrfach","okay"),"")</f>
        <v>okay</v>
      </c>
      <c r="AS143" s="10" t="s">
        <v>9788</v>
      </c>
      <c r="AT143" s="10"/>
    </row>
    <row r="144" spans="1:46" ht="120" x14ac:dyDescent="0.25">
      <c r="A144" s="14" t="str">
        <f>IFERROR(IF(BTT[[#This Row],[Lfd Nr. 
(aus konsolidierter Datei)]]&lt;&gt;"",BTT[[#This Row],[Lfd Nr. 
(aus konsolidierter Datei)]],VLOOKUP(aktives_Teilprojekt,Teilprojekte[[Teilprojekte]:[Kürzel]],2,FALSE)&amp;ROW(BTT[[#This Row],[Lfd Nr.
(automatisch)]])-2),"")</f>
        <v>IH146</v>
      </c>
      <c r="B144" s="15" t="s">
        <v>6110</v>
      </c>
      <c r="C144" s="15"/>
      <c r="D144" t="s">
        <v>9790</v>
      </c>
      <c r="E144" s="10" t="str">
        <f>IFERROR(IF(NOT(BTT[[#This Row],[Manuelle Änderung des Verantwortliches TP
(Auswahl - bei Bedarf)]]=""),BTT[[#This Row],[Manuelle Änderung des Verantwortliches TP
(Auswahl - bei Bedarf)]],VLOOKUP(BTT[[#This Row],[Hauptprozess
(Pflichtauswahl)]],Hauptprozesse[],3,FALSE)),"")</f>
        <v>IH</v>
      </c>
      <c r="H144" s="10" t="s">
        <v>6041</v>
      </c>
      <c r="I144" t="s">
        <v>2484</v>
      </c>
      <c r="J144" s="10" t="str">
        <f>IFERROR(VLOOKUP(BTT[[#This Row],[Verwendete Transaktion (Pflichtauswahl)]],Transaktionen[[Transaktionen]:[Langtext]],2,FALSE),"")</f>
        <v>Auftrag anlegen</v>
      </c>
      <c r="M144" t="s">
        <v>10162</v>
      </c>
      <c r="N144" t="s">
        <v>10153</v>
      </c>
      <c r="O144" t="s">
        <v>6052</v>
      </c>
      <c r="P144" t="s">
        <v>6052</v>
      </c>
      <c r="Q144" t="s">
        <v>6052</v>
      </c>
      <c r="R144" t="s">
        <v>8533</v>
      </c>
      <c r="S144" t="s">
        <v>6052</v>
      </c>
      <c r="T144" t="s">
        <v>6060</v>
      </c>
      <c r="V144" s="10" t="str">
        <f>IFERROR(VLOOKUP(BTT[[#This Row],[Verwendetes Formular
(Auswahl falls relevant)]],Formulare[[Formularbezeichnung]:[Formularname (technisch)]],2,FALSE),"")</f>
        <v/>
      </c>
      <c r="X144" t="s">
        <v>6052</v>
      </c>
      <c r="Y144" s="4" t="s">
        <v>10246</v>
      </c>
      <c r="Z144" t="s">
        <v>6046</v>
      </c>
      <c r="AK144" s="10" t="str">
        <f>IF(BTT[[#This Row],[Subprozess
(optionale Auswahl)]]="","okay",IF(VLOOKUP(BTT[[#This Row],[Subprozess
(optionale Auswahl)]],BPML[[Subprozess]:[Zugeordneter Hauptprozess]],3,FALSE)=BTT[[#This Row],[Hauptprozess
(Pflichtauswahl)]],"okay","falscher Subprozess"))</f>
        <v>okay</v>
      </c>
      <c r="AL144" t="str">
        <f>IF(aktives_Teilprojekt="Master","",IF(BTT[[#This Row],[Verantwortliches TP
(automatisch)]]=VLOOKUP(aktives_Teilprojekt,Teilprojekte[[Teilprojekte]:[Kürzel]],2,FALSE),"okay","Hauptprozess anderes TP"))</f>
        <v>okay</v>
      </c>
      <c r="AM1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4" s="10" t="str">
        <f>IFERROR(IF(BTT[[#This Row],[SAP-Modul
(Pflichtauswahl)]]&lt;&gt;VLOOKUP(BTT[[#This Row],[Verwendete Transaktion (Pflichtauswahl)]],Transaktionen[[Transaktionen]:[Modul]],3,FALSE),"Modul anders","okay"),"")</f>
        <v>okay</v>
      </c>
      <c r="AP144" s="10" t="str">
        <f>IFERROR(IF(COUNTIFS(BTT[Verwendete Transaktion (Pflichtauswahl)],BTT[[#This Row],[Verwendete Transaktion (Pflichtauswahl)]],BTT[SAP-Modul
(Pflichtauswahl)],"&lt;&gt;"&amp;BTT[[#This Row],[SAP-Modul
(Pflichtauswahl)]])&gt;0,"Modul anders","okay"),"")</f>
        <v>okay</v>
      </c>
      <c r="AQ144" s="10" t="str">
        <f>IFERROR(IF(COUNTIFS(BTT[Verwendete Transaktion (Pflichtauswahl)],BTT[[#This Row],[Verwendete Transaktion (Pflichtauswahl)]],BTT[Verantwortliches TP
(automatisch)],"&lt;&gt;"&amp;BTT[[#This Row],[Verantwortliches TP
(automatisch)]])&gt;0,"Transaktion mehrfach","okay"),"")</f>
        <v>Transaktion mehrfach</v>
      </c>
      <c r="AR14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44" s="10" t="s">
        <v>9789</v>
      </c>
      <c r="AT144" s="10"/>
    </row>
    <row r="145" spans="1:46" ht="45" x14ac:dyDescent="0.25">
      <c r="A145" s="14" t="str">
        <f>IFERROR(IF(BTT[[#This Row],[Lfd Nr. 
(aus konsolidierter Datei)]]&lt;&gt;"",BTT[[#This Row],[Lfd Nr. 
(aus konsolidierter Datei)]],VLOOKUP(aktives_Teilprojekt,Teilprojekte[[Teilprojekte]:[Kürzel]],2,FALSE)&amp;ROW(BTT[[#This Row],[Lfd Nr.
(automatisch)]])-2),"")</f>
        <v>IH147</v>
      </c>
      <c r="B145" s="15" t="s">
        <v>6110</v>
      </c>
      <c r="C145" s="15"/>
      <c r="D145" t="s">
        <v>9792</v>
      </c>
      <c r="E145" s="10" t="str">
        <f>IFERROR(IF(NOT(BTT[[#This Row],[Manuelle Änderung des Verantwortliches TP
(Auswahl - bei Bedarf)]]=""),BTT[[#This Row],[Manuelle Änderung des Verantwortliches TP
(Auswahl - bei Bedarf)]],VLOOKUP(BTT[[#This Row],[Hauptprozess
(Pflichtauswahl)]],Hauptprozesse[],3,FALSE)),"")</f>
        <v>IH</v>
      </c>
      <c r="H145" s="10" t="s">
        <v>6041</v>
      </c>
      <c r="I145" t="s">
        <v>2486</v>
      </c>
      <c r="J145" s="10" t="str">
        <f>IFERROR(VLOOKUP(BTT[[#This Row],[Verwendete Transaktion (Pflichtauswahl)]],Transaktionen[[Transaktionen]:[Langtext]],2,FALSE),"")</f>
        <v>AUFTRAG ÄNDERN</v>
      </c>
      <c r="K145" t="s">
        <v>3911</v>
      </c>
      <c r="L145" t="s">
        <v>6052</v>
      </c>
      <c r="M145" t="s">
        <v>10166</v>
      </c>
      <c r="N145" t="s">
        <v>10167</v>
      </c>
      <c r="O145" t="s">
        <v>6052</v>
      </c>
      <c r="P145" t="s">
        <v>10174</v>
      </c>
      <c r="Q145" t="s">
        <v>6052</v>
      </c>
      <c r="R145" t="s">
        <v>8533</v>
      </c>
      <c r="S145" t="s">
        <v>6052</v>
      </c>
      <c r="T145" t="s">
        <v>6060</v>
      </c>
      <c r="V145" s="10" t="str">
        <f>IFERROR(VLOOKUP(BTT[[#This Row],[Verwendetes Formular
(Auswahl falls relevant)]],Formulare[[Formularbezeichnung]:[Formularname (technisch)]],2,FALSE),"")</f>
        <v/>
      </c>
      <c r="X145" t="s">
        <v>6051</v>
      </c>
      <c r="Y145" s="4" t="s">
        <v>10247</v>
      </c>
      <c r="Z145" t="s">
        <v>6046</v>
      </c>
      <c r="AK145" s="10" t="str">
        <f>IF(BTT[[#This Row],[Subprozess
(optionale Auswahl)]]="","okay",IF(VLOOKUP(BTT[[#This Row],[Subprozess
(optionale Auswahl)]],BPML[[Subprozess]:[Zugeordneter Hauptprozess]],3,FALSE)=BTT[[#This Row],[Hauptprozess
(Pflichtauswahl)]],"okay","falscher Subprozess"))</f>
        <v>okay</v>
      </c>
      <c r="AL145" t="str">
        <f>IF(aktives_Teilprojekt="Master","",IF(BTT[[#This Row],[Verantwortliches TP
(automatisch)]]=VLOOKUP(aktives_Teilprojekt,Teilprojekte[[Teilprojekte]:[Kürzel]],2,FALSE),"okay","Hauptprozess anderes TP"))</f>
        <v>okay</v>
      </c>
      <c r="AM1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5" s="10" t="str">
        <f>IFERROR(IF(BTT[[#This Row],[SAP-Modul
(Pflichtauswahl)]]&lt;&gt;VLOOKUP(BTT[[#This Row],[Verwendete Transaktion (Pflichtauswahl)]],Transaktionen[[Transaktionen]:[Modul]],3,FALSE),"Modul anders","okay"),"")</f>
        <v>okay</v>
      </c>
      <c r="AP145" s="10" t="str">
        <f>IFERROR(IF(COUNTIFS(BTT[Verwendete Transaktion (Pflichtauswahl)],BTT[[#This Row],[Verwendete Transaktion (Pflichtauswahl)]],BTT[SAP-Modul
(Pflichtauswahl)],"&lt;&gt;"&amp;BTT[[#This Row],[SAP-Modul
(Pflichtauswahl)]])&gt;0,"Modul anders","okay"),"")</f>
        <v>okay</v>
      </c>
      <c r="AQ145" s="10" t="str">
        <f>IFERROR(IF(COUNTIFS(BTT[Verwendete Transaktion (Pflichtauswahl)],BTT[[#This Row],[Verwendete Transaktion (Pflichtauswahl)]],BTT[Verantwortliches TP
(automatisch)],"&lt;&gt;"&amp;BTT[[#This Row],[Verantwortliches TP
(automatisch)]])&gt;0,"Transaktion mehrfach","okay"),"")</f>
        <v>Transaktion mehrfach</v>
      </c>
      <c r="AR14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45" s="10" t="s">
        <v>9791</v>
      </c>
      <c r="AT145" s="10"/>
    </row>
    <row r="146" spans="1:46" ht="90" x14ac:dyDescent="0.25">
      <c r="A146" s="14" t="str">
        <f>IFERROR(IF(BTT[[#This Row],[Lfd Nr. 
(aus konsolidierter Datei)]]&lt;&gt;"",BTT[[#This Row],[Lfd Nr. 
(aus konsolidierter Datei)]],VLOOKUP(aktives_Teilprojekt,Teilprojekte[[Teilprojekte]:[Kürzel]],2,FALSE)&amp;ROW(BTT[[#This Row],[Lfd Nr.
(automatisch)]])-2),"")</f>
        <v>IH150</v>
      </c>
      <c r="B146" s="15" t="s">
        <v>6110</v>
      </c>
      <c r="C146" s="15"/>
      <c r="D146" t="s">
        <v>9797</v>
      </c>
      <c r="E146" s="10" t="str">
        <f>IFERROR(IF(NOT(BTT[[#This Row],[Manuelle Änderung des Verantwortliches TP
(Auswahl - bei Bedarf)]]=""),BTT[[#This Row],[Manuelle Änderung des Verantwortliches TP
(Auswahl - bei Bedarf)]],VLOOKUP(BTT[[#This Row],[Hauptprozess
(Pflichtauswahl)]],Hauptprozesse[],3,FALSE)),"")</f>
        <v>IH</v>
      </c>
      <c r="H146" s="10" t="s">
        <v>8457</v>
      </c>
      <c r="I146" t="s">
        <v>2803</v>
      </c>
      <c r="J146" s="10" t="str">
        <f>IFERROR(VLOOKUP(BTT[[#This Row],[Verwendete Transaktion (Pflichtauswahl)]],Transaktionen[[Transaktionen]:[Langtext]],2,FALSE),"")</f>
        <v>Auftragsbudget ändern</v>
      </c>
      <c r="K146" t="s">
        <v>10179</v>
      </c>
      <c r="L146" t="s">
        <v>6052</v>
      </c>
      <c r="M146" t="s">
        <v>6051</v>
      </c>
      <c r="N146" t="s">
        <v>6052</v>
      </c>
      <c r="O146" t="s">
        <v>6052</v>
      </c>
      <c r="P146" t="s">
        <v>10180</v>
      </c>
      <c r="Q146" t="s">
        <v>6052</v>
      </c>
      <c r="R146" t="s">
        <v>8533</v>
      </c>
      <c r="S146" t="s">
        <v>6052</v>
      </c>
      <c r="T146" t="s">
        <v>6060</v>
      </c>
      <c r="V146" s="10" t="str">
        <f>IFERROR(VLOOKUP(BTT[[#This Row],[Verwendetes Formular
(Auswahl falls relevant)]],Formulare[[Formularbezeichnung]:[Formularname (technisch)]],2,FALSE),"")</f>
        <v/>
      </c>
      <c r="X146" t="s">
        <v>6051</v>
      </c>
      <c r="Y146" s="4" t="s">
        <v>10250</v>
      </c>
      <c r="Z146" t="s">
        <v>6046</v>
      </c>
      <c r="AK146" s="10" t="str">
        <f>IF(BTT[[#This Row],[Subprozess
(optionale Auswahl)]]="","okay",IF(VLOOKUP(BTT[[#This Row],[Subprozess
(optionale Auswahl)]],BPML[[Subprozess]:[Zugeordneter Hauptprozess]],3,FALSE)=BTT[[#This Row],[Hauptprozess
(Pflichtauswahl)]],"okay","falscher Subprozess"))</f>
        <v>okay</v>
      </c>
      <c r="AL146" t="str">
        <f>IF(aktives_Teilprojekt="Master","",IF(BTT[[#This Row],[Verantwortliches TP
(automatisch)]]=VLOOKUP(aktives_Teilprojekt,Teilprojekte[[Teilprojekte]:[Kürzel]],2,FALSE),"okay","Hauptprozess anderes TP"))</f>
        <v>okay</v>
      </c>
      <c r="AM1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6" s="10" t="str">
        <f>IFERROR(IF(BTT[[#This Row],[SAP-Modul
(Pflichtauswahl)]]&lt;&gt;VLOOKUP(BTT[[#This Row],[Verwendete Transaktion (Pflichtauswahl)]],Transaktionen[[Transaktionen]:[Modul]],3,FALSE),"Modul anders","okay"),"")</f>
        <v>okay</v>
      </c>
      <c r="AP146" s="10" t="str">
        <f>IFERROR(IF(COUNTIFS(BTT[Verwendete Transaktion (Pflichtauswahl)],BTT[[#This Row],[Verwendete Transaktion (Pflichtauswahl)]],BTT[SAP-Modul
(Pflichtauswahl)],"&lt;&gt;"&amp;BTT[[#This Row],[SAP-Modul
(Pflichtauswahl)]])&gt;0,"Modul anders","okay"),"")</f>
        <v>Modul anders</v>
      </c>
      <c r="AQ146" s="10" t="str">
        <f>IFERROR(IF(COUNTIFS(BTT[Verwendete Transaktion (Pflichtauswahl)],BTT[[#This Row],[Verwendete Transaktion (Pflichtauswahl)]],BTT[Verantwortliches TP
(automatisch)],"&lt;&gt;"&amp;BTT[[#This Row],[Verantwortliches TP
(automatisch)]])&gt;0,"Transaktion mehrfach","okay"),"")</f>
        <v>Transaktion mehrfach</v>
      </c>
      <c r="AR14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46" s="10" t="s">
        <v>9796</v>
      </c>
      <c r="AT146" s="10"/>
    </row>
    <row r="147" spans="1:46" ht="45" x14ac:dyDescent="0.25">
      <c r="A147" s="14" t="str">
        <f>IFERROR(IF(BTT[[#This Row],[Lfd Nr. 
(aus konsolidierter Datei)]]&lt;&gt;"",BTT[[#This Row],[Lfd Nr. 
(aus konsolidierter Datei)]],VLOOKUP(aktives_Teilprojekt,Teilprojekte[[Teilprojekte]:[Kürzel]],2,FALSE)&amp;ROW(BTT[[#This Row],[Lfd Nr.
(automatisch)]])-2),"")</f>
        <v>IH151</v>
      </c>
      <c r="B147" s="15" t="s">
        <v>6110</v>
      </c>
      <c r="C147" s="15"/>
      <c r="D147" t="s">
        <v>9799</v>
      </c>
      <c r="E147" s="10" t="str">
        <f>IFERROR(IF(NOT(BTT[[#This Row],[Manuelle Änderung des Verantwortliches TP
(Auswahl - bei Bedarf)]]=""),BTT[[#This Row],[Manuelle Änderung des Verantwortliches TP
(Auswahl - bei Bedarf)]],VLOOKUP(BTT[[#This Row],[Hauptprozess
(Pflichtauswahl)]],Hauptprozesse[],3,FALSE)),"")</f>
        <v>IH</v>
      </c>
      <c r="H147" s="10" t="s">
        <v>6041</v>
      </c>
      <c r="I147" t="s">
        <v>2486</v>
      </c>
      <c r="J147" s="10" t="str">
        <f>IFERROR(VLOOKUP(BTT[[#This Row],[Verwendete Transaktion (Pflichtauswahl)]],Transaktionen[[Transaktionen]:[Langtext]],2,FALSE),"")</f>
        <v>AUFTRAG ÄNDERN</v>
      </c>
      <c r="K147" t="s">
        <v>3911</v>
      </c>
      <c r="L147" t="s">
        <v>6052</v>
      </c>
      <c r="M147" t="s">
        <v>10181</v>
      </c>
      <c r="N147" t="s">
        <v>6052</v>
      </c>
      <c r="O147" t="s">
        <v>6052</v>
      </c>
      <c r="P147" t="s">
        <v>10180</v>
      </c>
      <c r="Q147" t="s">
        <v>6052</v>
      </c>
      <c r="R147" t="s">
        <v>8533</v>
      </c>
      <c r="S147" t="s">
        <v>6052</v>
      </c>
      <c r="T147" t="s">
        <v>6060</v>
      </c>
      <c r="V147" s="10" t="str">
        <f>IFERROR(VLOOKUP(BTT[[#This Row],[Verwendetes Formular
(Auswahl falls relevant)]],Formulare[[Formularbezeichnung]:[Formularname (technisch)]],2,FALSE),"")</f>
        <v/>
      </c>
      <c r="X147" t="s">
        <v>6051</v>
      </c>
      <c r="Y147" s="4" t="s">
        <v>10251</v>
      </c>
      <c r="Z147" t="s">
        <v>6046</v>
      </c>
      <c r="AK147" s="10" t="str">
        <f>IF(BTT[[#This Row],[Subprozess
(optionale Auswahl)]]="","okay",IF(VLOOKUP(BTT[[#This Row],[Subprozess
(optionale Auswahl)]],BPML[[Subprozess]:[Zugeordneter Hauptprozess]],3,FALSE)=BTT[[#This Row],[Hauptprozess
(Pflichtauswahl)]],"okay","falscher Subprozess"))</f>
        <v>okay</v>
      </c>
      <c r="AL147" t="str">
        <f>IF(aktives_Teilprojekt="Master","",IF(BTT[[#This Row],[Verantwortliches TP
(automatisch)]]=VLOOKUP(aktives_Teilprojekt,Teilprojekte[[Teilprojekte]:[Kürzel]],2,FALSE),"okay","Hauptprozess anderes TP"))</f>
        <v>okay</v>
      </c>
      <c r="AM1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7" s="10" t="str">
        <f>IFERROR(IF(BTT[[#This Row],[SAP-Modul
(Pflichtauswahl)]]&lt;&gt;VLOOKUP(BTT[[#This Row],[Verwendete Transaktion (Pflichtauswahl)]],Transaktionen[[Transaktionen]:[Modul]],3,FALSE),"Modul anders","okay"),"")</f>
        <v>okay</v>
      </c>
      <c r="AP147" s="10" t="str">
        <f>IFERROR(IF(COUNTIFS(BTT[Verwendete Transaktion (Pflichtauswahl)],BTT[[#This Row],[Verwendete Transaktion (Pflichtauswahl)]],BTT[SAP-Modul
(Pflichtauswahl)],"&lt;&gt;"&amp;BTT[[#This Row],[SAP-Modul
(Pflichtauswahl)]])&gt;0,"Modul anders","okay"),"")</f>
        <v>okay</v>
      </c>
      <c r="AQ147" s="10" t="str">
        <f>IFERROR(IF(COUNTIFS(BTT[Verwendete Transaktion (Pflichtauswahl)],BTT[[#This Row],[Verwendete Transaktion (Pflichtauswahl)]],BTT[Verantwortliches TP
(automatisch)],"&lt;&gt;"&amp;BTT[[#This Row],[Verantwortliches TP
(automatisch)]])&gt;0,"Transaktion mehrfach","okay"),"")</f>
        <v>Transaktion mehrfach</v>
      </c>
      <c r="AR14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47" s="10" t="s">
        <v>9798</v>
      </c>
      <c r="AT147" s="10"/>
    </row>
    <row r="148" spans="1:46" ht="135" x14ac:dyDescent="0.25">
      <c r="A148" s="14" t="str">
        <f>IFERROR(IF(BTT[[#This Row],[Lfd Nr. 
(aus konsolidierter Datei)]]&lt;&gt;"",BTT[[#This Row],[Lfd Nr. 
(aus konsolidierter Datei)]],VLOOKUP(aktives_Teilprojekt,Teilprojekte[[Teilprojekte]:[Kürzel]],2,FALSE)&amp;ROW(BTT[[#This Row],[Lfd Nr.
(automatisch)]])-2),"")</f>
        <v>IH152</v>
      </c>
      <c r="B148" s="15" t="s">
        <v>6110</v>
      </c>
      <c r="C148" s="15"/>
      <c r="D148" t="s">
        <v>9799</v>
      </c>
      <c r="E148" s="10" t="str">
        <f>IFERROR(IF(NOT(BTT[[#This Row],[Manuelle Änderung des Verantwortliches TP
(Auswahl - bei Bedarf)]]=""),BTT[[#This Row],[Manuelle Änderung des Verantwortliches TP
(Auswahl - bei Bedarf)]],VLOOKUP(BTT[[#This Row],[Hauptprozess
(Pflichtauswahl)]],Hauptprozesse[],3,FALSE)),"")</f>
        <v>IH</v>
      </c>
      <c r="H148" s="10" t="s">
        <v>6041</v>
      </c>
      <c r="I148" t="s">
        <v>2486</v>
      </c>
      <c r="J148" s="10" t="str">
        <f>IFERROR(VLOOKUP(BTT[[#This Row],[Verwendete Transaktion (Pflichtauswahl)]],Transaktionen[[Transaktionen]:[Langtext]],2,FALSE),"")</f>
        <v>AUFTRAG ÄNDERN</v>
      </c>
      <c r="M148" t="s">
        <v>10164</v>
      </c>
      <c r="N148" t="s">
        <v>10153</v>
      </c>
      <c r="O148" t="s">
        <v>6052</v>
      </c>
      <c r="P148" t="s">
        <v>6052</v>
      </c>
      <c r="Q148" t="s">
        <v>6052</v>
      </c>
      <c r="R148" t="s">
        <v>8533</v>
      </c>
      <c r="S148" t="s">
        <v>6052</v>
      </c>
      <c r="T148" t="s">
        <v>6060</v>
      </c>
      <c r="V148" s="10" t="str">
        <f>IFERROR(VLOOKUP(BTT[[#This Row],[Verwendetes Formular
(Auswahl falls relevant)]],Formulare[[Formularbezeichnung]:[Formularname (technisch)]],2,FALSE),"")</f>
        <v/>
      </c>
      <c r="X148" t="s">
        <v>6052</v>
      </c>
      <c r="Y148" s="4" t="s">
        <v>10252</v>
      </c>
      <c r="Z148" t="s">
        <v>6046</v>
      </c>
      <c r="AK148" s="10" t="str">
        <f>IF(BTT[[#This Row],[Subprozess
(optionale Auswahl)]]="","okay",IF(VLOOKUP(BTT[[#This Row],[Subprozess
(optionale Auswahl)]],BPML[[Subprozess]:[Zugeordneter Hauptprozess]],3,FALSE)=BTT[[#This Row],[Hauptprozess
(Pflichtauswahl)]],"okay","falscher Subprozess"))</f>
        <v>okay</v>
      </c>
      <c r="AL148" t="str">
        <f>IF(aktives_Teilprojekt="Master","",IF(BTT[[#This Row],[Verantwortliches TP
(automatisch)]]=VLOOKUP(aktives_Teilprojekt,Teilprojekte[[Teilprojekte]:[Kürzel]],2,FALSE),"okay","Hauptprozess anderes TP"))</f>
        <v>okay</v>
      </c>
      <c r="AM1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8" s="10" t="str">
        <f>IFERROR(IF(BTT[[#This Row],[SAP-Modul
(Pflichtauswahl)]]&lt;&gt;VLOOKUP(BTT[[#This Row],[Verwendete Transaktion (Pflichtauswahl)]],Transaktionen[[Transaktionen]:[Modul]],3,FALSE),"Modul anders","okay"),"")</f>
        <v>okay</v>
      </c>
      <c r="AP148" s="10" t="str">
        <f>IFERROR(IF(COUNTIFS(BTT[Verwendete Transaktion (Pflichtauswahl)],BTT[[#This Row],[Verwendete Transaktion (Pflichtauswahl)]],BTT[SAP-Modul
(Pflichtauswahl)],"&lt;&gt;"&amp;BTT[[#This Row],[SAP-Modul
(Pflichtauswahl)]])&gt;0,"Modul anders","okay"),"")</f>
        <v>okay</v>
      </c>
      <c r="AQ148" s="10" t="str">
        <f>IFERROR(IF(COUNTIFS(BTT[Verwendete Transaktion (Pflichtauswahl)],BTT[[#This Row],[Verwendete Transaktion (Pflichtauswahl)]],BTT[Verantwortliches TP
(automatisch)],"&lt;&gt;"&amp;BTT[[#This Row],[Verantwortliches TP
(automatisch)]])&gt;0,"Transaktion mehrfach","okay"),"")</f>
        <v>Transaktion mehrfach</v>
      </c>
      <c r="AR14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48" s="10" t="s">
        <v>9800</v>
      </c>
      <c r="AT148" s="10"/>
    </row>
    <row r="149" spans="1:46" ht="75" x14ac:dyDescent="0.25">
      <c r="A149" s="14" t="str">
        <f>IFERROR(IF(BTT[[#This Row],[Lfd Nr. 
(aus konsolidierter Datei)]]&lt;&gt;"",BTT[[#This Row],[Lfd Nr. 
(aus konsolidierter Datei)]],VLOOKUP(aktives_Teilprojekt,Teilprojekte[[Teilprojekte]:[Kürzel]],2,FALSE)&amp;ROW(BTT[[#This Row],[Lfd Nr.
(automatisch)]])-2),"")</f>
        <v>IH153</v>
      </c>
      <c r="B149" s="15" t="s">
        <v>6110</v>
      </c>
      <c r="C149" s="15"/>
      <c r="D149" t="s">
        <v>9769</v>
      </c>
      <c r="E149" s="10" t="str">
        <f>IFERROR(IF(NOT(BTT[[#This Row],[Manuelle Änderung des Verantwortliches TP
(Auswahl - bei Bedarf)]]=""),BTT[[#This Row],[Manuelle Änderung des Verantwortliches TP
(Auswahl - bei Bedarf)]],VLOOKUP(BTT[[#This Row],[Hauptprozess
(Pflichtauswahl)]],Hauptprozesse[],3,FALSE)),"")</f>
        <v>IH</v>
      </c>
      <c r="H149" s="10" t="s">
        <v>6041</v>
      </c>
      <c r="I149" t="s">
        <v>2486</v>
      </c>
      <c r="J149" s="10" t="str">
        <f>IFERROR(VLOOKUP(BTT[[#This Row],[Verwendete Transaktion (Pflichtauswahl)]],Transaktionen[[Transaktionen]:[Langtext]],2,FALSE),"")</f>
        <v>AUFTRAG ÄNDERN</v>
      </c>
      <c r="L149" t="s">
        <v>10168</v>
      </c>
      <c r="M149" t="s">
        <v>6051</v>
      </c>
      <c r="N149" t="s">
        <v>6052</v>
      </c>
      <c r="O149" t="s">
        <v>6052</v>
      </c>
      <c r="P149" t="s">
        <v>6052</v>
      </c>
      <c r="Q149" t="s">
        <v>6052</v>
      </c>
      <c r="R149" t="s">
        <v>8533</v>
      </c>
      <c r="S149" t="s">
        <v>6052</v>
      </c>
      <c r="T149" t="s">
        <v>6060</v>
      </c>
      <c r="V149" s="10" t="str">
        <f>IFERROR(VLOOKUP(BTT[[#This Row],[Verwendetes Formular
(Auswahl falls relevant)]],Formulare[[Formularbezeichnung]:[Formularname (technisch)]],2,FALSE),"")</f>
        <v/>
      </c>
      <c r="X149" t="s">
        <v>6051</v>
      </c>
      <c r="Y149" s="4" t="s">
        <v>10253</v>
      </c>
      <c r="Z149" t="s">
        <v>6046</v>
      </c>
      <c r="AK149" s="10" t="str">
        <f>IF(BTT[[#This Row],[Subprozess
(optionale Auswahl)]]="","okay",IF(VLOOKUP(BTT[[#This Row],[Subprozess
(optionale Auswahl)]],BPML[[Subprozess]:[Zugeordneter Hauptprozess]],3,FALSE)=BTT[[#This Row],[Hauptprozess
(Pflichtauswahl)]],"okay","falscher Subprozess"))</f>
        <v>okay</v>
      </c>
      <c r="AL149" t="str">
        <f>IF(aktives_Teilprojekt="Master","",IF(BTT[[#This Row],[Verantwortliches TP
(automatisch)]]=VLOOKUP(aktives_Teilprojekt,Teilprojekte[[Teilprojekte]:[Kürzel]],2,FALSE),"okay","Hauptprozess anderes TP"))</f>
        <v>okay</v>
      </c>
      <c r="AM1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9" s="10" t="str">
        <f>IFERROR(IF(BTT[[#This Row],[SAP-Modul
(Pflichtauswahl)]]&lt;&gt;VLOOKUP(BTT[[#This Row],[Verwendete Transaktion (Pflichtauswahl)]],Transaktionen[[Transaktionen]:[Modul]],3,FALSE),"Modul anders","okay"),"")</f>
        <v>okay</v>
      </c>
      <c r="AP149" s="10" t="str">
        <f>IFERROR(IF(COUNTIFS(BTT[Verwendete Transaktion (Pflichtauswahl)],BTT[[#This Row],[Verwendete Transaktion (Pflichtauswahl)]],BTT[SAP-Modul
(Pflichtauswahl)],"&lt;&gt;"&amp;BTT[[#This Row],[SAP-Modul
(Pflichtauswahl)]])&gt;0,"Modul anders","okay"),"")</f>
        <v>okay</v>
      </c>
      <c r="AQ149" s="10" t="str">
        <f>IFERROR(IF(COUNTIFS(BTT[Verwendete Transaktion (Pflichtauswahl)],BTT[[#This Row],[Verwendete Transaktion (Pflichtauswahl)]],BTT[Verantwortliches TP
(automatisch)],"&lt;&gt;"&amp;BTT[[#This Row],[Verantwortliches TP
(automatisch)]])&gt;0,"Transaktion mehrfach","okay"),"")</f>
        <v>Transaktion mehrfach</v>
      </c>
      <c r="AR14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49" s="10" t="s">
        <v>9801</v>
      </c>
      <c r="AT149" s="10"/>
    </row>
    <row r="150" spans="1:46" x14ac:dyDescent="0.25">
      <c r="A150" s="14" t="str">
        <f>IFERROR(IF(BTT[[#This Row],[Lfd Nr. 
(aus konsolidierter Datei)]]&lt;&gt;"",BTT[[#This Row],[Lfd Nr. 
(aus konsolidierter Datei)]],VLOOKUP(aktives_Teilprojekt,Teilprojekte[[Teilprojekte]:[Kürzel]],2,FALSE)&amp;ROW(BTT[[#This Row],[Lfd Nr.
(automatisch)]])-2),"")</f>
        <v>IH154</v>
      </c>
      <c r="B150" s="15" t="s">
        <v>6110</v>
      </c>
      <c r="C150" s="15"/>
      <c r="D150" t="s">
        <v>9771</v>
      </c>
      <c r="E150" s="10" t="str">
        <f>IFERROR(IF(NOT(BTT[[#This Row],[Manuelle Änderung des Verantwortliches TP
(Auswahl - bei Bedarf)]]=""),BTT[[#This Row],[Manuelle Änderung des Verantwortliches TP
(Auswahl - bei Bedarf)]],VLOOKUP(BTT[[#This Row],[Hauptprozess
(Pflichtauswahl)]],Hauptprozesse[],3,FALSE)),"")</f>
        <v>IH</v>
      </c>
      <c r="H150" s="10" t="s">
        <v>6041</v>
      </c>
      <c r="I150" t="s">
        <v>2486</v>
      </c>
      <c r="J150" s="10" t="str">
        <f>IFERROR(VLOOKUP(BTT[[#This Row],[Verwendete Transaktion (Pflichtauswahl)]],Transaktionen[[Transaktionen]:[Langtext]],2,FALSE),"")</f>
        <v>AUFTRAG ÄNDERN</v>
      </c>
      <c r="K150" t="s">
        <v>10169</v>
      </c>
      <c r="L150" t="s">
        <v>9000</v>
      </c>
      <c r="M150" t="s">
        <v>10162</v>
      </c>
      <c r="N150" t="s">
        <v>10153</v>
      </c>
      <c r="O150" t="s">
        <v>6052</v>
      </c>
      <c r="P150" t="s">
        <v>6052</v>
      </c>
      <c r="Q150" t="s">
        <v>6052</v>
      </c>
      <c r="R150" t="s">
        <v>8533</v>
      </c>
      <c r="S150" t="s">
        <v>6052</v>
      </c>
      <c r="T150" t="s">
        <v>6060</v>
      </c>
      <c r="V150" s="10" t="str">
        <f>IFERROR(VLOOKUP(BTT[[#This Row],[Verwendetes Formular
(Auswahl falls relevant)]],Formulare[[Formularbezeichnung]:[Formularname (technisch)]],2,FALSE),"")</f>
        <v/>
      </c>
      <c r="X150" t="s">
        <v>6052</v>
      </c>
      <c r="Y150" s="4"/>
      <c r="Z150" t="s">
        <v>6046</v>
      </c>
      <c r="AK150" s="10" t="str">
        <f>IF(BTT[[#This Row],[Subprozess
(optionale Auswahl)]]="","okay",IF(VLOOKUP(BTT[[#This Row],[Subprozess
(optionale Auswahl)]],BPML[[Subprozess]:[Zugeordneter Hauptprozess]],3,FALSE)=BTT[[#This Row],[Hauptprozess
(Pflichtauswahl)]],"okay","falscher Subprozess"))</f>
        <v>okay</v>
      </c>
      <c r="AL150" t="str">
        <f>IF(aktives_Teilprojekt="Master","",IF(BTT[[#This Row],[Verantwortliches TP
(automatisch)]]=VLOOKUP(aktives_Teilprojekt,Teilprojekte[[Teilprojekte]:[Kürzel]],2,FALSE),"okay","Hauptprozess anderes TP"))</f>
        <v>okay</v>
      </c>
      <c r="AM1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0" s="10" t="str">
        <f>IFERROR(IF(BTT[[#This Row],[SAP-Modul
(Pflichtauswahl)]]&lt;&gt;VLOOKUP(BTT[[#This Row],[Verwendete Transaktion (Pflichtauswahl)]],Transaktionen[[Transaktionen]:[Modul]],3,FALSE),"Modul anders","okay"),"")</f>
        <v>okay</v>
      </c>
      <c r="AP150" s="10" t="str">
        <f>IFERROR(IF(COUNTIFS(BTT[Verwendete Transaktion (Pflichtauswahl)],BTT[[#This Row],[Verwendete Transaktion (Pflichtauswahl)]],BTT[SAP-Modul
(Pflichtauswahl)],"&lt;&gt;"&amp;BTT[[#This Row],[SAP-Modul
(Pflichtauswahl)]])&gt;0,"Modul anders","okay"),"")</f>
        <v>okay</v>
      </c>
      <c r="AQ150" s="10" t="str">
        <f>IFERROR(IF(COUNTIFS(BTT[Verwendete Transaktion (Pflichtauswahl)],BTT[[#This Row],[Verwendete Transaktion (Pflichtauswahl)]],BTT[Verantwortliches TP
(automatisch)],"&lt;&gt;"&amp;BTT[[#This Row],[Verantwortliches TP
(automatisch)]])&gt;0,"Transaktion mehrfach","okay"),"")</f>
        <v>Transaktion mehrfach</v>
      </c>
      <c r="AR15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50" s="10" t="s">
        <v>9802</v>
      </c>
      <c r="AT150" s="10"/>
    </row>
    <row r="151" spans="1:46" ht="45" x14ac:dyDescent="0.25">
      <c r="A151" s="14" t="str">
        <f>IFERROR(IF(BTT[[#This Row],[Lfd Nr. 
(aus konsolidierter Datei)]]&lt;&gt;"",BTT[[#This Row],[Lfd Nr. 
(aus konsolidierter Datei)]],VLOOKUP(aktives_Teilprojekt,Teilprojekte[[Teilprojekte]:[Kürzel]],2,FALSE)&amp;ROW(BTT[[#This Row],[Lfd Nr.
(automatisch)]])-2),"")</f>
        <v>IH155</v>
      </c>
      <c r="B151" s="15" t="s">
        <v>6110</v>
      </c>
      <c r="C151" s="15"/>
      <c r="D151" t="s">
        <v>9773</v>
      </c>
      <c r="E151" s="10" t="str">
        <f>IFERROR(IF(NOT(BTT[[#This Row],[Manuelle Änderung des Verantwortliches TP
(Auswahl - bei Bedarf)]]=""),BTT[[#This Row],[Manuelle Änderung des Verantwortliches TP
(Auswahl - bei Bedarf)]],VLOOKUP(BTT[[#This Row],[Hauptprozess
(Pflichtauswahl)]],Hauptprozesse[],3,FALSE)),"")</f>
        <v>IH</v>
      </c>
      <c r="H151" s="10" t="s">
        <v>6041</v>
      </c>
      <c r="I151" t="s">
        <v>2468</v>
      </c>
      <c r="J151" s="10" t="str">
        <f>IFERROR(VLOOKUP(BTT[[#This Row],[Verwendete Transaktion (Pflichtauswahl)]],Transaktionen[[Transaktionen]:[Langtext]],2,FALSE),"")</f>
        <v>Ändern IH-Meldung</v>
      </c>
      <c r="K151" t="s">
        <v>10170</v>
      </c>
      <c r="L151" t="s">
        <v>9000</v>
      </c>
      <c r="M151" t="s">
        <v>10164</v>
      </c>
      <c r="N151" t="s">
        <v>10153</v>
      </c>
      <c r="O151" t="s">
        <v>6052</v>
      </c>
      <c r="P151" t="s">
        <v>6052</v>
      </c>
      <c r="Q151" t="s">
        <v>6052</v>
      </c>
      <c r="R151" t="s">
        <v>8493</v>
      </c>
      <c r="S151" t="s">
        <v>6052</v>
      </c>
      <c r="T151" t="s">
        <v>6061</v>
      </c>
      <c r="V151" s="10" t="str">
        <f>IFERROR(VLOOKUP(BTT[[#This Row],[Verwendetes Formular
(Auswahl falls relevant)]],Formulare[[Formularbezeichnung]:[Formularname (technisch)]],2,FALSE),"")</f>
        <v/>
      </c>
      <c r="W151" t="s">
        <v>10254</v>
      </c>
      <c r="X151" t="s">
        <v>6052</v>
      </c>
      <c r="Y151" s="4" t="s">
        <v>10239</v>
      </c>
      <c r="Z151" t="s">
        <v>6046</v>
      </c>
      <c r="AK151" s="10" t="str">
        <f>IF(BTT[[#This Row],[Subprozess
(optionale Auswahl)]]="","okay",IF(VLOOKUP(BTT[[#This Row],[Subprozess
(optionale Auswahl)]],BPML[[Subprozess]:[Zugeordneter Hauptprozess]],3,FALSE)=BTT[[#This Row],[Hauptprozess
(Pflichtauswahl)]],"okay","falscher Subprozess"))</f>
        <v>okay</v>
      </c>
      <c r="AL151" t="str">
        <f>IF(aktives_Teilprojekt="Master","",IF(BTT[[#This Row],[Verantwortliches TP
(automatisch)]]=VLOOKUP(aktives_Teilprojekt,Teilprojekte[[Teilprojekte]:[Kürzel]],2,FALSE),"okay","Hauptprozess anderes TP"))</f>
        <v>okay</v>
      </c>
      <c r="AM1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1" s="10" t="str">
        <f>IFERROR(IF(BTT[[#This Row],[SAP-Modul
(Pflichtauswahl)]]&lt;&gt;VLOOKUP(BTT[[#This Row],[Verwendete Transaktion (Pflichtauswahl)]],Transaktionen[[Transaktionen]:[Modul]],3,FALSE),"Modul anders","okay"),"")</f>
        <v>okay</v>
      </c>
      <c r="AP151" s="10" t="str">
        <f>IFERROR(IF(COUNTIFS(BTT[Verwendete Transaktion (Pflichtauswahl)],BTT[[#This Row],[Verwendete Transaktion (Pflichtauswahl)]],BTT[SAP-Modul
(Pflichtauswahl)],"&lt;&gt;"&amp;BTT[[#This Row],[SAP-Modul
(Pflichtauswahl)]])&gt;0,"Modul anders","okay"),"")</f>
        <v>okay</v>
      </c>
      <c r="AQ151" s="10" t="str">
        <f>IFERROR(IF(COUNTIFS(BTT[Verwendete Transaktion (Pflichtauswahl)],BTT[[#This Row],[Verwendete Transaktion (Pflichtauswahl)]],BTT[Verantwortliches TP
(automatisch)],"&lt;&gt;"&amp;BTT[[#This Row],[Verantwortliches TP
(automatisch)]])&gt;0,"Transaktion mehrfach","okay"),"")</f>
        <v>okay</v>
      </c>
      <c r="AR151" s="10" t="str">
        <f>IFERROR(IF(COUNTIFS(BTT[Verwendete Transaktion (Pflichtauswahl)],BTT[[#This Row],[Verwendete Transaktion (Pflichtauswahl)]],BTT[Verantwortliches TP
(automatisch)],"&lt;&gt;"&amp;VLOOKUP(aktives_Teilprojekt,Teilprojekte[[Teilprojekte]:[Kürzel]],2,FALSE))&gt;0,"Transaktion mehrfach","okay"),"")</f>
        <v>okay</v>
      </c>
      <c r="AS151" s="10" t="s">
        <v>9803</v>
      </c>
      <c r="AT151" s="10"/>
    </row>
    <row r="152" spans="1:46" x14ac:dyDescent="0.25">
      <c r="A152" s="14" t="str">
        <f>IFERROR(IF(BTT[[#This Row],[Lfd Nr. 
(aus konsolidierter Datei)]]&lt;&gt;"",BTT[[#This Row],[Lfd Nr. 
(aus konsolidierter Datei)]],VLOOKUP(aktives_Teilprojekt,Teilprojekte[[Teilprojekte]:[Kürzel]],2,FALSE)&amp;ROW(BTT[[#This Row],[Lfd Nr.
(automatisch)]])-2),"")</f>
        <v>IH156</v>
      </c>
      <c r="B152" s="15" t="s">
        <v>6110</v>
      </c>
      <c r="C152" s="15"/>
      <c r="D152" t="s">
        <v>9775</v>
      </c>
      <c r="E152" s="10" t="str">
        <f>IFERROR(IF(NOT(BTT[[#This Row],[Manuelle Änderung des Verantwortliches TP
(Auswahl - bei Bedarf)]]=""),BTT[[#This Row],[Manuelle Änderung des Verantwortliches TP
(Auswahl - bei Bedarf)]],VLOOKUP(BTT[[#This Row],[Hauptprozess
(Pflichtauswahl)]],Hauptprozesse[],3,FALSE)),"")</f>
        <v>IH</v>
      </c>
      <c r="H152" s="10" t="s">
        <v>6041</v>
      </c>
      <c r="I152" t="s">
        <v>2510</v>
      </c>
      <c r="J152" s="10" t="str">
        <f>IFERROR(VLOOKUP(BTT[[#This Row],[Verwendete Transaktion (Pflichtauswahl)]],Transaktionen[[Transaktionen]:[Langtext]],2,FALSE),"")</f>
        <v>Erfassen Rückmeldung IH-Aufträge</v>
      </c>
      <c r="L152" t="s">
        <v>9000</v>
      </c>
      <c r="M152" t="s">
        <v>6052</v>
      </c>
      <c r="N152" t="s">
        <v>6052</v>
      </c>
      <c r="O152" t="s">
        <v>6052</v>
      </c>
      <c r="P152" t="s">
        <v>6052</v>
      </c>
      <c r="Q152" t="s">
        <v>6052</v>
      </c>
      <c r="R152" t="s">
        <v>8533</v>
      </c>
      <c r="S152" t="s">
        <v>6052</v>
      </c>
      <c r="T152" t="s">
        <v>6060</v>
      </c>
      <c r="V152" s="10" t="str">
        <f>IFERROR(VLOOKUP(BTT[[#This Row],[Verwendetes Formular
(Auswahl falls relevant)]],Formulare[[Formularbezeichnung]:[Formularname (technisch)]],2,FALSE),"")</f>
        <v/>
      </c>
      <c r="X152" t="s">
        <v>6052</v>
      </c>
      <c r="Y152" s="4"/>
      <c r="Z152" t="s">
        <v>6046</v>
      </c>
      <c r="AK152" s="10" t="str">
        <f>IF(BTT[[#This Row],[Subprozess
(optionale Auswahl)]]="","okay",IF(VLOOKUP(BTT[[#This Row],[Subprozess
(optionale Auswahl)]],BPML[[Subprozess]:[Zugeordneter Hauptprozess]],3,FALSE)=BTT[[#This Row],[Hauptprozess
(Pflichtauswahl)]],"okay","falscher Subprozess"))</f>
        <v>okay</v>
      </c>
      <c r="AL152" t="str">
        <f>IF(aktives_Teilprojekt="Master","",IF(BTT[[#This Row],[Verantwortliches TP
(automatisch)]]=VLOOKUP(aktives_Teilprojekt,Teilprojekte[[Teilprojekte]:[Kürzel]],2,FALSE),"okay","Hauptprozess anderes TP"))</f>
        <v>okay</v>
      </c>
      <c r="AM1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2" s="10" t="str">
        <f>IFERROR(IF(BTT[[#This Row],[SAP-Modul
(Pflichtauswahl)]]&lt;&gt;VLOOKUP(BTT[[#This Row],[Verwendete Transaktion (Pflichtauswahl)]],Transaktionen[[Transaktionen]:[Modul]],3,FALSE),"Modul anders","okay"),"")</f>
        <v>okay</v>
      </c>
      <c r="AP152" s="10" t="str">
        <f>IFERROR(IF(COUNTIFS(BTT[Verwendete Transaktion (Pflichtauswahl)],BTT[[#This Row],[Verwendete Transaktion (Pflichtauswahl)]],BTT[SAP-Modul
(Pflichtauswahl)],"&lt;&gt;"&amp;BTT[[#This Row],[SAP-Modul
(Pflichtauswahl)]])&gt;0,"Modul anders","okay"),"")</f>
        <v>okay</v>
      </c>
      <c r="AQ152" s="10" t="str">
        <f>IFERROR(IF(COUNTIFS(BTT[Verwendete Transaktion (Pflichtauswahl)],BTT[[#This Row],[Verwendete Transaktion (Pflichtauswahl)]],BTT[Verantwortliches TP
(automatisch)],"&lt;&gt;"&amp;BTT[[#This Row],[Verantwortliches TP
(automatisch)]])&gt;0,"Transaktion mehrfach","okay"),"")</f>
        <v>okay</v>
      </c>
      <c r="AR152" s="10" t="str">
        <f>IFERROR(IF(COUNTIFS(BTT[Verwendete Transaktion (Pflichtauswahl)],BTT[[#This Row],[Verwendete Transaktion (Pflichtauswahl)]],BTT[Verantwortliches TP
(automatisch)],"&lt;&gt;"&amp;VLOOKUP(aktives_Teilprojekt,Teilprojekte[[Teilprojekte]:[Kürzel]],2,FALSE))&gt;0,"Transaktion mehrfach","okay"),"")</f>
        <v>okay</v>
      </c>
      <c r="AS152" s="10" t="s">
        <v>9804</v>
      </c>
      <c r="AT152" s="10"/>
    </row>
    <row r="153" spans="1:46" ht="60" x14ac:dyDescent="0.25">
      <c r="A153" s="14" t="str">
        <f>IFERROR(IF(BTT[[#This Row],[Lfd Nr. 
(aus konsolidierter Datei)]]&lt;&gt;"",BTT[[#This Row],[Lfd Nr. 
(aus konsolidierter Datei)]],VLOOKUP(aktives_Teilprojekt,Teilprojekte[[Teilprojekte]:[Kürzel]],2,FALSE)&amp;ROW(BTT[[#This Row],[Lfd Nr.
(automatisch)]])-2),"")</f>
        <v>IH157</v>
      </c>
      <c r="B153" s="15" t="s">
        <v>6110</v>
      </c>
      <c r="C153" s="15"/>
      <c r="D153" t="s">
        <v>9775</v>
      </c>
      <c r="E153" s="10" t="str">
        <f>IFERROR(IF(NOT(BTT[[#This Row],[Manuelle Änderung des Verantwortliches TP
(Auswahl - bei Bedarf)]]=""),BTT[[#This Row],[Manuelle Änderung des Verantwortliches TP
(Auswahl - bei Bedarf)]],VLOOKUP(BTT[[#This Row],[Hauptprozess
(Pflichtauswahl)]],Hauptprozesse[],3,FALSE)),"")</f>
        <v>IH</v>
      </c>
      <c r="H153" s="10" t="s">
        <v>6041</v>
      </c>
      <c r="I153" t="s">
        <v>2510</v>
      </c>
      <c r="J153" s="10" t="str">
        <f>IFERROR(VLOOKUP(BTT[[#This Row],[Verwendete Transaktion (Pflichtauswahl)]],Transaktionen[[Transaktionen]:[Langtext]],2,FALSE),"")</f>
        <v>Erfassen Rückmeldung IH-Aufträge</v>
      </c>
      <c r="K153" t="s">
        <v>2516</v>
      </c>
      <c r="L153" t="s">
        <v>6052</v>
      </c>
      <c r="M153" t="s">
        <v>6052</v>
      </c>
      <c r="N153" t="s">
        <v>6052</v>
      </c>
      <c r="O153" t="s">
        <v>6052</v>
      </c>
      <c r="P153" t="s">
        <v>6052</v>
      </c>
      <c r="Q153" t="s">
        <v>6052</v>
      </c>
      <c r="R153" t="s">
        <v>8533</v>
      </c>
      <c r="S153" t="s">
        <v>6052</v>
      </c>
      <c r="T153" t="s">
        <v>6060</v>
      </c>
      <c r="V153" s="10" t="str">
        <f>IFERROR(VLOOKUP(BTT[[#This Row],[Verwendetes Formular
(Auswahl falls relevant)]],Formulare[[Formularbezeichnung]:[Formularname (technisch)]],2,FALSE),"")</f>
        <v/>
      </c>
      <c r="X153" t="s">
        <v>6052</v>
      </c>
      <c r="Y153" s="4" t="s">
        <v>10240</v>
      </c>
      <c r="Z153" t="s">
        <v>6046</v>
      </c>
      <c r="AK153" s="10" t="str">
        <f>IF(BTT[[#This Row],[Subprozess
(optionale Auswahl)]]="","okay",IF(VLOOKUP(BTT[[#This Row],[Subprozess
(optionale Auswahl)]],BPML[[Subprozess]:[Zugeordneter Hauptprozess]],3,FALSE)=BTT[[#This Row],[Hauptprozess
(Pflichtauswahl)]],"okay","falscher Subprozess"))</f>
        <v>okay</v>
      </c>
      <c r="AL153" t="str">
        <f>IF(aktives_Teilprojekt="Master","",IF(BTT[[#This Row],[Verantwortliches TP
(automatisch)]]=VLOOKUP(aktives_Teilprojekt,Teilprojekte[[Teilprojekte]:[Kürzel]],2,FALSE),"okay","Hauptprozess anderes TP"))</f>
        <v>okay</v>
      </c>
      <c r="AM1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3" s="10" t="str">
        <f>IFERROR(IF(BTT[[#This Row],[SAP-Modul
(Pflichtauswahl)]]&lt;&gt;VLOOKUP(BTT[[#This Row],[Verwendete Transaktion (Pflichtauswahl)]],Transaktionen[[Transaktionen]:[Modul]],3,FALSE),"Modul anders","okay"),"")</f>
        <v>okay</v>
      </c>
      <c r="AP153" s="10" t="str">
        <f>IFERROR(IF(COUNTIFS(BTT[Verwendete Transaktion (Pflichtauswahl)],BTT[[#This Row],[Verwendete Transaktion (Pflichtauswahl)]],BTT[SAP-Modul
(Pflichtauswahl)],"&lt;&gt;"&amp;BTT[[#This Row],[SAP-Modul
(Pflichtauswahl)]])&gt;0,"Modul anders","okay"),"")</f>
        <v>okay</v>
      </c>
      <c r="AQ153" s="10" t="str">
        <f>IFERROR(IF(COUNTIFS(BTT[Verwendete Transaktion (Pflichtauswahl)],BTT[[#This Row],[Verwendete Transaktion (Pflichtauswahl)]],BTT[Verantwortliches TP
(automatisch)],"&lt;&gt;"&amp;BTT[[#This Row],[Verantwortliches TP
(automatisch)]])&gt;0,"Transaktion mehrfach","okay"),"")</f>
        <v>okay</v>
      </c>
      <c r="AR153" s="10" t="str">
        <f>IFERROR(IF(COUNTIFS(BTT[Verwendete Transaktion (Pflichtauswahl)],BTT[[#This Row],[Verwendete Transaktion (Pflichtauswahl)]],BTT[Verantwortliches TP
(automatisch)],"&lt;&gt;"&amp;VLOOKUP(aktives_Teilprojekt,Teilprojekte[[Teilprojekte]:[Kürzel]],2,FALSE))&gt;0,"Transaktion mehrfach","okay"),"")</f>
        <v>okay</v>
      </c>
      <c r="AS153" s="10" t="s">
        <v>9805</v>
      </c>
      <c r="AT153" s="10"/>
    </row>
    <row r="154" spans="1:46" ht="345" x14ac:dyDescent="0.25">
      <c r="A154" s="14" t="str">
        <f>IFERROR(IF(BTT[[#This Row],[Lfd Nr. 
(aus konsolidierter Datei)]]&lt;&gt;"",BTT[[#This Row],[Lfd Nr. 
(aus konsolidierter Datei)]],VLOOKUP(aktives_Teilprojekt,Teilprojekte[[Teilprojekte]:[Kürzel]],2,FALSE)&amp;ROW(BTT[[#This Row],[Lfd Nr.
(automatisch)]])-2),"")</f>
        <v>IH158</v>
      </c>
      <c r="B154" s="15" t="s">
        <v>6110</v>
      </c>
      <c r="C154" s="15"/>
      <c r="D154" t="s">
        <v>9775</v>
      </c>
      <c r="E154" s="10" t="str">
        <f>IFERROR(IF(NOT(BTT[[#This Row],[Manuelle Änderung des Verantwortliches TP
(Auswahl - bei Bedarf)]]=""),BTT[[#This Row],[Manuelle Änderung des Verantwortliches TP
(Auswahl - bei Bedarf)]],VLOOKUP(BTT[[#This Row],[Hauptprozess
(Pflichtauswahl)]],Hauptprozesse[],3,FALSE)),"")</f>
        <v>IH</v>
      </c>
      <c r="H154" s="10" t="s">
        <v>6041</v>
      </c>
      <c r="I154" t="s">
        <v>5242</v>
      </c>
      <c r="J154" s="10" t="str">
        <f>IFERROR(VLOOKUP(BTT[[#This Row],[Verwendete Transaktion (Pflichtauswahl)]],Transaktionen[[Transaktionen]:[Langtext]],2,FALSE),"")</f>
        <v>Autom. Lstg.-verr. aus Filetransfer</v>
      </c>
      <c r="L154" t="s">
        <v>6052</v>
      </c>
      <c r="M154" t="s">
        <v>6051</v>
      </c>
      <c r="N154" t="s">
        <v>10171</v>
      </c>
      <c r="O154" t="s">
        <v>6052</v>
      </c>
      <c r="P154" t="s">
        <v>6052</v>
      </c>
      <c r="Q154" t="s">
        <v>6052</v>
      </c>
      <c r="R154" t="s">
        <v>8900</v>
      </c>
      <c r="S154" t="s">
        <v>6052</v>
      </c>
      <c r="T154" t="s">
        <v>6060</v>
      </c>
      <c r="V154" s="10" t="str">
        <f>IFERROR(VLOOKUP(BTT[[#This Row],[Verwendetes Formular
(Auswahl falls relevant)]],Formulare[[Formularbezeichnung]:[Formularname (technisch)]],2,FALSE),"")</f>
        <v/>
      </c>
      <c r="X154" t="s">
        <v>6052</v>
      </c>
      <c r="Y154" s="4" t="s">
        <v>10241</v>
      </c>
      <c r="Z154" t="s">
        <v>6046</v>
      </c>
      <c r="AK154" s="10" t="str">
        <f>IF(BTT[[#This Row],[Subprozess
(optionale Auswahl)]]="","okay",IF(VLOOKUP(BTT[[#This Row],[Subprozess
(optionale Auswahl)]],BPML[[Subprozess]:[Zugeordneter Hauptprozess]],3,FALSE)=BTT[[#This Row],[Hauptprozess
(Pflichtauswahl)]],"okay","falscher Subprozess"))</f>
        <v>okay</v>
      </c>
      <c r="AL154" t="str">
        <f>IF(aktives_Teilprojekt="Master","",IF(BTT[[#This Row],[Verantwortliches TP
(automatisch)]]=VLOOKUP(aktives_Teilprojekt,Teilprojekte[[Teilprojekte]:[Kürzel]],2,FALSE),"okay","Hauptprozess anderes TP"))</f>
        <v>okay</v>
      </c>
      <c r="AM1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4" s="10" t="str">
        <f>IFERROR(IF(BTT[[#This Row],[SAP-Modul
(Pflichtauswahl)]]&lt;&gt;VLOOKUP(BTT[[#This Row],[Verwendete Transaktion (Pflichtauswahl)]],Transaktionen[[Transaktionen]:[Modul]],3,FALSE),"Modul anders","okay"),"")</f>
        <v>Modul anders</v>
      </c>
      <c r="AP154" s="10" t="str">
        <f>IFERROR(IF(COUNTIFS(BTT[Verwendete Transaktion (Pflichtauswahl)],BTT[[#This Row],[Verwendete Transaktion (Pflichtauswahl)]],BTT[SAP-Modul
(Pflichtauswahl)],"&lt;&gt;"&amp;BTT[[#This Row],[SAP-Modul
(Pflichtauswahl)]])&gt;0,"Modul anders","okay"),"")</f>
        <v>Modul anders</v>
      </c>
      <c r="AQ154" s="10" t="str">
        <f>IFERROR(IF(COUNTIFS(BTT[Verwendete Transaktion (Pflichtauswahl)],BTT[[#This Row],[Verwendete Transaktion (Pflichtauswahl)]],BTT[Verantwortliches TP
(automatisch)],"&lt;&gt;"&amp;BTT[[#This Row],[Verantwortliches TP
(automatisch)]])&gt;0,"Transaktion mehrfach","okay"),"")</f>
        <v>Transaktion mehrfach</v>
      </c>
      <c r="AR15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54" s="10" t="s">
        <v>9806</v>
      </c>
      <c r="AT154" s="10"/>
    </row>
    <row r="155" spans="1:46" ht="45" x14ac:dyDescent="0.25">
      <c r="A155" s="14" t="str">
        <f>IFERROR(IF(BTT[[#This Row],[Lfd Nr. 
(aus konsolidierter Datei)]]&lt;&gt;"",BTT[[#This Row],[Lfd Nr. 
(aus konsolidierter Datei)]],VLOOKUP(aktives_Teilprojekt,Teilprojekte[[Teilprojekte]:[Kürzel]],2,FALSE)&amp;ROW(BTT[[#This Row],[Lfd Nr.
(automatisch)]])-2),"")</f>
        <v>IH160</v>
      </c>
      <c r="B155" s="15" t="s">
        <v>6110</v>
      </c>
      <c r="C155" s="15"/>
      <c r="D155" t="s">
        <v>9778</v>
      </c>
      <c r="E155" s="10" t="str">
        <f>IFERROR(IF(NOT(BTT[[#This Row],[Manuelle Änderung des Verantwortliches TP
(Auswahl - bei Bedarf)]]=""),BTT[[#This Row],[Manuelle Änderung des Verantwortliches TP
(Auswahl - bei Bedarf)]],VLOOKUP(BTT[[#This Row],[Hauptprozess
(Pflichtauswahl)]],Hauptprozesse[],3,FALSE)),"")</f>
        <v>IH</v>
      </c>
      <c r="H155" s="10" t="s">
        <v>8457</v>
      </c>
      <c r="I155" t="s">
        <v>2807</v>
      </c>
      <c r="J155" s="10" t="str">
        <f>IFERROR(VLOOKUP(BTT[[#This Row],[Verwendete Transaktion (Pflichtauswahl)]],Transaktionen[[Transaktionen]:[Langtext]],2,FALSE),"")</f>
        <v>Auftragsnachtrag ändern</v>
      </c>
      <c r="K155" t="s">
        <v>10182</v>
      </c>
      <c r="L155" t="s">
        <v>6052</v>
      </c>
      <c r="M155" t="s">
        <v>10164</v>
      </c>
      <c r="N155" t="s">
        <v>10153</v>
      </c>
      <c r="O155" t="s">
        <v>6052</v>
      </c>
      <c r="P155" t="s">
        <v>10183</v>
      </c>
      <c r="Q155" t="s">
        <v>6052</v>
      </c>
      <c r="R155" t="s">
        <v>8533</v>
      </c>
      <c r="S155" t="s">
        <v>6052</v>
      </c>
      <c r="T155" t="s">
        <v>6060</v>
      </c>
      <c r="V155" s="10" t="str">
        <f>IFERROR(VLOOKUP(BTT[[#This Row],[Verwendetes Formular
(Auswahl falls relevant)]],Formulare[[Formularbezeichnung]:[Formularname (technisch)]],2,FALSE),"")</f>
        <v/>
      </c>
      <c r="X155" t="s">
        <v>6051</v>
      </c>
      <c r="Y155" s="4" t="s">
        <v>10255</v>
      </c>
      <c r="Z155" t="s">
        <v>6046</v>
      </c>
      <c r="AK155" s="10" t="str">
        <f>IF(BTT[[#This Row],[Subprozess
(optionale Auswahl)]]="","okay",IF(VLOOKUP(BTT[[#This Row],[Subprozess
(optionale Auswahl)]],BPML[[Subprozess]:[Zugeordneter Hauptprozess]],3,FALSE)=BTT[[#This Row],[Hauptprozess
(Pflichtauswahl)]],"okay","falscher Subprozess"))</f>
        <v>okay</v>
      </c>
      <c r="AL155" t="str">
        <f>IF(aktives_Teilprojekt="Master","",IF(BTT[[#This Row],[Verantwortliches TP
(automatisch)]]=VLOOKUP(aktives_Teilprojekt,Teilprojekte[[Teilprojekte]:[Kürzel]],2,FALSE),"okay","Hauptprozess anderes TP"))</f>
        <v>okay</v>
      </c>
      <c r="AM1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5" s="10" t="str">
        <f>IFERROR(IF(BTT[[#This Row],[SAP-Modul
(Pflichtauswahl)]]&lt;&gt;VLOOKUP(BTT[[#This Row],[Verwendete Transaktion (Pflichtauswahl)]],Transaktionen[[Transaktionen]:[Modul]],3,FALSE),"Modul anders","okay"),"")</f>
        <v>okay</v>
      </c>
      <c r="AP155" s="10" t="str">
        <f>IFERROR(IF(COUNTIFS(BTT[Verwendete Transaktion (Pflichtauswahl)],BTT[[#This Row],[Verwendete Transaktion (Pflichtauswahl)]],BTT[SAP-Modul
(Pflichtauswahl)],"&lt;&gt;"&amp;BTT[[#This Row],[SAP-Modul
(Pflichtauswahl)]])&gt;0,"Modul anders","okay"),"")</f>
        <v>Modul anders</v>
      </c>
      <c r="AQ155" s="10" t="str">
        <f>IFERROR(IF(COUNTIFS(BTT[Verwendete Transaktion (Pflichtauswahl)],BTT[[#This Row],[Verwendete Transaktion (Pflichtauswahl)]],BTT[Verantwortliches TP
(automatisch)],"&lt;&gt;"&amp;BTT[[#This Row],[Verantwortliches TP
(automatisch)]])&gt;0,"Transaktion mehrfach","okay"),"")</f>
        <v>Transaktion mehrfach</v>
      </c>
      <c r="AR15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55" s="10" t="s">
        <v>9807</v>
      </c>
      <c r="AT155" s="10"/>
    </row>
    <row r="156" spans="1:46" ht="45" x14ac:dyDescent="0.25">
      <c r="A156" s="14" t="str">
        <f>IFERROR(IF(BTT[[#This Row],[Lfd Nr. 
(aus konsolidierter Datei)]]&lt;&gt;"",BTT[[#This Row],[Lfd Nr. 
(aus konsolidierter Datei)]],VLOOKUP(aktives_Teilprojekt,Teilprojekte[[Teilprojekte]:[Kürzel]],2,FALSE)&amp;ROW(BTT[[#This Row],[Lfd Nr.
(automatisch)]])-2),"")</f>
        <v>IH161</v>
      </c>
      <c r="B156" s="15" t="s">
        <v>6110</v>
      </c>
      <c r="C156" s="15"/>
      <c r="D156" t="s">
        <v>9809</v>
      </c>
      <c r="E156" s="10" t="str">
        <f>IFERROR(IF(NOT(BTT[[#This Row],[Manuelle Änderung des Verantwortliches TP
(Auswahl - bei Bedarf)]]=""),BTT[[#This Row],[Manuelle Änderung des Verantwortliches TP
(Auswahl - bei Bedarf)]],VLOOKUP(BTT[[#This Row],[Hauptprozess
(Pflichtauswahl)]],Hauptprozesse[],3,FALSE)),"")</f>
        <v>IH</v>
      </c>
      <c r="H156" s="10" t="s">
        <v>6041</v>
      </c>
      <c r="I156" t="s">
        <v>2486</v>
      </c>
      <c r="J156" s="10" t="str">
        <f>IFERROR(VLOOKUP(BTT[[#This Row],[Verwendete Transaktion (Pflichtauswahl)]],Transaktionen[[Transaktionen]:[Langtext]],2,FALSE),"")</f>
        <v>AUFTRAG ÄNDERN</v>
      </c>
      <c r="K156" t="s">
        <v>10184</v>
      </c>
      <c r="L156" t="s">
        <v>6052</v>
      </c>
      <c r="M156" t="s">
        <v>10164</v>
      </c>
      <c r="N156" t="s">
        <v>10153</v>
      </c>
      <c r="O156" t="s">
        <v>6052</v>
      </c>
      <c r="P156" t="s">
        <v>10185</v>
      </c>
      <c r="Q156" t="s">
        <v>6052</v>
      </c>
      <c r="R156" t="s">
        <v>8533</v>
      </c>
      <c r="S156" t="s">
        <v>6052</v>
      </c>
      <c r="T156" t="s">
        <v>6060</v>
      </c>
      <c r="V156" s="10" t="str">
        <f>IFERROR(VLOOKUP(BTT[[#This Row],[Verwendetes Formular
(Auswahl falls relevant)]],Formulare[[Formularbezeichnung]:[Formularname (technisch)]],2,FALSE),"")</f>
        <v/>
      </c>
      <c r="X156" t="s">
        <v>6051</v>
      </c>
      <c r="Y156" s="4" t="s">
        <v>10256</v>
      </c>
      <c r="Z156" t="s">
        <v>6046</v>
      </c>
      <c r="AK156" s="10" t="str">
        <f>IF(BTT[[#This Row],[Subprozess
(optionale Auswahl)]]="","okay",IF(VLOOKUP(BTT[[#This Row],[Subprozess
(optionale Auswahl)]],BPML[[Subprozess]:[Zugeordneter Hauptprozess]],3,FALSE)=BTT[[#This Row],[Hauptprozess
(Pflichtauswahl)]],"okay","falscher Subprozess"))</f>
        <v>okay</v>
      </c>
      <c r="AL156" t="str">
        <f>IF(aktives_Teilprojekt="Master","",IF(BTT[[#This Row],[Verantwortliches TP
(automatisch)]]=VLOOKUP(aktives_Teilprojekt,Teilprojekte[[Teilprojekte]:[Kürzel]],2,FALSE),"okay","Hauptprozess anderes TP"))</f>
        <v>okay</v>
      </c>
      <c r="AM1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6" s="10" t="str">
        <f>IFERROR(IF(BTT[[#This Row],[SAP-Modul
(Pflichtauswahl)]]&lt;&gt;VLOOKUP(BTT[[#This Row],[Verwendete Transaktion (Pflichtauswahl)]],Transaktionen[[Transaktionen]:[Modul]],3,FALSE),"Modul anders","okay"),"")</f>
        <v>okay</v>
      </c>
      <c r="AP156" s="10" t="str">
        <f>IFERROR(IF(COUNTIFS(BTT[Verwendete Transaktion (Pflichtauswahl)],BTT[[#This Row],[Verwendete Transaktion (Pflichtauswahl)]],BTT[SAP-Modul
(Pflichtauswahl)],"&lt;&gt;"&amp;BTT[[#This Row],[SAP-Modul
(Pflichtauswahl)]])&gt;0,"Modul anders","okay"),"")</f>
        <v>okay</v>
      </c>
      <c r="AQ156" s="10" t="str">
        <f>IFERROR(IF(COUNTIFS(BTT[Verwendete Transaktion (Pflichtauswahl)],BTT[[#This Row],[Verwendete Transaktion (Pflichtauswahl)]],BTT[Verantwortliches TP
(automatisch)],"&lt;&gt;"&amp;BTT[[#This Row],[Verantwortliches TP
(automatisch)]])&gt;0,"Transaktion mehrfach","okay"),"")</f>
        <v>Transaktion mehrfach</v>
      </c>
      <c r="AR15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56" s="10" t="s">
        <v>9808</v>
      </c>
      <c r="AT156" s="10"/>
    </row>
    <row r="157" spans="1:46" ht="45" x14ac:dyDescent="0.25">
      <c r="A157" s="14" t="str">
        <f>IFERROR(IF(BTT[[#This Row],[Lfd Nr. 
(aus konsolidierter Datei)]]&lt;&gt;"",BTT[[#This Row],[Lfd Nr. 
(aus konsolidierter Datei)]],VLOOKUP(aktives_Teilprojekt,Teilprojekte[[Teilprojekte]:[Kürzel]],2,FALSE)&amp;ROW(BTT[[#This Row],[Lfd Nr.
(automatisch)]])-2),"")</f>
        <v>IH162</v>
      </c>
      <c r="B157" s="15" t="s">
        <v>6110</v>
      </c>
      <c r="C157" s="15"/>
      <c r="D157" t="s">
        <v>9782</v>
      </c>
      <c r="E157" s="10" t="str">
        <f>IFERROR(IF(NOT(BTT[[#This Row],[Manuelle Änderung des Verantwortliches TP
(Auswahl - bei Bedarf)]]=""),BTT[[#This Row],[Manuelle Änderung des Verantwortliches TP
(Auswahl - bei Bedarf)]],VLOOKUP(BTT[[#This Row],[Hauptprozess
(Pflichtauswahl)]],Hauptprozesse[],3,FALSE)),"")</f>
        <v>IH</v>
      </c>
      <c r="H157" s="10" t="s">
        <v>6041</v>
      </c>
      <c r="I157" t="s">
        <v>2468</v>
      </c>
      <c r="J157" s="10" t="str">
        <f>IFERROR(VLOOKUP(BTT[[#This Row],[Verwendete Transaktion (Pflichtauswahl)]],Transaktionen[[Transaktionen]:[Langtext]],2,FALSE),"")</f>
        <v>Ändern IH-Meldung</v>
      </c>
      <c r="K157" t="s">
        <v>2486</v>
      </c>
      <c r="L157" t="s">
        <v>6052</v>
      </c>
      <c r="M157" t="s">
        <v>10164</v>
      </c>
      <c r="N157" t="s">
        <v>10153</v>
      </c>
      <c r="O157" t="s">
        <v>6052</v>
      </c>
      <c r="P157" t="s">
        <v>6052</v>
      </c>
      <c r="Q157" t="s">
        <v>6052</v>
      </c>
      <c r="R157" t="s">
        <v>8533</v>
      </c>
      <c r="S157" t="s">
        <v>6052</v>
      </c>
      <c r="T157" t="s">
        <v>6060</v>
      </c>
      <c r="V157" s="10" t="str">
        <f>IFERROR(VLOOKUP(BTT[[#This Row],[Verwendetes Formular
(Auswahl falls relevant)]],Formulare[[Formularbezeichnung]:[Formularname (technisch)]],2,FALSE),"")</f>
        <v/>
      </c>
      <c r="X157" t="s">
        <v>6052</v>
      </c>
      <c r="Y157" s="4" t="s">
        <v>10243</v>
      </c>
      <c r="Z157" t="s">
        <v>6046</v>
      </c>
      <c r="AK157" s="10" t="str">
        <f>IF(BTT[[#This Row],[Subprozess
(optionale Auswahl)]]="","okay",IF(VLOOKUP(BTT[[#This Row],[Subprozess
(optionale Auswahl)]],BPML[[Subprozess]:[Zugeordneter Hauptprozess]],3,FALSE)=BTT[[#This Row],[Hauptprozess
(Pflichtauswahl)]],"okay","falscher Subprozess"))</f>
        <v>okay</v>
      </c>
      <c r="AL157" t="str">
        <f>IF(aktives_Teilprojekt="Master","",IF(BTT[[#This Row],[Verantwortliches TP
(automatisch)]]=VLOOKUP(aktives_Teilprojekt,Teilprojekte[[Teilprojekte]:[Kürzel]],2,FALSE),"okay","Hauptprozess anderes TP"))</f>
        <v>okay</v>
      </c>
      <c r="AM1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7" s="10" t="str">
        <f>IFERROR(IF(BTT[[#This Row],[SAP-Modul
(Pflichtauswahl)]]&lt;&gt;VLOOKUP(BTT[[#This Row],[Verwendete Transaktion (Pflichtauswahl)]],Transaktionen[[Transaktionen]:[Modul]],3,FALSE),"Modul anders","okay"),"")</f>
        <v>okay</v>
      </c>
      <c r="AP157" s="10" t="str">
        <f>IFERROR(IF(COUNTIFS(BTT[Verwendete Transaktion (Pflichtauswahl)],BTT[[#This Row],[Verwendete Transaktion (Pflichtauswahl)]],BTT[SAP-Modul
(Pflichtauswahl)],"&lt;&gt;"&amp;BTT[[#This Row],[SAP-Modul
(Pflichtauswahl)]])&gt;0,"Modul anders","okay"),"")</f>
        <v>okay</v>
      </c>
      <c r="AQ157" s="10" t="str">
        <f>IFERROR(IF(COUNTIFS(BTT[Verwendete Transaktion (Pflichtauswahl)],BTT[[#This Row],[Verwendete Transaktion (Pflichtauswahl)]],BTT[Verantwortliches TP
(automatisch)],"&lt;&gt;"&amp;BTT[[#This Row],[Verantwortliches TP
(automatisch)]])&gt;0,"Transaktion mehrfach","okay"),"")</f>
        <v>okay</v>
      </c>
      <c r="AR157" s="10" t="str">
        <f>IFERROR(IF(COUNTIFS(BTT[Verwendete Transaktion (Pflichtauswahl)],BTT[[#This Row],[Verwendete Transaktion (Pflichtauswahl)]],BTT[Verantwortliches TP
(automatisch)],"&lt;&gt;"&amp;VLOOKUP(aktives_Teilprojekt,Teilprojekte[[Teilprojekte]:[Kürzel]],2,FALSE))&gt;0,"Transaktion mehrfach","okay"),"")</f>
        <v>okay</v>
      </c>
      <c r="AS157" s="10" t="s">
        <v>9810</v>
      </c>
      <c r="AT157" s="10"/>
    </row>
    <row r="158" spans="1:46" x14ac:dyDescent="0.25">
      <c r="A158" s="14" t="str">
        <f>IFERROR(IF(BTT[[#This Row],[Lfd Nr. 
(aus konsolidierter Datei)]]&lt;&gt;"",BTT[[#This Row],[Lfd Nr. 
(aus konsolidierter Datei)]],VLOOKUP(aktives_Teilprojekt,Teilprojekte[[Teilprojekte]:[Kürzel]],2,FALSE)&amp;ROW(BTT[[#This Row],[Lfd Nr.
(automatisch)]])-2),"")</f>
        <v>IH163</v>
      </c>
      <c r="B158" s="15" t="s">
        <v>6110</v>
      </c>
      <c r="C158" s="15"/>
      <c r="D158" t="s">
        <v>9812</v>
      </c>
      <c r="E158" s="10" t="str">
        <f>IFERROR(IF(NOT(BTT[[#This Row],[Manuelle Änderung des Verantwortliches TP
(Auswahl - bei Bedarf)]]=""),BTT[[#This Row],[Manuelle Änderung des Verantwortliches TP
(Auswahl - bei Bedarf)]],VLOOKUP(BTT[[#This Row],[Hauptprozess
(Pflichtauswahl)]],Hauptprozesse[],3,FALSE)),"")</f>
        <v>IH</v>
      </c>
      <c r="H158" s="10" t="s">
        <v>6041</v>
      </c>
      <c r="I158" t="s">
        <v>2497</v>
      </c>
      <c r="J158" s="10" t="str">
        <f>IFERROR(VLOOKUP(BTT[[#This Row],[Verwendete Transaktion (Pflichtauswahl)]],Transaktionen[[Transaktionen]:[Langtext]],2,FALSE),"")</f>
        <v>IH-Aufträge ändern</v>
      </c>
      <c r="K158" t="s">
        <v>2486</v>
      </c>
      <c r="L158" t="s">
        <v>6052</v>
      </c>
      <c r="N158" t="s">
        <v>6052</v>
      </c>
      <c r="O158" t="s">
        <v>6052</v>
      </c>
      <c r="P158" t="s">
        <v>6052</v>
      </c>
      <c r="Q158" t="s">
        <v>10161</v>
      </c>
      <c r="R158" t="s">
        <v>8533</v>
      </c>
      <c r="S158" t="s">
        <v>6052</v>
      </c>
      <c r="T158" t="s">
        <v>6060</v>
      </c>
      <c r="V158" s="10" t="str">
        <f>IFERROR(VLOOKUP(BTT[[#This Row],[Verwendetes Formular
(Auswahl falls relevant)]],Formulare[[Formularbezeichnung]:[Formularname (technisch)]],2,FALSE),"")</f>
        <v/>
      </c>
      <c r="X158" t="s">
        <v>6052</v>
      </c>
      <c r="Y158" s="4"/>
      <c r="Z158" t="s">
        <v>6046</v>
      </c>
      <c r="AK158" s="10" t="str">
        <f>IF(BTT[[#This Row],[Subprozess
(optionale Auswahl)]]="","okay",IF(VLOOKUP(BTT[[#This Row],[Subprozess
(optionale Auswahl)]],BPML[[Subprozess]:[Zugeordneter Hauptprozess]],3,FALSE)=BTT[[#This Row],[Hauptprozess
(Pflichtauswahl)]],"okay","falscher Subprozess"))</f>
        <v>okay</v>
      </c>
      <c r="AL158" t="str">
        <f>IF(aktives_Teilprojekt="Master","",IF(BTT[[#This Row],[Verantwortliches TP
(automatisch)]]=VLOOKUP(aktives_Teilprojekt,Teilprojekte[[Teilprojekte]:[Kürzel]],2,FALSE),"okay","Hauptprozess anderes TP"))</f>
        <v>okay</v>
      </c>
      <c r="AM1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8" s="10" t="str">
        <f>IFERROR(IF(BTT[[#This Row],[SAP-Modul
(Pflichtauswahl)]]&lt;&gt;VLOOKUP(BTT[[#This Row],[Verwendete Transaktion (Pflichtauswahl)]],Transaktionen[[Transaktionen]:[Modul]],3,FALSE),"Modul anders","okay"),"")</f>
        <v>okay</v>
      </c>
      <c r="AP158" s="10" t="str">
        <f>IFERROR(IF(COUNTIFS(BTT[Verwendete Transaktion (Pflichtauswahl)],BTT[[#This Row],[Verwendete Transaktion (Pflichtauswahl)]],BTT[SAP-Modul
(Pflichtauswahl)],"&lt;&gt;"&amp;BTT[[#This Row],[SAP-Modul
(Pflichtauswahl)]])&gt;0,"Modul anders","okay"),"")</f>
        <v>okay</v>
      </c>
      <c r="AQ158" s="10" t="str">
        <f>IFERROR(IF(COUNTIFS(BTT[Verwendete Transaktion (Pflichtauswahl)],BTT[[#This Row],[Verwendete Transaktion (Pflichtauswahl)]],BTT[Verantwortliches TP
(automatisch)],"&lt;&gt;"&amp;BTT[[#This Row],[Verantwortliches TP
(automatisch)]])&gt;0,"Transaktion mehrfach","okay"),"")</f>
        <v>okay</v>
      </c>
      <c r="AR158" s="10" t="str">
        <f>IFERROR(IF(COUNTIFS(BTT[Verwendete Transaktion (Pflichtauswahl)],BTT[[#This Row],[Verwendete Transaktion (Pflichtauswahl)]],BTT[Verantwortliches TP
(automatisch)],"&lt;&gt;"&amp;VLOOKUP(aktives_Teilprojekt,Teilprojekte[[Teilprojekte]:[Kürzel]],2,FALSE))&gt;0,"Transaktion mehrfach","okay"),"")</f>
        <v>okay</v>
      </c>
      <c r="AS158" s="10" t="s">
        <v>9811</v>
      </c>
      <c r="AT158" s="10"/>
    </row>
    <row r="159" spans="1:46" x14ac:dyDescent="0.25">
      <c r="A159" s="14" t="str">
        <f>IFERROR(IF(BTT[[#This Row],[Lfd Nr. 
(aus konsolidierter Datei)]]&lt;&gt;"",BTT[[#This Row],[Lfd Nr. 
(aus konsolidierter Datei)]],VLOOKUP(aktives_Teilprojekt,Teilprojekte[[Teilprojekte]:[Kürzel]],2,FALSE)&amp;ROW(BTT[[#This Row],[Lfd Nr.
(automatisch)]])-2),"")</f>
        <v>IH164</v>
      </c>
      <c r="B159" s="15" t="s">
        <v>6110</v>
      </c>
      <c r="C159" s="15"/>
      <c r="D159" t="s">
        <v>9812</v>
      </c>
      <c r="E159" s="10" t="str">
        <f>IFERROR(IF(NOT(BTT[[#This Row],[Manuelle Änderung des Verantwortliches TP
(Auswahl - bei Bedarf)]]=""),BTT[[#This Row],[Manuelle Änderung des Verantwortliches TP
(Auswahl - bei Bedarf)]],VLOOKUP(BTT[[#This Row],[Hauptprozess
(Pflichtauswahl)]],Hauptprozesse[],3,FALSE)),"")</f>
        <v>IH</v>
      </c>
      <c r="H159" s="10" t="s">
        <v>6041</v>
      </c>
      <c r="I159" t="s">
        <v>2499</v>
      </c>
      <c r="J159" s="10" t="str">
        <f>IFERROR(VLOOKUP(BTT[[#This Row],[Verwendete Transaktion (Pflichtauswahl)]],Transaktionen[[Transaktionen]:[Langtext]],2,FALSE),"")</f>
        <v>IH-Aufträge anzeigen</v>
      </c>
      <c r="K159" t="s">
        <v>10165</v>
      </c>
      <c r="L159" t="s">
        <v>6052</v>
      </c>
      <c r="N159" t="s">
        <v>6052</v>
      </c>
      <c r="O159" t="s">
        <v>6052</v>
      </c>
      <c r="P159" t="s">
        <v>6052</v>
      </c>
      <c r="Q159" t="s">
        <v>6052</v>
      </c>
      <c r="R159" t="s">
        <v>8533</v>
      </c>
      <c r="S159" t="s">
        <v>6052</v>
      </c>
      <c r="T159" t="s">
        <v>6060</v>
      </c>
      <c r="V159" s="10" t="str">
        <f>IFERROR(VLOOKUP(BTT[[#This Row],[Verwendetes Formular
(Auswahl falls relevant)]],Formulare[[Formularbezeichnung]:[Formularname (technisch)]],2,FALSE),"")</f>
        <v/>
      </c>
      <c r="X159" t="s">
        <v>6052</v>
      </c>
      <c r="Y159" s="4"/>
      <c r="Z159" t="s">
        <v>6046</v>
      </c>
      <c r="AK159" s="10" t="str">
        <f>IF(BTT[[#This Row],[Subprozess
(optionale Auswahl)]]="","okay",IF(VLOOKUP(BTT[[#This Row],[Subprozess
(optionale Auswahl)]],BPML[[Subprozess]:[Zugeordneter Hauptprozess]],3,FALSE)=BTT[[#This Row],[Hauptprozess
(Pflichtauswahl)]],"okay","falscher Subprozess"))</f>
        <v>okay</v>
      </c>
      <c r="AL159" t="str">
        <f>IF(aktives_Teilprojekt="Master","",IF(BTT[[#This Row],[Verantwortliches TP
(automatisch)]]=VLOOKUP(aktives_Teilprojekt,Teilprojekte[[Teilprojekte]:[Kürzel]],2,FALSE),"okay","Hauptprozess anderes TP"))</f>
        <v>okay</v>
      </c>
      <c r="AM1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9" s="10" t="str">
        <f>IFERROR(IF(BTT[[#This Row],[SAP-Modul
(Pflichtauswahl)]]&lt;&gt;VLOOKUP(BTT[[#This Row],[Verwendete Transaktion (Pflichtauswahl)]],Transaktionen[[Transaktionen]:[Modul]],3,FALSE),"Modul anders","okay"),"")</f>
        <v>okay</v>
      </c>
      <c r="AP159" s="10" t="str">
        <f>IFERROR(IF(COUNTIFS(BTT[Verwendete Transaktion (Pflichtauswahl)],BTT[[#This Row],[Verwendete Transaktion (Pflichtauswahl)]],BTT[SAP-Modul
(Pflichtauswahl)],"&lt;&gt;"&amp;BTT[[#This Row],[SAP-Modul
(Pflichtauswahl)]])&gt;0,"Modul anders","okay"),"")</f>
        <v>Modul anders</v>
      </c>
      <c r="AQ159" s="10" t="str">
        <f>IFERROR(IF(COUNTIFS(BTT[Verwendete Transaktion (Pflichtauswahl)],BTT[[#This Row],[Verwendete Transaktion (Pflichtauswahl)]],BTT[Verantwortliches TP
(automatisch)],"&lt;&gt;"&amp;BTT[[#This Row],[Verantwortliches TP
(automatisch)]])&gt;0,"Transaktion mehrfach","okay"),"")</f>
        <v>okay</v>
      </c>
      <c r="AR159" s="10" t="str">
        <f>IFERROR(IF(COUNTIFS(BTT[Verwendete Transaktion (Pflichtauswahl)],BTT[[#This Row],[Verwendete Transaktion (Pflichtauswahl)]],BTT[Verantwortliches TP
(automatisch)],"&lt;&gt;"&amp;VLOOKUP(aktives_Teilprojekt,Teilprojekte[[Teilprojekte]:[Kürzel]],2,FALSE))&gt;0,"Transaktion mehrfach","okay"),"")</f>
        <v>okay</v>
      </c>
      <c r="AS159" s="10" t="s">
        <v>9813</v>
      </c>
      <c r="AT159" s="10"/>
    </row>
    <row r="160" spans="1:46" x14ac:dyDescent="0.25">
      <c r="A160" s="14" t="str">
        <f>IFERROR(IF(BTT[[#This Row],[Lfd Nr. 
(aus konsolidierter Datei)]]&lt;&gt;"",BTT[[#This Row],[Lfd Nr. 
(aus konsolidierter Datei)]],VLOOKUP(aktives_Teilprojekt,Teilprojekte[[Teilprojekte]:[Kürzel]],2,FALSE)&amp;ROW(BTT[[#This Row],[Lfd Nr.
(automatisch)]])-2),"")</f>
        <v>IH165</v>
      </c>
      <c r="B160" s="15" t="s">
        <v>6110</v>
      </c>
      <c r="C160" s="15"/>
      <c r="D160" t="s">
        <v>2501</v>
      </c>
      <c r="E160" s="10" t="str">
        <f>IFERROR(IF(NOT(BTT[[#This Row],[Manuelle Änderung des Verantwortliches TP
(Auswahl - bei Bedarf)]]=""),BTT[[#This Row],[Manuelle Änderung des Verantwortliches TP
(Auswahl - bei Bedarf)]],VLOOKUP(BTT[[#This Row],[Hauptprozess
(Pflichtauswahl)]],Hauptprozesse[],3,FALSE)),"")</f>
        <v>IH</v>
      </c>
      <c r="H160" s="10" t="s">
        <v>6041</v>
      </c>
      <c r="I160" t="s">
        <v>2500</v>
      </c>
      <c r="J160" s="10" t="str">
        <f>IFERROR(VLOOKUP(BTT[[#This Row],[Verwendete Transaktion (Pflichtauswahl)]],Transaktionen[[Transaktionen]:[Langtext]],2,FALSE),"")</f>
        <v>Auftrag drucken</v>
      </c>
      <c r="L160" t="s">
        <v>6052</v>
      </c>
      <c r="N160" t="s">
        <v>6052</v>
      </c>
      <c r="O160" t="s">
        <v>6052</v>
      </c>
      <c r="P160" t="s">
        <v>6052</v>
      </c>
      <c r="Q160" t="s">
        <v>6052</v>
      </c>
      <c r="R160" t="s">
        <v>8533</v>
      </c>
      <c r="S160" t="s">
        <v>6052</v>
      </c>
      <c r="T160" t="s">
        <v>8525</v>
      </c>
      <c r="U160" t="s">
        <v>8671</v>
      </c>
      <c r="V160" s="10" t="str">
        <f>IFERROR(VLOOKUP(BTT[[#This Row],[Verwendetes Formular
(Auswahl falls relevant)]],Formulare[[Formularbezeichnung]:[Formularname (technisch)]],2,FALSE),"")</f>
        <v>ZBWB_ARBSCHEINII</v>
      </c>
      <c r="X160" t="s">
        <v>6052</v>
      </c>
      <c r="Y160" s="4"/>
      <c r="Z160" t="s">
        <v>6046</v>
      </c>
      <c r="AK160" s="10" t="str">
        <f>IF(BTT[[#This Row],[Subprozess
(optionale Auswahl)]]="","okay",IF(VLOOKUP(BTT[[#This Row],[Subprozess
(optionale Auswahl)]],BPML[[Subprozess]:[Zugeordneter Hauptprozess]],3,FALSE)=BTT[[#This Row],[Hauptprozess
(Pflichtauswahl)]],"okay","falscher Subprozess"))</f>
        <v>okay</v>
      </c>
      <c r="AL160" t="str">
        <f>IF(aktives_Teilprojekt="Master","",IF(BTT[[#This Row],[Verantwortliches TP
(automatisch)]]=VLOOKUP(aktives_Teilprojekt,Teilprojekte[[Teilprojekte]:[Kürzel]],2,FALSE),"okay","Hauptprozess anderes TP"))</f>
        <v>okay</v>
      </c>
      <c r="AM1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0" s="10" t="str">
        <f>IFERROR(IF(BTT[[#This Row],[SAP-Modul
(Pflichtauswahl)]]&lt;&gt;VLOOKUP(BTT[[#This Row],[Verwendete Transaktion (Pflichtauswahl)]],Transaktionen[[Transaktionen]:[Modul]],3,FALSE),"Modul anders","okay"),"")</f>
        <v>okay</v>
      </c>
      <c r="AP160" s="10" t="str">
        <f>IFERROR(IF(COUNTIFS(BTT[Verwendete Transaktion (Pflichtauswahl)],BTT[[#This Row],[Verwendete Transaktion (Pflichtauswahl)]],BTT[SAP-Modul
(Pflichtauswahl)],"&lt;&gt;"&amp;BTT[[#This Row],[SAP-Modul
(Pflichtauswahl)]])&gt;0,"Modul anders","okay"),"")</f>
        <v>okay</v>
      </c>
      <c r="AQ160" s="10" t="str">
        <f>IFERROR(IF(COUNTIFS(BTT[Verwendete Transaktion (Pflichtauswahl)],BTT[[#This Row],[Verwendete Transaktion (Pflichtauswahl)]],BTT[Verantwortliches TP
(automatisch)],"&lt;&gt;"&amp;BTT[[#This Row],[Verantwortliches TP
(automatisch)]])&gt;0,"Transaktion mehrfach","okay"),"")</f>
        <v>okay</v>
      </c>
      <c r="AR160" s="10" t="str">
        <f>IFERROR(IF(COUNTIFS(BTT[Verwendete Transaktion (Pflichtauswahl)],BTT[[#This Row],[Verwendete Transaktion (Pflichtauswahl)]],BTT[Verantwortliches TP
(automatisch)],"&lt;&gt;"&amp;VLOOKUP(aktives_Teilprojekt,Teilprojekte[[Teilprojekte]:[Kürzel]],2,FALSE))&gt;0,"Transaktion mehrfach","okay"),"")</f>
        <v>okay</v>
      </c>
      <c r="AS160" s="10" t="s">
        <v>9814</v>
      </c>
      <c r="AT160" s="10"/>
    </row>
    <row r="161" spans="1:46" x14ac:dyDescent="0.25">
      <c r="A161" s="14" t="str">
        <f>IFERROR(IF(BTT[[#This Row],[Lfd Nr. 
(aus konsolidierter Datei)]]&lt;&gt;"",BTT[[#This Row],[Lfd Nr. 
(aus konsolidierter Datei)]],VLOOKUP(aktives_Teilprojekt,Teilprojekte[[Teilprojekte]:[Kürzel]],2,FALSE)&amp;ROW(BTT[[#This Row],[Lfd Nr.
(automatisch)]])-2),"")</f>
        <v>IH166</v>
      </c>
      <c r="B161" s="15" t="s">
        <v>6110</v>
      </c>
      <c r="C161" s="15"/>
      <c r="D161" t="s">
        <v>9816</v>
      </c>
      <c r="E161" s="10" t="str">
        <f>IFERROR(IF(NOT(BTT[[#This Row],[Manuelle Änderung des Verantwortliches TP
(Auswahl - bei Bedarf)]]=""),BTT[[#This Row],[Manuelle Änderung des Verantwortliches TP
(Auswahl - bei Bedarf)]],VLOOKUP(BTT[[#This Row],[Hauptprozess
(Pflichtauswahl)]],Hauptprozesse[],3,FALSE)),"")</f>
        <v>IH</v>
      </c>
      <c r="H161" s="10" t="s">
        <v>6041</v>
      </c>
      <c r="I161" t="s">
        <v>2502</v>
      </c>
      <c r="J161" s="10" t="str">
        <f>IFERROR(VLOOKUP(BTT[[#This Row],[Verwendete Transaktion (Pflichtauswahl)]],Transaktionen[[Transaktionen]:[Langtext]],2,FALSE),"")</f>
        <v>Auftrag Komponentenliste ändern</v>
      </c>
      <c r="L161" t="s">
        <v>6052</v>
      </c>
      <c r="N161" t="s">
        <v>6052</v>
      </c>
      <c r="O161" t="s">
        <v>6052</v>
      </c>
      <c r="P161" t="s">
        <v>6052</v>
      </c>
      <c r="Q161" t="s">
        <v>6052</v>
      </c>
      <c r="R161" t="s">
        <v>8533</v>
      </c>
      <c r="S161" t="s">
        <v>6052</v>
      </c>
      <c r="T161" t="s">
        <v>6060</v>
      </c>
      <c r="V161" s="10" t="str">
        <f>IFERROR(VLOOKUP(BTT[[#This Row],[Verwendetes Formular
(Auswahl falls relevant)]],Formulare[[Formularbezeichnung]:[Formularname (technisch)]],2,FALSE),"")</f>
        <v/>
      </c>
      <c r="X161" t="s">
        <v>6052</v>
      </c>
      <c r="Y161" s="4"/>
      <c r="Z161" t="s">
        <v>6046</v>
      </c>
      <c r="AK161" s="10" t="str">
        <f>IF(BTT[[#This Row],[Subprozess
(optionale Auswahl)]]="","okay",IF(VLOOKUP(BTT[[#This Row],[Subprozess
(optionale Auswahl)]],BPML[[Subprozess]:[Zugeordneter Hauptprozess]],3,FALSE)=BTT[[#This Row],[Hauptprozess
(Pflichtauswahl)]],"okay","falscher Subprozess"))</f>
        <v>okay</v>
      </c>
      <c r="AL161" t="str">
        <f>IF(aktives_Teilprojekt="Master","",IF(BTT[[#This Row],[Verantwortliches TP
(automatisch)]]=VLOOKUP(aktives_Teilprojekt,Teilprojekte[[Teilprojekte]:[Kürzel]],2,FALSE),"okay","Hauptprozess anderes TP"))</f>
        <v>okay</v>
      </c>
      <c r="AM1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1" s="10" t="str">
        <f>IFERROR(IF(BTT[[#This Row],[SAP-Modul
(Pflichtauswahl)]]&lt;&gt;VLOOKUP(BTT[[#This Row],[Verwendete Transaktion (Pflichtauswahl)]],Transaktionen[[Transaktionen]:[Modul]],3,FALSE),"Modul anders","okay"),"")</f>
        <v>okay</v>
      </c>
      <c r="AP161" s="10" t="str">
        <f>IFERROR(IF(COUNTIFS(BTT[Verwendete Transaktion (Pflichtauswahl)],BTT[[#This Row],[Verwendete Transaktion (Pflichtauswahl)]],BTT[SAP-Modul
(Pflichtauswahl)],"&lt;&gt;"&amp;BTT[[#This Row],[SAP-Modul
(Pflichtauswahl)]])&gt;0,"Modul anders","okay"),"")</f>
        <v>okay</v>
      </c>
      <c r="AQ161" s="10" t="str">
        <f>IFERROR(IF(COUNTIFS(BTT[Verwendete Transaktion (Pflichtauswahl)],BTT[[#This Row],[Verwendete Transaktion (Pflichtauswahl)]],BTT[Verantwortliches TP
(automatisch)],"&lt;&gt;"&amp;BTT[[#This Row],[Verantwortliches TP
(automatisch)]])&gt;0,"Transaktion mehrfach","okay"),"")</f>
        <v>okay</v>
      </c>
      <c r="AR161" s="10" t="str">
        <f>IFERROR(IF(COUNTIFS(BTT[Verwendete Transaktion (Pflichtauswahl)],BTT[[#This Row],[Verwendete Transaktion (Pflichtauswahl)]],BTT[Verantwortliches TP
(automatisch)],"&lt;&gt;"&amp;VLOOKUP(aktives_Teilprojekt,Teilprojekte[[Teilprojekte]:[Kürzel]],2,FALSE))&gt;0,"Transaktion mehrfach","okay"),"")</f>
        <v>okay</v>
      </c>
      <c r="AS161" s="10" t="s">
        <v>9815</v>
      </c>
      <c r="AT161" s="10"/>
    </row>
    <row r="162" spans="1:46" x14ac:dyDescent="0.25">
      <c r="A162" s="14" t="str">
        <f>IFERROR(IF(BTT[[#This Row],[Lfd Nr. 
(aus konsolidierter Datei)]]&lt;&gt;"",BTT[[#This Row],[Lfd Nr. 
(aus konsolidierter Datei)]],VLOOKUP(aktives_Teilprojekt,Teilprojekte[[Teilprojekte]:[Kürzel]],2,FALSE)&amp;ROW(BTT[[#This Row],[Lfd Nr.
(automatisch)]])-2),"")</f>
        <v>IH167</v>
      </c>
      <c r="B162" s="15" t="s">
        <v>6110</v>
      </c>
      <c r="C162" s="15"/>
      <c r="D162" t="s">
        <v>9818</v>
      </c>
      <c r="E162" s="10" t="str">
        <f>IFERROR(IF(NOT(BTT[[#This Row],[Manuelle Änderung des Verantwortliches TP
(Auswahl - bei Bedarf)]]=""),BTT[[#This Row],[Manuelle Änderung des Verantwortliches TP
(Auswahl - bei Bedarf)]],VLOOKUP(BTT[[#This Row],[Hauptprozess
(Pflichtauswahl)]],Hauptprozesse[],3,FALSE)),"")</f>
        <v>IH</v>
      </c>
      <c r="H162" s="10" t="s">
        <v>6041</v>
      </c>
      <c r="I162" t="s">
        <v>2504</v>
      </c>
      <c r="J162" s="10" t="str">
        <f>IFERROR(VLOOKUP(BTT[[#This Row],[Verwendete Transaktion (Pflichtauswahl)]],Transaktionen[[Transaktionen]:[Langtext]],2,FALSE),"")</f>
        <v>Auftrag Komponentenliste anzeigen</v>
      </c>
      <c r="L162" t="s">
        <v>6052</v>
      </c>
      <c r="N162" t="s">
        <v>6052</v>
      </c>
      <c r="O162" t="s">
        <v>6052</v>
      </c>
      <c r="P162" t="s">
        <v>6052</v>
      </c>
      <c r="Q162" t="s">
        <v>6052</v>
      </c>
      <c r="R162" t="s">
        <v>8533</v>
      </c>
      <c r="S162" t="s">
        <v>6052</v>
      </c>
      <c r="T162" t="s">
        <v>6060</v>
      </c>
      <c r="V162" s="10" t="str">
        <f>IFERROR(VLOOKUP(BTT[[#This Row],[Verwendetes Formular
(Auswahl falls relevant)]],Formulare[[Formularbezeichnung]:[Formularname (technisch)]],2,FALSE),"")</f>
        <v/>
      </c>
      <c r="X162" t="s">
        <v>6052</v>
      </c>
      <c r="Y162" s="4"/>
      <c r="Z162" t="s">
        <v>6046</v>
      </c>
      <c r="AK162" s="10" t="str">
        <f>IF(BTT[[#This Row],[Subprozess
(optionale Auswahl)]]="","okay",IF(VLOOKUP(BTT[[#This Row],[Subprozess
(optionale Auswahl)]],BPML[[Subprozess]:[Zugeordneter Hauptprozess]],3,FALSE)=BTT[[#This Row],[Hauptprozess
(Pflichtauswahl)]],"okay","falscher Subprozess"))</f>
        <v>okay</v>
      </c>
      <c r="AL162" t="str">
        <f>IF(aktives_Teilprojekt="Master","",IF(BTT[[#This Row],[Verantwortliches TP
(automatisch)]]=VLOOKUP(aktives_Teilprojekt,Teilprojekte[[Teilprojekte]:[Kürzel]],2,FALSE),"okay","Hauptprozess anderes TP"))</f>
        <v>okay</v>
      </c>
      <c r="AM1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2" s="10" t="str">
        <f>IFERROR(IF(BTT[[#This Row],[SAP-Modul
(Pflichtauswahl)]]&lt;&gt;VLOOKUP(BTT[[#This Row],[Verwendete Transaktion (Pflichtauswahl)]],Transaktionen[[Transaktionen]:[Modul]],3,FALSE),"Modul anders","okay"),"")</f>
        <v>okay</v>
      </c>
      <c r="AP162" s="10" t="str">
        <f>IFERROR(IF(COUNTIFS(BTT[Verwendete Transaktion (Pflichtauswahl)],BTT[[#This Row],[Verwendete Transaktion (Pflichtauswahl)]],BTT[SAP-Modul
(Pflichtauswahl)],"&lt;&gt;"&amp;BTT[[#This Row],[SAP-Modul
(Pflichtauswahl)]])&gt;0,"Modul anders","okay"),"")</f>
        <v>okay</v>
      </c>
      <c r="AQ162" s="10" t="str">
        <f>IFERROR(IF(COUNTIFS(BTT[Verwendete Transaktion (Pflichtauswahl)],BTT[[#This Row],[Verwendete Transaktion (Pflichtauswahl)]],BTT[Verantwortliches TP
(automatisch)],"&lt;&gt;"&amp;BTT[[#This Row],[Verantwortliches TP
(automatisch)]])&gt;0,"Transaktion mehrfach","okay"),"")</f>
        <v>okay</v>
      </c>
      <c r="AR162" s="10" t="str">
        <f>IFERROR(IF(COUNTIFS(BTT[Verwendete Transaktion (Pflichtauswahl)],BTT[[#This Row],[Verwendete Transaktion (Pflichtauswahl)]],BTT[Verantwortliches TP
(automatisch)],"&lt;&gt;"&amp;VLOOKUP(aktives_Teilprojekt,Teilprojekte[[Teilprojekte]:[Kürzel]],2,FALSE))&gt;0,"Transaktion mehrfach","okay"),"")</f>
        <v>okay</v>
      </c>
      <c r="AS162" s="10" t="s">
        <v>9817</v>
      </c>
      <c r="AT162" s="10"/>
    </row>
    <row r="163" spans="1:46" x14ac:dyDescent="0.25">
      <c r="A163" s="14" t="str">
        <f>IFERROR(IF(BTT[[#This Row],[Lfd Nr. 
(aus konsolidierter Datei)]]&lt;&gt;"",BTT[[#This Row],[Lfd Nr. 
(aus konsolidierter Datei)]],VLOOKUP(aktives_Teilprojekt,Teilprojekte[[Teilprojekte]:[Kürzel]],2,FALSE)&amp;ROW(BTT[[#This Row],[Lfd Nr.
(automatisch)]])-2),"")</f>
        <v>IH168</v>
      </c>
      <c r="B163" s="15" t="s">
        <v>6110</v>
      </c>
      <c r="C163" s="15"/>
      <c r="D163" t="s">
        <v>9820</v>
      </c>
      <c r="E163" s="10" t="str">
        <f>IFERROR(IF(NOT(BTT[[#This Row],[Manuelle Änderung des Verantwortliches TP
(Auswahl - bei Bedarf)]]=""),BTT[[#This Row],[Manuelle Änderung des Verantwortliches TP
(Auswahl - bei Bedarf)]],VLOOKUP(BTT[[#This Row],[Hauptprozess
(Pflichtauswahl)]],Hauptprozesse[],3,FALSE)),"")</f>
        <v>IH</v>
      </c>
      <c r="H163" s="10" t="s">
        <v>6041</v>
      </c>
      <c r="I163" t="s">
        <v>2506</v>
      </c>
      <c r="J163" s="10" t="str">
        <f>IFERROR(VLOOKUP(BTT[[#This Row],[Verwendete Transaktion (Pflichtauswahl)]],Transaktionen[[Transaktionen]:[Langtext]],2,FALSE),"")</f>
        <v>Liste Warenbewegungen zum Auftrag</v>
      </c>
      <c r="L163" t="s">
        <v>6052</v>
      </c>
      <c r="N163" t="s">
        <v>6052</v>
      </c>
      <c r="O163" t="s">
        <v>6052</v>
      </c>
      <c r="P163" t="s">
        <v>6052</v>
      </c>
      <c r="Q163" t="s">
        <v>6052</v>
      </c>
      <c r="R163" t="s">
        <v>8533</v>
      </c>
      <c r="S163" t="s">
        <v>6052</v>
      </c>
      <c r="T163" t="s">
        <v>6060</v>
      </c>
      <c r="V163" s="10" t="str">
        <f>IFERROR(VLOOKUP(BTT[[#This Row],[Verwendetes Formular
(Auswahl falls relevant)]],Formulare[[Formularbezeichnung]:[Formularname (technisch)]],2,FALSE),"")</f>
        <v/>
      </c>
      <c r="X163" t="s">
        <v>6052</v>
      </c>
      <c r="Y163" s="4"/>
      <c r="Z163" t="s">
        <v>6046</v>
      </c>
      <c r="AK163" s="10" t="str">
        <f>IF(BTT[[#This Row],[Subprozess
(optionale Auswahl)]]="","okay",IF(VLOOKUP(BTT[[#This Row],[Subprozess
(optionale Auswahl)]],BPML[[Subprozess]:[Zugeordneter Hauptprozess]],3,FALSE)=BTT[[#This Row],[Hauptprozess
(Pflichtauswahl)]],"okay","falscher Subprozess"))</f>
        <v>okay</v>
      </c>
      <c r="AL163" t="str">
        <f>IF(aktives_Teilprojekt="Master","",IF(BTT[[#This Row],[Verantwortliches TP
(automatisch)]]=VLOOKUP(aktives_Teilprojekt,Teilprojekte[[Teilprojekte]:[Kürzel]],2,FALSE),"okay","Hauptprozess anderes TP"))</f>
        <v>okay</v>
      </c>
      <c r="AM1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3" s="10" t="str">
        <f>IFERROR(IF(BTT[[#This Row],[SAP-Modul
(Pflichtauswahl)]]&lt;&gt;VLOOKUP(BTT[[#This Row],[Verwendete Transaktion (Pflichtauswahl)]],Transaktionen[[Transaktionen]:[Modul]],3,FALSE),"Modul anders","okay"),"")</f>
        <v>okay</v>
      </c>
      <c r="AP163" s="10" t="str">
        <f>IFERROR(IF(COUNTIFS(BTT[Verwendete Transaktion (Pflichtauswahl)],BTT[[#This Row],[Verwendete Transaktion (Pflichtauswahl)]],BTT[SAP-Modul
(Pflichtauswahl)],"&lt;&gt;"&amp;BTT[[#This Row],[SAP-Modul
(Pflichtauswahl)]])&gt;0,"Modul anders","okay"),"")</f>
        <v>okay</v>
      </c>
      <c r="AQ163" s="10" t="str">
        <f>IFERROR(IF(COUNTIFS(BTT[Verwendete Transaktion (Pflichtauswahl)],BTT[[#This Row],[Verwendete Transaktion (Pflichtauswahl)]],BTT[Verantwortliches TP
(automatisch)],"&lt;&gt;"&amp;BTT[[#This Row],[Verantwortliches TP
(automatisch)]])&gt;0,"Transaktion mehrfach","okay"),"")</f>
        <v>okay</v>
      </c>
      <c r="AR163" s="10" t="str">
        <f>IFERROR(IF(COUNTIFS(BTT[Verwendete Transaktion (Pflichtauswahl)],BTT[[#This Row],[Verwendete Transaktion (Pflichtauswahl)]],BTT[Verantwortliches TP
(automatisch)],"&lt;&gt;"&amp;VLOOKUP(aktives_Teilprojekt,Teilprojekte[[Teilprojekte]:[Kürzel]],2,FALSE))&gt;0,"Transaktion mehrfach","okay"),"")</f>
        <v>okay</v>
      </c>
      <c r="AS163" s="10" t="s">
        <v>9819</v>
      </c>
      <c r="AT163" s="10"/>
    </row>
    <row r="164" spans="1:46" x14ac:dyDescent="0.25">
      <c r="A164" s="14" t="str">
        <f>IFERROR(IF(BTT[[#This Row],[Lfd Nr. 
(aus konsolidierter Datei)]]&lt;&gt;"",BTT[[#This Row],[Lfd Nr. 
(aus konsolidierter Datei)]],VLOOKUP(aktives_Teilprojekt,Teilprojekte[[Teilprojekte]:[Kürzel]],2,FALSE)&amp;ROW(BTT[[#This Row],[Lfd Nr.
(automatisch)]])-2),"")</f>
        <v>IH169</v>
      </c>
      <c r="B164" s="15" t="s">
        <v>6110</v>
      </c>
      <c r="C164" s="15"/>
      <c r="D164" t="s">
        <v>9822</v>
      </c>
      <c r="E164" s="10" t="str">
        <f>IFERROR(IF(NOT(BTT[[#This Row],[Manuelle Änderung des Verantwortliches TP
(Auswahl - bei Bedarf)]]=""),BTT[[#This Row],[Manuelle Änderung des Verantwortliches TP
(Auswahl - bei Bedarf)]],VLOOKUP(BTT[[#This Row],[Hauptprozess
(Pflichtauswahl)]],Hauptprozesse[],3,FALSE)),"")</f>
        <v>IH</v>
      </c>
      <c r="H164" s="10" t="s">
        <v>6041</v>
      </c>
      <c r="I164" t="s">
        <v>2508</v>
      </c>
      <c r="J164" s="10" t="str">
        <f>IFERROR(VLOOKUP(BTT[[#This Row],[Verwendete Transaktion (Pflichtauswahl)]],Transaktionen[[Transaktionen]:[Langtext]],2,FALSE),"")</f>
        <v>Aufträge mehrstufig anzeigen</v>
      </c>
      <c r="L164" t="s">
        <v>6052</v>
      </c>
      <c r="N164" t="s">
        <v>6052</v>
      </c>
      <c r="O164" t="s">
        <v>6052</v>
      </c>
      <c r="P164" t="s">
        <v>6052</v>
      </c>
      <c r="Q164" t="s">
        <v>6052</v>
      </c>
      <c r="R164" t="s">
        <v>8533</v>
      </c>
      <c r="S164" t="s">
        <v>6052</v>
      </c>
      <c r="T164" t="s">
        <v>6060</v>
      </c>
      <c r="V164" s="10" t="str">
        <f>IFERROR(VLOOKUP(BTT[[#This Row],[Verwendetes Formular
(Auswahl falls relevant)]],Formulare[[Formularbezeichnung]:[Formularname (technisch)]],2,FALSE),"")</f>
        <v/>
      </c>
      <c r="X164" t="s">
        <v>6052</v>
      </c>
      <c r="Y164" s="4"/>
      <c r="Z164" t="s">
        <v>6046</v>
      </c>
      <c r="AK164" s="10" t="str">
        <f>IF(BTT[[#This Row],[Subprozess
(optionale Auswahl)]]="","okay",IF(VLOOKUP(BTT[[#This Row],[Subprozess
(optionale Auswahl)]],BPML[[Subprozess]:[Zugeordneter Hauptprozess]],3,FALSE)=BTT[[#This Row],[Hauptprozess
(Pflichtauswahl)]],"okay","falscher Subprozess"))</f>
        <v>okay</v>
      </c>
      <c r="AL164" t="str">
        <f>IF(aktives_Teilprojekt="Master","",IF(BTT[[#This Row],[Verantwortliches TP
(automatisch)]]=VLOOKUP(aktives_Teilprojekt,Teilprojekte[[Teilprojekte]:[Kürzel]],2,FALSE),"okay","Hauptprozess anderes TP"))</f>
        <v>okay</v>
      </c>
      <c r="AM1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4" s="10" t="str">
        <f>IFERROR(IF(BTT[[#This Row],[SAP-Modul
(Pflichtauswahl)]]&lt;&gt;VLOOKUP(BTT[[#This Row],[Verwendete Transaktion (Pflichtauswahl)]],Transaktionen[[Transaktionen]:[Modul]],3,FALSE),"Modul anders","okay"),"")</f>
        <v>okay</v>
      </c>
      <c r="AP164" s="10" t="str">
        <f>IFERROR(IF(COUNTIFS(BTT[Verwendete Transaktion (Pflichtauswahl)],BTT[[#This Row],[Verwendete Transaktion (Pflichtauswahl)]],BTT[SAP-Modul
(Pflichtauswahl)],"&lt;&gt;"&amp;BTT[[#This Row],[SAP-Modul
(Pflichtauswahl)]])&gt;0,"Modul anders","okay"),"")</f>
        <v>okay</v>
      </c>
      <c r="AQ164" s="10" t="str">
        <f>IFERROR(IF(COUNTIFS(BTT[Verwendete Transaktion (Pflichtauswahl)],BTT[[#This Row],[Verwendete Transaktion (Pflichtauswahl)]],BTT[Verantwortliches TP
(automatisch)],"&lt;&gt;"&amp;BTT[[#This Row],[Verantwortliches TP
(automatisch)]])&gt;0,"Transaktion mehrfach","okay"),"")</f>
        <v>okay</v>
      </c>
      <c r="AR164" s="10" t="str">
        <f>IFERROR(IF(COUNTIFS(BTT[Verwendete Transaktion (Pflichtauswahl)],BTT[[#This Row],[Verwendete Transaktion (Pflichtauswahl)]],BTT[Verantwortliches TP
(automatisch)],"&lt;&gt;"&amp;VLOOKUP(aktives_Teilprojekt,Teilprojekte[[Teilprojekte]:[Kürzel]],2,FALSE))&gt;0,"Transaktion mehrfach","okay"),"")</f>
        <v>okay</v>
      </c>
      <c r="AS164" s="10" t="s">
        <v>9821</v>
      </c>
      <c r="AT164" s="10"/>
    </row>
    <row r="165" spans="1:46" x14ac:dyDescent="0.25">
      <c r="A165" s="14" t="str">
        <f>IFERROR(IF(BTT[[#This Row],[Lfd Nr. 
(aus konsolidierter Datei)]]&lt;&gt;"",BTT[[#This Row],[Lfd Nr. 
(aus konsolidierter Datei)]],VLOOKUP(aktives_Teilprojekt,Teilprojekte[[Teilprojekte]:[Kürzel]],2,FALSE)&amp;ROW(BTT[[#This Row],[Lfd Nr.
(automatisch)]])-2),"")</f>
        <v>IH170</v>
      </c>
      <c r="B165" s="15" t="s">
        <v>8589</v>
      </c>
      <c r="C165" s="15" t="s">
        <v>6231</v>
      </c>
      <c r="D165" t="s">
        <v>9824</v>
      </c>
      <c r="E165" s="10" t="str">
        <f>IFERROR(IF(NOT(BTT[[#This Row],[Manuelle Änderung des Verantwortliches TP
(Auswahl - bei Bedarf)]]=""),BTT[[#This Row],[Manuelle Änderung des Verantwortliches TP
(Auswahl - bei Bedarf)]],VLOOKUP(BTT[[#This Row],[Hauptprozess
(Pflichtauswahl)]],Hauptprozesse[],3,FALSE)),"")</f>
        <v>IH</v>
      </c>
      <c r="H165" s="10" t="s">
        <v>6041</v>
      </c>
      <c r="I165" t="s">
        <v>2539</v>
      </c>
      <c r="J165" s="10" t="str">
        <f>IFERROR(VLOOKUP(BTT[[#This Row],[Verwendete Transaktion (Pflichtauswahl)]],Transaktionen[[Transaktionen]:[Langtext]],2,FALSE),"")</f>
        <v>Aktionen ändern</v>
      </c>
      <c r="L165" t="s">
        <v>6052</v>
      </c>
      <c r="N165" t="s">
        <v>6052</v>
      </c>
      <c r="O165" t="s">
        <v>6052</v>
      </c>
      <c r="P165" t="s">
        <v>6052</v>
      </c>
      <c r="Q165" t="s">
        <v>6052</v>
      </c>
      <c r="R165" t="s">
        <v>8533</v>
      </c>
      <c r="S165" t="s">
        <v>6052</v>
      </c>
      <c r="T165" t="s">
        <v>6060</v>
      </c>
      <c r="V165" s="10" t="str">
        <f>IFERROR(VLOOKUP(BTT[[#This Row],[Verwendetes Formular
(Auswahl falls relevant)]],Formulare[[Formularbezeichnung]:[Formularname (technisch)]],2,FALSE),"")</f>
        <v/>
      </c>
      <c r="X165" t="s">
        <v>6052</v>
      </c>
      <c r="Y165" s="4"/>
      <c r="Z165" t="s">
        <v>6046</v>
      </c>
      <c r="AK165" s="10" t="str">
        <f>IF(BTT[[#This Row],[Subprozess
(optionale Auswahl)]]="","okay",IF(VLOOKUP(BTT[[#This Row],[Subprozess
(optionale Auswahl)]],BPML[[Subprozess]:[Zugeordneter Hauptprozess]],3,FALSE)=BTT[[#This Row],[Hauptprozess
(Pflichtauswahl)]],"okay","falscher Subprozess"))</f>
        <v>falscher Subprozess</v>
      </c>
      <c r="AL165" t="str">
        <f>IF(aktives_Teilprojekt="Master","",IF(BTT[[#This Row],[Verantwortliches TP
(automatisch)]]=VLOOKUP(aktives_Teilprojekt,Teilprojekte[[Teilprojekte]:[Kürzel]],2,FALSE),"okay","Hauptprozess anderes TP"))</f>
        <v>okay</v>
      </c>
      <c r="AM1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5" s="10" t="str">
        <f>IFERROR(IF(BTT[[#This Row],[SAP-Modul
(Pflichtauswahl)]]&lt;&gt;VLOOKUP(BTT[[#This Row],[Verwendete Transaktion (Pflichtauswahl)]],Transaktionen[[Transaktionen]:[Modul]],3,FALSE),"Modul anders","okay"),"")</f>
        <v>okay</v>
      </c>
      <c r="AP165" s="10" t="str">
        <f>IFERROR(IF(COUNTIFS(BTT[Verwendete Transaktion (Pflichtauswahl)],BTT[[#This Row],[Verwendete Transaktion (Pflichtauswahl)]],BTT[SAP-Modul
(Pflichtauswahl)],"&lt;&gt;"&amp;BTT[[#This Row],[SAP-Modul
(Pflichtauswahl)]])&gt;0,"Modul anders","okay"),"")</f>
        <v>okay</v>
      </c>
      <c r="AQ165" s="10" t="str">
        <f>IFERROR(IF(COUNTIFS(BTT[Verwendete Transaktion (Pflichtauswahl)],BTT[[#This Row],[Verwendete Transaktion (Pflichtauswahl)]],BTT[Verantwortliches TP
(automatisch)],"&lt;&gt;"&amp;BTT[[#This Row],[Verantwortliches TP
(automatisch)]])&gt;0,"Transaktion mehrfach","okay"),"")</f>
        <v>okay</v>
      </c>
      <c r="AR165" s="10" t="str">
        <f>IFERROR(IF(COUNTIFS(BTT[Verwendete Transaktion (Pflichtauswahl)],BTT[[#This Row],[Verwendete Transaktion (Pflichtauswahl)]],BTT[Verantwortliches TP
(automatisch)],"&lt;&gt;"&amp;VLOOKUP(aktives_Teilprojekt,Teilprojekte[[Teilprojekte]:[Kürzel]],2,FALSE))&gt;0,"Transaktion mehrfach","okay"),"")</f>
        <v>okay</v>
      </c>
      <c r="AS165" s="10" t="s">
        <v>9823</v>
      </c>
      <c r="AT165" s="10"/>
    </row>
    <row r="166" spans="1:46" x14ac:dyDescent="0.25">
      <c r="A166" s="14" t="str">
        <f>IFERROR(IF(BTT[[#This Row],[Lfd Nr. 
(aus konsolidierter Datei)]]&lt;&gt;"",BTT[[#This Row],[Lfd Nr. 
(aus konsolidierter Datei)]],VLOOKUP(aktives_Teilprojekt,Teilprojekte[[Teilprojekte]:[Kürzel]],2,FALSE)&amp;ROW(BTT[[#This Row],[Lfd Nr.
(automatisch)]])-2),"")</f>
        <v>IH171</v>
      </c>
      <c r="B166" s="15" t="s">
        <v>8589</v>
      </c>
      <c r="C166" s="15" t="s">
        <v>6231</v>
      </c>
      <c r="D166" t="s">
        <v>9826</v>
      </c>
      <c r="E166" s="10" t="str">
        <f>IFERROR(IF(NOT(BTT[[#This Row],[Manuelle Änderung des Verantwortliches TP
(Auswahl - bei Bedarf)]]=""),BTT[[#This Row],[Manuelle Änderung des Verantwortliches TP
(Auswahl - bei Bedarf)]],VLOOKUP(BTT[[#This Row],[Hauptprozess
(Pflichtauswahl)]],Hauptprozesse[],3,FALSE)),"")</f>
        <v>IH</v>
      </c>
      <c r="H166" s="10" t="s">
        <v>6041</v>
      </c>
      <c r="I166" t="s">
        <v>2541</v>
      </c>
      <c r="J166" s="10" t="str">
        <f>IFERROR(VLOOKUP(BTT[[#This Row],[Verwendete Transaktion (Pflichtauswahl)]],Transaktionen[[Transaktionen]:[Langtext]],2,FALSE),"")</f>
        <v>Aktionen anzeigen</v>
      </c>
      <c r="L166" t="s">
        <v>6052</v>
      </c>
      <c r="N166" t="s">
        <v>6052</v>
      </c>
      <c r="O166" t="s">
        <v>6052</v>
      </c>
      <c r="P166" t="s">
        <v>6052</v>
      </c>
      <c r="Q166" t="s">
        <v>6052</v>
      </c>
      <c r="R166" t="s">
        <v>8533</v>
      </c>
      <c r="S166" t="s">
        <v>6052</v>
      </c>
      <c r="T166" t="s">
        <v>6060</v>
      </c>
      <c r="V166" s="10" t="str">
        <f>IFERROR(VLOOKUP(BTT[[#This Row],[Verwendetes Formular
(Auswahl falls relevant)]],Formulare[[Formularbezeichnung]:[Formularname (technisch)]],2,FALSE),"")</f>
        <v/>
      </c>
      <c r="X166" t="s">
        <v>6052</v>
      </c>
      <c r="Y166" s="4"/>
      <c r="Z166" t="s">
        <v>6046</v>
      </c>
      <c r="AK166" s="10" t="str">
        <f>IF(BTT[[#This Row],[Subprozess
(optionale Auswahl)]]="","okay",IF(VLOOKUP(BTT[[#This Row],[Subprozess
(optionale Auswahl)]],BPML[[Subprozess]:[Zugeordneter Hauptprozess]],3,FALSE)=BTT[[#This Row],[Hauptprozess
(Pflichtauswahl)]],"okay","falscher Subprozess"))</f>
        <v>falscher Subprozess</v>
      </c>
      <c r="AL166" t="str">
        <f>IF(aktives_Teilprojekt="Master","",IF(BTT[[#This Row],[Verantwortliches TP
(automatisch)]]=VLOOKUP(aktives_Teilprojekt,Teilprojekte[[Teilprojekte]:[Kürzel]],2,FALSE),"okay","Hauptprozess anderes TP"))</f>
        <v>okay</v>
      </c>
      <c r="AM1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6" s="10" t="str">
        <f>IFERROR(IF(BTT[[#This Row],[SAP-Modul
(Pflichtauswahl)]]&lt;&gt;VLOOKUP(BTT[[#This Row],[Verwendete Transaktion (Pflichtauswahl)]],Transaktionen[[Transaktionen]:[Modul]],3,FALSE),"Modul anders","okay"),"")</f>
        <v>okay</v>
      </c>
      <c r="AP166" s="10" t="str">
        <f>IFERROR(IF(COUNTIFS(BTT[Verwendete Transaktion (Pflichtauswahl)],BTT[[#This Row],[Verwendete Transaktion (Pflichtauswahl)]],BTT[SAP-Modul
(Pflichtauswahl)],"&lt;&gt;"&amp;BTT[[#This Row],[SAP-Modul
(Pflichtauswahl)]])&gt;0,"Modul anders","okay"),"")</f>
        <v>okay</v>
      </c>
      <c r="AQ166" s="10" t="str">
        <f>IFERROR(IF(COUNTIFS(BTT[Verwendete Transaktion (Pflichtauswahl)],BTT[[#This Row],[Verwendete Transaktion (Pflichtauswahl)]],BTT[Verantwortliches TP
(automatisch)],"&lt;&gt;"&amp;BTT[[#This Row],[Verantwortliches TP
(automatisch)]])&gt;0,"Transaktion mehrfach","okay"),"")</f>
        <v>okay</v>
      </c>
      <c r="AR166" s="10" t="str">
        <f>IFERROR(IF(COUNTIFS(BTT[Verwendete Transaktion (Pflichtauswahl)],BTT[[#This Row],[Verwendete Transaktion (Pflichtauswahl)]],BTT[Verantwortliches TP
(automatisch)],"&lt;&gt;"&amp;VLOOKUP(aktives_Teilprojekt,Teilprojekte[[Teilprojekte]:[Kürzel]],2,FALSE))&gt;0,"Transaktion mehrfach","okay"),"")</f>
        <v>okay</v>
      </c>
      <c r="AS166" s="10" t="s">
        <v>9825</v>
      </c>
      <c r="AT166" s="10"/>
    </row>
    <row r="167" spans="1:46" x14ac:dyDescent="0.25">
      <c r="A167" s="14" t="str">
        <f>IFERROR(IF(BTT[[#This Row],[Lfd Nr. 
(aus konsolidierter Datei)]]&lt;&gt;"",BTT[[#This Row],[Lfd Nr. 
(aus konsolidierter Datei)]],VLOOKUP(aktives_Teilprojekt,Teilprojekte[[Teilprojekte]:[Kürzel]],2,FALSE)&amp;ROW(BTT[[#This Row],[Lfd Nr.
(automatisch)]])-2),"")</f>
        <v>IH172</v>
      </c>
      <c r="B167" s="15" t="s">
        <v>8589</v>
      </c>
      <c r="C167" s="15" t="s">
        <v>6231</v>
      </c>
      <c r="D167" t="s">
        <v>9828</v>
      </c>
      <c r="E167" s="10" t="str">
        <f>IFERROR(IF(NOT(BTT[[#This Row],[Manuelle Änderung des Verantwortliches TP
(Auswahl - bei Bedarf)]]=""),BTT[[#This Row],[Manuelle Änderung des Verantwortliches TP
(Auswahl - bei Bedarf)]],VLOOKUP(BTT[[#This Row],[Hauptprozess
(Pflichtauswahl)]],Hauptprozesse[],3,FALSE)),"")</f>
        <v>IH</v>
      </c>
      <c r="H167" s="10" t="s">
        <v>6041</v>
      </c>
      <c r="I167" t="s">
        <v>2543</v>
      </c>
      <c r="J167" s="10" t="str">
        <f>IFERROR(VLOOKUP(BTT[[#This Row],[Verwendete Transaktion (Pflichtauswahl)]],Transaktionen[[Transaktionen]:[Langtext]],2,FALSE),"")</f>
        <v>Maßnahmen ändern</v>
      </c>
      <c r="L167" t="s">
        <v>6052</v>
      </c>
      <c r="N167" t="s">
        <v>6052</v>
      </c>
      <c r="O167" t="s">
        <v>6052</v>
      </c>
      <c r="P167" t="s">
        <v>6052</v>
      </c>
      <c r="Q167" t="s">
        <v>6052</v>
      </c>
      <c r="R167" t="s">
        <v>8533</v>
      </c>
      <c r="S167" t="s">
        <v>6052</v>
      </c>
      <c r="T167" t="s">
        <v>6060</v>
      </c>
      <c r="V167" s="10" t="str">
        <f>IFERROR(VLOOKUP(BTT[[#This Row],[Verwendetes Formular
(Auswahl falls relevant)]],Formulare[[Formularbezeichnung]:[Formularname (technisch)]],2,FALSE),"")</f>
        <v/>
      </c>
      <c r="X167" t="s">
        <v>6052</v>
      </c>
      <c r="Y167" s="4"/>
      <c r="Z167" t="s">
        <v>6046</v>
      </c>
      <c r="AK167" s="10" t="str">
        <f>IF(BTT[[#This Row],[Subprozess
(optionale Auswahl)]]="","okay",IF(VLOOKUP(BTT[[#This Row],[Subprozess
(optionale Auswahl)]],BPML[[Subprozess]:[Zugeordneter Hauptprozess]],3,FALSE)=BTT[[#This Row],[Hauptprozess
(Pflichtauswahl)]],"okay","falscher Subprozess"))</f>
        <v>falscher Subprozess</v>
      </c>
      <c r="AL167" t="str">
        <f>IF(aktives_Teilprojekt="Master","",IF(BTT[[#This Row],[Verantwortliches TP
(automatisch)]]=VLOOKUP(aktives_Teilprojekt,Teilprojekte[[Teilprojekte]:[Kürzel]],2,FALSE),"okay","Hauptprozess anderes TP"))</f>
        <v>okay</v>
      </c>
      <c r="AM1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7" s="10" t="str">
        <f>IFERROR(IF(BTT[[#This Row],[SAP-Modul
(Pflichtauswahl)]]&lt;&gt;VLOOKUP(BTT[[#This Row],[Verwendete Transaktion (Pflichtauswahl)]],Transaktionen[[Transaktionen]:[Modul]],3,FALSE),"Modul anders","okay"),"")</f>
        <v>okay</v>
      </c>
      <c r="AP167" s="10" t="str">
        <f>IFERROR(IF(COUNTIFS(BTT[Verwendete Transaktion (Pflichtauswahl)],BTT[[#This Row],[Verwendete Transaktion (Pflichtauswahl)]],BTT[SAP-Modul
(Pflichtauswahl)],"&lt;&gt;"&amp;BTT[[#This Row],[SAP-Modul
(Pflichtauswahl)]])&gt;0,"Modul anders","okay"),"")</f>
        <v>okay</v>
      </c>
      <c r="AQ167" s="10" t="str">
        <f>IFERROR(IF(COUNTIFS(BTT[Verwendete Transaktion (Pflichtauswahl)],BTT[[#This Row],[Verwendete Transaktion (Pflichtauswahl)]],BTT[Verantwortliches TP
(automatisch)],"&lt;&gt;"&amp;BTT[[#This Row],[Verantwortliches TP
(automatisch)]])&gt;0,"Transaktion mehrfach","okay"),"")</f>
        <v>okay</v>
      </c>
      <c r="AR167" s="10" t="str">
        <f>IFERROR(IF(COUNTIFS(BTT[Verwendete Transaktion (Pflichtauswahl)],BTT[[#This Row],[Verwendete Transaktion (Pflichtauswahl)]],BTT[Verantwortliches TP
(automatisch)],"&lt;&gt;"&amp;VLOOKUP(aktives_Teilprojekt,Teilprojekte[[Teilprojekte]:[Kürzel]],2,FALSE))&gt;0,"Transaktion mehrfach","okay"),"")</f>
        <v>okay</v>
      </c>
      <c r="AS167" s="10" t="s">
        <v>9827</v>
      </c>
      <c r="AT167" s="10"/>
    </row>
    <row r="168" spans="1:46" x14ac:dyDescent="0.25">
      <c r="A168" s="14" t="str">
        <f>IFERROR(IF(BTT[[#This Row],[Lfd Nr. 
(aus konsolidierter Datei)]]&lt;&gt;"",BTT[[#This Row],[Lfd Nr. 
(aus konsolidierter Datei)]],VLOOKUP(aktives_Teilprojekt,Teilprojekte[[Teilprojekte]:[Kürzel]],2,FALSE)&amp;ROW(BTT[[#This Row],[Lfd Nr.
(automatisch)]])-2),"")</f>
        <v>IH173</v>
      </c>
      <c r="B168" s="15" t="s">
        <v>8589</v>
      </c>
      <c r="C168" s="15" t="s">
        <v>6231</v>
      </c>
      <c r="D168" t="s">
        <v>9830</v>
      </c>
      <c r="E168" s="10" t="str">
        <f>IFERROR(IF(NOT(BTT[[#This Row],[Manuelle Änderung des Verantwortliches TP
(Auswahl - bei Bedarf)]]=""),BTT[[#This Row],[Manuelle Änderung des Verantwortliches TP
(Auswahl - bei Bedarf)]],VLOOKUP(BTT[[#This Row],[Hauptprozess
(Pflichtauswahl)]],Hauptprozesse[],3,FALSE)),"")</f>
        <v>IH</v>
      </c>
      <c r="H168" s="10" t="s">
        <v>6041</v>
      </c>
      <c r="I168" t="s">
        <v>2545</v>
      </c>
      <c r="J168" s="10" t="str">
        <f>IFERROR(VLOOKUP(BTT[[#This Row],[Verwendete Transaktion (Pflichtauswahl)]],Transaktionen[[Transaktionen]:[Langtext]],2,FALSE),"")</f>
        <v>Maßnahmen anzeigen</v>
      </c>
      <c r="L168" t="s">
        <v>6052</v>
      </c>
      <c r="N168" t="s">
        <v>6052</v>
      </c>
      <c r="O168" t="s">
        <v>6052</v>
      </c>
      <c r="P168" t="s">
        <v>6052</v>
      </c>
      <c r="Q168" t="s">
        <v>6052</v>
      </c>
      <c r="R168" t="s">
        <v>8533</v>
      </c>
      <c r="S168" t="s">
        <v>6052</v>
      </c>
      <c r="T168" t="s">
        <v>6060</v>
      </c>
      <c r="V168" s="10" t="str">
        <f>IFERROR(VLOOKUP(BTT[[#This Row],[Verwendetes Formular
(Auswahl falls relevant)]],Formulare[[Formularbezeichnung]:[Formularname (technisch)]],2,FALSE),"")</f>
        <v/>
      </c>
      <c r="X168" t="s">
        <v>6052</v>
      </c>
      <c r="Y168" s="4"/>
      <c r="Z168" t="s">
        <v>6046</v>
      </c>
      <c r="AK168" s="10" t="str">
        <f>IF(BTT[[#This Row],[Subprozess
(optionale Auswahl)]]="","okay",IF(VLOOKUP(BTT[[#This Row],[Subprozess
(optionale Auswahl)]],BPML[[Subprozess]:[Zugeordneter Hauptprozess]],3,FALSE)=BTT[[#This Row],[Hauptprozess
(Pflichtauswahl)]],"okay","falscher Subprozess"))</f>
        <v>falscher Subprozess</v>
      </c>
      <c r="AL168" t="str">
        <f>IF(aktives_Teilprojekt="Master","",IF(BTT[[#This Row],[Verantwortliches TP
(automatisch)]]=VLOOKUP(aktives_Teilprojekt,Teilprojekte[[Teilprojekte]:[Kürzel]],2,FALSE),"okay","Hauptprozess anderes TP"))</f>
        <v>okay</v>
      </c>
      <c r="AM1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8" s="10" t="str">
        <f>IFERROR(IF(BTT[[#This Row],[SAP-Modul
(Pflichtauswahl)]]&lt;&gt;VLOOKUP(BTT[[#This Row],[Verwendete Transaktion (Pflichtauswahl)]],Transaktionen[[Transaktionen]:[Modul]],3,FALSE),"Modul anders","okay"),"")</f>
        <v>okay</v>
      </c>
      <c r="AP168" s="10" t="str">
        <f>IFERROR(IF(COUNTIFS(BTT[Verwendete Transaktion (Pflichtauswahl)],BTT[[#This Row],[Verwendete Transaktion (Pflichtauswahl)]],BTT[SAP-Modul
(Pflichtauswahl)],"&lt;&gt;"&amp;BTT[[#This Row],[SAP-Modul
(Pflichtauswahl)]])&gt;0,"Modul anders","okay"),"")</f>
        <v>okay</v>
      </c>
      <c r="AQ168" s="10" t="str">
        <f>IFERROR(IF(COUNTIFS(BTT[Verwendete Transaktion (Pflichtauswahl)],BTT[[#This Row],[Verwendete Transaktion (Pflichtauswahl)]],BTT[Verantwortliches TP
(automatisch)],"&lt;&gt;"&amp;BTT[[#This Row],[Verantwortliches TP
(automatisch)]])&gt;0,"Transaktion mehrfach","okay"),"")</f>
        <v>okay</v>
      </c>
      <c r="AR168" s="10" t="str">
        <f>IFERROR(IF(COUNTIFS(BTT[Verwendete Transaktion (Pflichtauswahl)],BTT[[#This Row],[Verwendete Transaktion (Pflichtauswahl)]],BTT[Verantwortliches TP
(automatisch)],"&lt;&gt;"&amp;VLOOKUP(aktives_Teilprojekt,Teilprojekte[[Teilprojekte]:[Kürzel]],2,FALSE))&gt;0,"Transaktion mehrfach","okay"),"")</f>
        <v>okay</v>
      </c>
      <c r="AS168" s="10" t="s">
        <v>9829</v>
      </c>
      <c r="AT168" s="10"/>
    </row>
    <row r="169" spans="1:46" x14ac:dyDescent="0.25">
      <c r="A169" s="14" t="str">
        <f>IFERROR(IF(BTT[[#This Row],[Lfd Nr. 
(aus konsolidierter Datei)]]&lt;&gt;"",BTT[[#This Row],[Lfd Nr. 
(aus konsolidierter Datei)]],VLOOKUP(aktives_Teilprojekt,Teilprojekte[[Teilprojekte]:[Kürzel]],2,FALSE)&amp;ROW(BTT[[#This Row],[Lfd Nr.
(automatisch)]])-2),"")</f>
        <v>IH174</v>
      </c>
      <c r="B169" s="15" t="s">
        <v>6110</v>
      </c>
      <c r="C169" s="15" t="s">
        <v>6231</v>
      </c>
      <c r="D169" t="s">
        <v>9832</v>
      </c>
      <c r="E169" s="10" t="str">
        <f>IFERROR(IF(NOT(BTT[[#This Row],[Manuelle Änderung des Verantwortliches TP
(Auswahl - bei Bedarf)]]=""),BTT[[#This Row],[Manuelle Änderung des Verantwortliches TP
(Auswahl - bei Bedarf)]],VLOOKUP(BTT[[#This Row],[Hauptprozess
(Pflichtauswahl)]],Hauptprozesse[],3,FALSE)),"")</f>
        <v>IH</v>
      </c>
      <c r="H169" s="10" t="s">
        <v>6041</v>
      </c>
      <c r="I169" t="s">
        <v>2547</v>
      </c>
      <c r="J169" s="10" t="str">
        <f>IFERROR(VLOOKUP(BTT[[#This Row],[Verwendete Transaktion (Pflichtauswahl)]],Transaktionen[[Transaktionen]:[Langtext]],2,FALSE),"")</f>
        <v>Meldungspositionen ändern</v>
      </c>
      <c r="L169" t="s">
        <v>6052</v>
      </c>
      <c r="N169" t="s">
        <v>6052</v>
      </c>
      <c r="O169" t="s">
        <v>6052</v>
      </c>
      <c r="P169" t="s">
        <v>6052</v>
      </c>
      <c r="Q169" t="s">
        <v>6052</v>
      </c>
      <c r="R169" t="s">
        <v>8533</v>
      </c>
      <c r="S169" t="s">
        <v>6052</v>
      </c>
      <c r="T169" t="s">
        <v>6060</v>
      </c>
      <c r="V169" s="10" t="str">
        <f>IFERROR(VLOOKUP(BTT[[#This Row],[Verwendetes Formular
(Auswahl falls relevant)]],Formulare[[Formularbezeichnung]:[Formularname (technisch)]],2,FALSE),"")</f>
        <v/>
      </c>
      <c r="X169" t="s">
        <v>6052</v>
      </c>
      <c r="Y169" s="4"/>
      <c r="Z169" t="s">
        <v>6046</v>
      </c>
      <c r="AK169" s="10" t="str">
        <f>IF(BTT[[#This Row],[Subprozess
(optionale Auswahl)]]="","okay",IF(VLOOKUP(BTT[[#This Row],[Subprozess
(optionale Auswahl)]],BPML[[Subprozess]:[Zugeordneter Hauptprozess]],3,FALSE)=BTT[[#This Row],[Hauptprozess
(Pflichtauswahl)]],"okay","falscher Subprozess"))</f>
        <v>okay</v>
      </c>
      <c r="AL169" t="str">
        <f>IF(aktives_Teilprojekt="Master","",IF(BTT[[#This Row],[Verantwortliches TP
(automatisch)]]=VLOOKUP(aktives_Teilprojekt,Teilprojekte[[Teilprojekte]:[Kürzel]],2,FALSE),"okay","Hauptprozess anderes TP"))</f>
        <v>okay</v>
      </c>
      <c r="AM1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9" s="10" t="str">
        <f>IFERROR(IF(BTT[[#This Row],[SAP-Modul
(Pflichtauswahl)]]&lt;&gt;VLOOKUP(BTT[[#This Row],[Verwendete Transaktion (Pflichtauswahl)]],Transaktionen[[Transaktionen]:[Modul]],3,FALSE),"Modul anders","okay"),"")</f>
        <v>okay</v>
      </c>
      <c r="AP169" s="10" t="str">
        <f>IFERROR(IF(COUNTIFS(BTT[Verwendete Transaktion (Pflichtauswahl)],BTT[[#This Row],[Verwendete Transaktion (Pflichtauswahl)]],BTT[SAP-Modul
(Pflichtauswahl)],"&lt;&gt;"&amp;BTT[[#This Row],[SAP-Modul
(Pflichtauswahl)]])&gt;0,"Modul anders","okay"),"")</f>
        <v>okay</v>
      </c>
      <c r="AQ169" s="10" t="str">
        <f>IFERROR(IF(COUNTIFS(BTT[Verwendete Transaktion (Pflichtauswahl)],BTT[[#This Row],[Verwendete Transaktion (Pflichtauswahl)]],BTT[Verantwortliches TP
(automatisch)],"&lt;&gt;"&amp;BTT[[#This Row],[Verantwortliches TP
(automatisch)]])&gt;0,"Transaktion mehrfach","okay"),"")</f>
        <v>okay</v>
      </c>
      <c r="AR169" s="10" t="str">
        <f>IFERROR(IF(COUNTIFS(BTT[Verwendete Transaktion (Pflichtauswahl)],BTT[[#This Row],[Verwendete Transaktion (Pflichtauswahl)]],BTT[Verantwortliches TP
(automatisch)],"&lt;&gt;"&amp;VLOOKUP(aktives_Teilprojekt,Teilprojekte[[Teilprojekte]:[Kürzel]],2,FALSE))&gt;0,"Transaktion mehrfach","okay"),"")</f>
        <v>okay</v>
      </c>
      <c r="AS169" s="10" t="s">
        <v>9831</v>
      </c>
      <c r="AT169" s="10"/>
    </row>
    <row r="170" spans="1:46" x14ac:dyDescent="0.25">
      <c r="A170" s="14" t="str">
        <f>IFERROR(IF(BTT[[#This Row],[Lfd Nr. 
(aus konsolidierter Datei)]]&lt;&gt;"",BTT[[#This Row],[Lfd Nr. 
(aus konsolidierter Datei)]],VLOOKUP(aktives_Teilprojekt,Teilprojekte[[Teilprojekte]:[Kürzel]],2,FALSE)&amp;ROW(BTT[[#This Row],[Lfd Nr.
(automatisch)]])-2),"")</f>
        <v>IH175</v>
      </c>
      <c r="B170" s="15" t="s">
        <v>6110</v>
      </c>
      <c r="C170" s="15" t="s">
        <v>6231</v>
      </c>
      <c r="D170" t="s">
        <v>9834</v>
      </c>
      <c r="E170" s="10" t="str">
        <f>IFERROR(IF(NOT(BTT[[#This Row],[Manuelle Änderung des Verantwortliches TP
(Auswahl - bei Bedarf)]]=""),BTT[[#This Row],[Manuelle Änderung des Verantwortliches TP
(Auswahl - bei Bedarf)]],VLOOKUP(BTT[[#This Row],[Hauptprozess
(Pflichtauswahl)]],Hauptprozesse[],3,FALSE)),"")</f>
        <v>IH</v>
      </c>
      <c r="H170" s="10" t="s">
        <v>6041</v>
      </c>
      <c r="I170" t="s">
        <v>2549</v>
      </c>
      <c r="J170" s="10" t="str">
        <f>IFERROR(VLOOKUP(BTT[[#This Row],[Verwendete Transaktion (Pflichtauswahl)]],Transaktionen[[Transaktionen]:[Langtext]],2,FALSE),"")</f>
        <v>Meldungspositionen anzeigen</v>
      </c>
      <c r="L170" t="s">
        <v>6052</v>
      </c>
      <c r="N170" t="s">
        <v>6052</v>
      </c>
      <c r="O170" t="s">
        <v>6052</v>
      </c>
      <c r="P170" t="s">
        <v>6052</v>
      </c>
      <c r="Q170" t="s">
        <v>6052</v>
      </c>
      <c r="R170" t="s">
        <v>8533</v>
      </c>
      <c r="S170" t="s">
        <v>6052</v>
      </c>
      <c r="T170" t="s">
        <v>6060</v>
      </c>
      <c r="V170" s="10" t="str">
        <f>IFERROR(VLOOKUP(BTT[[#This Row],[Verwendetes Formular
(Auswahl falls relevant)]],Formulare[[Formularbezeichnung]:[Formularname (technisch)]],2,FALSE),"")</f>
        <v/>
      </c>
      <c r="X170" t="s">
        <v>6052</v>
      </c>
      <c r="Y170" s="4"/>
      <c r="Z170" t="s">
        <v>6046</v>
      </c>
      <c r="AK170" s="10" t="str">
        <f>IF(BTT[[#This Row],[Subprozess
(optionale Auswahl)]]="","okay",IF(VLOOKUP(BTT[[#This Row],[Subprozess
(optionale Auswahl)]],BPML[[Subprozess]:[Zugeordneter Hauptprozess]],3,FALSE)=BTT[[#This Row],[Hauptprozess
(Pflichtauswahl)]],"okay","falscher Subprozess"))</f>
        <v>okay</v>
      </c>
      <c r="AL170" t="str">
        <f>IF(aktives_Teilprojekt="Master","",IF(BTT[[#This Row],[Verantwortliches TP
(automatisch)]]=VLOOKUP(aktives_Teilprojekt,Teilprojekte[[Teilprojekte]:[Kürzel]],2,FALSE),"okay","Hauptprozess anderes TP"))</f>
        <v>okay</v>
      </c>
      <c r="AM1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0" s="10" t="str">
        <f>IFERROR(IF(BTT[[#This Row],[SAP-Modul
(Pflichtauswahl)]]&lt;&gt;VLOOKUP(BTT[[#This Row],[Verwendete Transaktion (Pflichtauswahl)]],Transaktionen[[Transaktionen]:[Modul]],3,FALSE),"Modul anders","okay"),"")</f>
        <v>okay</v>
      </c>
      <c r="AP170" s="10" t="str">
        <f>IFERROR(IF(COUNTIFS(BTT[Verwendete Transaktion (Pflichtauswahl)],BTT[[#This Row],[Verwendete Transaktion (Pflichtauswahl)]],BTT[SAP-Modul
(Pflichtauswahl)],"&lt;&gt;"&amp;BTT[[#This Row],[SAP-Modul
(Pflichtauswahl)]])&gt;0,"Modul anders","okay"),"")</f>
        <v>okay</v>
      </c>
      <c r="AQ170" s="10" t="str">
        <f>IFERROR(IF(COUNTIFS(BTT[Verwendete Transaktion (Pflichtauswahl)],BTT[[#This Row],[Verwendete Transaktion (Pflichtauswahl)]],BTT[Verantwortliches TP
(automatisch)],"&lt;&gt;"&amp;BTT[[#This Row],[Verantwortliches TP
(automatisch)]])&gt;0,"Transaktion mehrfach","okay"),"")</f>
        <v>okay</v>
      </c>
      <c r="AR170" s="10" t="str">
        <f>IFERROR(IF(COUNTIFS(BTT[Verwendete Transaktion (Pflichtauswahl)],BTT[[#This Row],[Verwendete Transaktion (Pflichtauswahl)]],BTT[Verantwortliches TP
(automatisch)],"&lt;&gt;"&amp;VLOOKUP(aktives_Teilprojekt,Teilprojekte[[Teilprojekte]:[Kürzel]],2,FALSE))&gt;0,"Transaktion mehrfach","okay"),"")</f>
        <v>okay</v>
      </c>
      <c r="AS170" s="10" t="s">
        <v>9833</v>
      </c>
      <c r="AT170" s="10"/>
    </row>
    <row r="171" spans="1:46" ht="90" x14ac:dyDescent="0.25">
      <c r="A171" s="14" t="str">
        <f>IFERROR(IF(BTT[[#This Row],[Lfd Nr. 
(aus konsolidierter Datei)]]&lt;&gt;"",BTT[[#This Row],[Lfd Nr. 
(aus konsolidierter Datei)]],VLOOKUP(aktives_Teilprojekt,Teilprojekte[[Teilprojekte]:[Kürzel]],2,FALSE)&amp;ROW(BTT[[#This Row],[Lfd Nr.
(automatisch)]])-2),"")</f>
        <v>IH180</v>
      </c>
      <c r="B171" s="15" t="s">
        <v>9051</v>
      </c>
      <c r="C171" s="15"/>
      <c r="D171" t="s">
        <v>10361</v>
      </c>
      <c r="E171" s="10" t="str">
        <f>IFERROR(IF(NOT(BTT[[#This Row],[Manuelle Änderung des Verantwortliches TP
(Auswahl - bei Bedarf)]]=""),BTT[[#This Row],[Manuelle Änderung des Verantwortliches TP
(Auswahl - bei Bedarf)]],VLOOKUP(BTT[[#This Row],[Hauptprozess
(Pflichtauswahl)]],Hauptprozesse[],3,FALSE)),"")</f>
        <v>IH</v>
      </c>
      <c r="H171" s="10" t="s">
        <v>6041</v>
      </c>
      <c r="I171" t="s">
        <v>8584</v>
      </c>
      <c r="J171" s="10" t="str">
        <f>IFERROR(VLOOKUP(BTT[[#This Row],[Verwendete Transaktion (Pflichtauswahl)]],Transaktionen[[Transaktionen]:[Langtext]],2,FALSE),"")</f>
        <v>Durchführung über Job</v>
      </c>
      <c r="K171" t="s">
        <v>4021</v>
      </c>
      <c r="M171" t="s">
        <v>6052</v>
      </c>
      <c r="N171" t="s">
        <v>6052</v>
      </c>
      <c r="O171" t="s">
        <v>6052</v>
      </c>
      <c r="P171" t="s">
        <v>6052</v>
      </c>
      <c r="Q171" t="s">
        <v>6052</v>
      </c>
      <c r="R171" t="s">
        <v>8533</v>
      </c>
      <c r="S171" t="s">
        <v>6052</v>
      </c>
      <c r="T171" t="s">
        <v>6058</v>
      </c>
      <c r="V171" s="10" t="str">
        <f>IFERROR(VLOOKUP(BTT[[#This Row],[Verwendetes Formular
(Auswahl falls relevant)]],Formulare[[Formularbezeichnung]:[Formularname (technisch)]],2,FALSE),"")</f>
        <v/>
      </c>
      <c r="W171" t="s">
        <v>10257</v>
      </c>
      <c r="X171" t="s">
        <v>6051</v>
      </c>
      <c r="Y171" s="4" t="s">
        <v>10258</v>
      </c>
      <c r="Z171" t="s">
        <v>6046</v>
      </c>
      <c r="AK171" s="10" t="str">
        <f>IF(BTT[[#This Row],[Subprozess
(optionale Auswahl)]]="","okay",IF(VLOOKUP(BTT[[#This Row],[Subprozess
(optionale Auswahl)]],BPML[[Subprozess]:[Zugeordneter Hauptprozess]],3,FALSE)=BTT[[#This Row],[Hauptprozess
(Pflichtauswahl)]],"okay","falscher Subprozess"))</f>
        <v>okay</v>
      </c>
      <c r="AL171" t="str">
        <f>IF(aktives_Teilprojekt="Master","",IF(BTT[[#This Row],[Verantwortliches TP
(automatisch)]]=VLOOKUP(aktives_Teilprojekt,Teilprojekte[[Teilprojekte]:[Kürzel]],2,FALSE),"okay","Hauptprozess anderes TP"))</f>
        <v>okay</v>
      </c>
      <c r="AM1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1" s="10" t="str">
        <f>IFERROR(IF(BTT[[#This Row],[SAP-Modul
(Pflichtauswahl)]]&lt;&gt;VLOOKUP(BTT[[#This Row],[Verwendete Transaktion (Pflichtauswahl)]],Transaktionen[[Transaktionen]:[Modul]],3,FALSE),"Modul anders","okay"),"")</f>
        <v>Modul anders</v>
      </c>
      <c r="AP171" s="10" t="str">
        <f>IFERROR(IF(COUNTIFS(BTT[Verwendete Transaktion (Pflichtauswahl)],BTT[[#This Row],[Verwendete Transaktion (Pflichtauswahl)]],BTT[SAP-Modul
(Pflichtauswahl)],"&lt;&gt;"&amp;BTT[[#This Row],[SAP-Modul
(Pflichtauswahl)]])&gt;0,"Modul anders","okay"),"")</f>
        <v>okay</v>
      </c>
      <c r="AQ171" s="10" t="str">
        <f>IFERROR(IF(COUNTIFS(BTT[Verwendete Transaktion (Pflichtauswahl)],BTT[[#This Row],[Verwendete Transaktion (Pflichtauswahl)]],BTT[Verantwortliches TP
(automatisch)],"&lt;&gt;"&amp;BTT[[#This Row],[Verantwortliches TP
(automatisch)]])&gt;0,"Transaktion mehrfach","okay"),"")</f>
        <v>okay</v>
      </c>
      <c r="AR171" s="10" t="str">
        <f>IFERROR(IF(COUNTIFS(BTT[Verwendete Transaktion (Pflichtauswahl)],BTT[[#This Row],[Verwendete Transaktion (Pflichtauswahl)]],BTT[Verantwortliches TP
(automatisch)],"&lt;&gt;"&amp;VLOOKUP(aktives_Teilprojekt,Teilprojekte[[Teilprojekte]:[Kürzel]],2,FALSE))&gt;0,"Transaktion mehrfach","okay"),"")</f>
        <v>okay</v>
      </c>
      <c r="AS171" s="10" t="s">
        <v>9835</v>
      </c>
      <c r="AT171" s="10"/>
    </row>
    <row r="172" spans="1:46" ht="45" x14ac:dyDescent="0.25">
      <c r="A172" s="14" t="str">
        <f>IFERROR(IF(BTT[[#This Row],[Lfd Nr. 
(aus konsolidierter Datei)]]&lt;&gt;"",BTT[[#This Row],[Lfd Nr. 
(aus konsolidierter Datei)]],VLOOKUP(aktives_Teilprojekt,Teilprojekte[[Teilprojekte]:[Kürzel]],2,FALSE)&amp;ROW(BTT[[#This Row],[Lfd Nr.
(automatisch)]])-2),"")</f>
        <v>IH181</v>
      </c>
      <c r="B172" s="15" t="s">
        <v>9051</v>
      </c>
      <c r="C172" s="15"/>
      <c r="D172" t="s">
        <v>9837</v>
      </c>
      <c r="E172" s="10" t="str">
        <f>IFERROR(IF(NOT(BTT[[#This Row],[Manuelle Änderung des Verantwortliches TP
(Auswahl - bei Bedarf)]]=""),BTT[[#This Row],[Manuelle Änderung des Verantwortliches TP
(Auswahl - bei Bedarf)]],VLOOKUP(BTT[[#This Row],[Hauptprozess
(Pflichtauswahl)]],Hauptprozesse[],3,FALSE)),"")</f>
        <v>IH</v>
      </c>
      <c r="H172" s="10" t="s">
        <v>6041</v>
      </c>
      <c r="I172" t="s">
        <v>2486</v>
      </c>
      <c r="J172" s="10" t="str">
        <f>IFERROR(VLOOKUP(BTT[[#This Row],[Verwendete Transaktion (Pflichtauswahl)]],Transaktionen[[Transaktionen]:[Langtext]],2,FALSE),"")</f>
        <v>AUFTRAG ÄNDERN</v>
      </c>
      <c r="M172" t="s">
        <v>6052</v>
      </c>
      <c r="N172" t="s">
        <v>6052</v>
      </c>
      <c r="O172" t="s">
        <v>6052</v>
      </c>
      <c r="P172" t="s">
        <v>6052</v>
      </c>
      <c r="Q172" t="s">
        <v>6052</v>
      </c>
      <c r="R172" t="s">
        <v>8533</v>
      </c>
      <c r="S172" t="s">
        <v>6052</v>
      </c>
      <c r="T172" t="s">
        <v>6060</v>
      </c>
      <c r="V172" s="10" t="str">
        <f>IFERROR(VLOOKUP(BTT[[#This Row],[Verwendetes Formular
(Auswahl falls relevant)]],Formulare[[Formularbezeichnung]:[Formularname (technisch)]],2,FALSE),"")</f>
        <v/>
      </c>
      <c r="X172" t="s">
        <v>6051</v>
      </c>
      <c r="Y172" s="4" t="s">
        <v>10259</v>
      </c>
      <c r="Z172" t="s">
        <v>6046</v>
      </c>
      <c r="AK172" s="10" t="str">
        <f>IF(BTT[[#This Row],[Subprozess
(optionale Auswahl)]]="","okay",IF(VLOOKUP(BTT[[#This Row],[Subprozess
(optionale Auswahl)]],BPML[[Subprozess]:[Zugeordneter Hauptprozess]],3,FALSE)=BTT[[#This Row],[Hauptprozess
(Pflichtauswahl)]],"okay","falscher Subprozess"))</f>
        <v>okay</v>
      </c>
      <c r="AL172" t="str">
        <f>IF(aktives_Teilprojekt="Master","",IF(BTT[[#This Row],[Verantwortliches TP
(automatisch)]]=VLOOKUP(aktives_Teilprojekt,Teilprojekte[[Teilprojekte]:[Kürzel]],2,FALSE),"okay","Hauptprozess anderes TP"))</f>
        <v>okay</v>
      </c>
      <c r="AM1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2" s="10" t="str">
        <f>IFERROR(IF(BTT[[#This Row],[SAP-Modul
(Pflichtauswahl)]]&lt;&gt;VLOOKUP(BTT[[#This Row],[Verwendete Transaktion (Pflichtauswahl)]],Transaktionen[[Transaktionen]:[Modul]],3,FALSE),"Modul anders","okay"),"")</f>
        <v>okay</v>
      </c>
      <c r="AP172" s="10" t="str">
        <f>IFERROR(IF(COUNTIFS(BTT[Verwendete Transaktion (Pflichtauswahl)],BTT[[#This Row],[Verwendete Transaktion (Pflichtauswahl)]],BTT[SAP-Modul
(Pflichtauswahl)],"&lt;&gt;"&amp;BTT[[#This Row],[SAP-Modul
(Pflichtauswahl)]])&gt;0,"Modul anders","okay"),"")</f>
        <v>okay</v>
      </c>
      <c r="AQ172" s="10" t="str">
        <f>IFERROR(IF(COUNTIFS(BTT[Verwendete Transaktion (Pflichtauswahl)],BTT[[#This Row],[Verwendete Transaktion (Pflichtauswahl)]],BTT[Verantwortliches TP
(automatisch)],"&lt;&gt;"&amp;BTT[[#This Row],[Verantwortliches TP
(automatisch)]])&gt;0,"Transaktion mehrfach","okay"),"")</f>
        <v>Transaktion mehrfach</v>
      </c>
      <c r="AR17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72" s="10" t="s">
        <v>9836</v>
      </c>
      <c r="AT172" s="10"/>
    </row>
    <row r="173" spans="1:46" ht="45" x14ac:dyDescent="0.25">
      <c r="A173" s="14" t="str">
        <f>IFERROR(IF(BTT[[#This Row],[Lfd Nr. 
(aus konsolidierter Datei)]]&lt;&gt;"",BTT[[#This Row],[Lfd Nr. 
(aus konsolidierter Datei)]],VLOOKUP(aktives_Teilprojekt,Teilprojekte[[Teilprojekte]:[Kürzel]],2,FALSE)&amp;ROW(BTT[[#This Row],[Lfd Nr.
(automatisch)]])-2),"")</f>
        <v>IH184</v>
      </c>
      <c r="B173" s="15" t="s">
        <v>9051</v>
      </c>
      <c r="C173" s="15" t="s">
        <v>6228</v>
      </c>
      <c r="D173" t="s">
        <v>9769</v>
      </c>
      <c r="E173" s="10" t="str">
        <f>IFERROR(IF(NOT(BTT[[#This Row],[Manuelle Änderung des Verantwortliches TP
(Auswahl - bei Bedarf)]]=""),BTT[[#This Row],[Manuelle Änderung des Verantwortliches TP
(Auswahl - bei Bedarf)]],VLOOKUP(BTT[[#This Row],[Hauptprozess
(Pflichtauswahl)]],Hauptprozesse[],3,FALSE)),"")</f>
        <v>IH</v>
      </c>
      <c r="H173" s="10" t="s">
        <v>6041</v>
      </c>
      <c r="I173" t="s">
        <v>2486</v>
      </c>
      <c r="J173" s="10" t="str">
        <f>IFERROR(VLOOKUP(BTT[[#This Row],[Verwendete Transaktion (Pflichtauswahl)]],Transaktionen[[Transaktionen]:[Langtext]],2,FALSE),"")</f>
        <v>AUFTRAG ÄNDERN</v>
      </c>
      <c r="L173" t="s">
        <v>10168</v>
      </c>
      <c r="M173" t="s">
        <v>6051</v>
      </c>
      <c r="N173" t="s">
        <v>6052</v>
      </c>
      <c r="O173" t="s">
        <v>6052</v>
      </c>
      <c r="P173" t="s">
        <v>6052</v>
      </c>
      <c r="Q173" t="s">
        <v>6052</v>
      </c>
      <c r="R173" t="s">
        <v>8533</v>
      </c>
      <c r="S173" t="s">
        <v>6052</v>
      </c>
      <c r="T173" t="s">
        <v>6060</v>
      </c>
      <c r="V173" s="10" t="str">
        <f>IFERROR(VLOOKUP(BTT[[#This Row],[Verwendetes Formular
(Auswahl falls relevant)]],Formulare[[Formularbezeichnung]:[Formularname (technisch)]],2,FALSE),"")</f>
        <v/>
      </c>
      <c r="X173" t="s">
        <v>6051</v>
      </c>
      <c r="Y173" s="4" t="s">
        <v>10260</v>
      </c>
      <c r="Z173" t="s">
        <v>6046</v>
      </c>
      <c r="AK173" s="10" t="str">
        <f>IF(BTT[[#This Row],[Subprozess
(optionale Auswahl)]]="","okay",IF(VLOOKUP(BTT[[#This Row],[Subprozess
(optionale Auswahl)]],BPML[[Subprozess]:[Zugeordneter Hauptprozess]],3,FALSE)=BTT[[#This Row],[Hauptprozess
(Pflichtauswahl)]],"okay","falscher Subprozess"))</f>
        <v>falscher Subprozess</v>
      </c>
      <c r="AL173" t="str">
        <f>IF(aktives_Teilprojekt="Master","",IF(BTT[[#This Row],[Verantwortliches TP
(automatisch)]]=VLOOKUP(aktives_Teilprojekt,Teilprojekte[[Teilprojekte]:[Kürzel]],2,FALSE),"okay","Hauptprozess anderes TP"))</f>
        <v>okay</v>
      </c>
      <c r="AM1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3" s="10" t="str">
        <f>IFERROR(IF(BTT[[#This Row],[SAP-Modul
(Pflichtauswahl)]]&lt;&gt;VLOOKUP(BTT[[#This Row],[Verwendete Transaktion (Pflichtauswahl)]],Transaktionen[[Transaktionen]:[Modul]],3,FALSE),"Modul anders","okay"),"")</f>
        <v>okay</v>
      </c>
      <c r="AP173" s="10" t="str">
        <f>IFERROR(IF(COUNTIFS(BTT[Verwendete Transaktion (Pflichtauswahl)],BTT[[#This Row],[Verwendete Transaktion (Pflichtauswahl)]],BTT[SAP-Modul
(Pflichtauswahl)],"&lt;&gt;"&amp;BTT[[#This Row],[SAP-Modul
(Pflichtauswahl)]])&gt;0,"Modul anders","okay"),"")</f>
        <v>okay</v>
      </c>
      <c r="AQ173" s="10" t="str">
        <f>IFERROR(IF(COUNTIFS(BTT[Verwendete Transaktion (Pflichtauswahl)],BTT[[#This Row],[Verwendete Transaktion (Pflichtauswahl)]],BTT[Verantwortliches TP
(automatisch)],"&lt;&gt;"&amp;BTT[[#This Row],[Verantwortliches TP
(automatisch)]])&gt;0,"Transaktion mehrfach","okay"),"")</f>
        <v>Transaktion mehrfach</v>
      </c>
      <c r="AR17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73" s="10" t="s">
        <v>9838</v>
      </c>
      <c r="AT173" s="10"/>
    </row>
    <row r="174" spans="1:46" x14ac:dyDescent="0.25">
      <c r="A174" s="14" t="str">
        <f>IFERROR(IF(BTT[[#This Row],[Lfd Nr. 
(aus konsolidierter Datei)]]&lt;&gt;"",BTT[[#This Row],[Lfd Nr. 
(aus konsolidierter Datei)]],VLOOKUP(aktives_Teilprojekt,Teilprojekte[[Teilprojekte]:[Kürzel]],2,FALSE)&amp;ROW(BTT[[#This Row],[Lfd Nr.
(automatisch)]])-2),"")</f>
        <v>IH185</v>
      </c>
      <c r="B174" s="15" t="s">
        <v>9051</v>
      </c>
      <c r="C174" s="15"/>
      <c r="D174" t="s">
        <v>9771</v>
      </c>
      <c r="E174" s="10" t="str">
        <f>IFERROR(IF(NOT(BTT[[#This Row],[Manuelle Änderung des Verantwortliches TP
(Auswahl - bei Bedarf)]]=""),BTT[[#This Row],[Manuelle Änderung des Verantwortliches TP
(Auswahl - bei Bedarf)]],VLOOKUP(BTT[[#This Row],[Hauptprozess
(Pflichtauswahl)]],Hauptprozesse[],3,FALSE)),"")</f>
        <v>IH</v>
      </c>
      <c r="H174" s="10" t="s">
        <v>6041</v>
      </c>
      <c r="I174" t="s">
        <v>2486</v>
      </c>
      <c r="J174" s="10" t="str">
        <f>IFERROR(VLOOKUP(BTT[[#This Row],[Verwendete Transaktion (Pflichtauswahl)]],Transaktionen[[Transaktionen]:[Langtext]],2,FALSE),"")</f>
        <v>AUFTRAG ÄNDERN</v>
      </c>
      <c r="K174" t="s">
        <v>10169</v>
      </c>
      <c r="L174" t="s">
        <v>9000</v>
      </c>
      <c r="M174" t="s">
        <v>10162</v>
      </c>
      <c r="N174" t="s">
        <v>10153</v>
      </c>
      <c r="O174" t="s">
        <v>6052</v>
      </c>
      <c r="P174" t="s">
        <v>6052</v>
      </c>
      <c r="Q174" t="s">
        <v>6052</v>
      </c>
      <c r="R174" t="s">
        <v>8533</v>
      </c>
      <c r="S174" t="s">
        <v>6052</v>
      </c>
      <c r="T174" t="s">
        <v>6061</v>
      </c>
      <c r="V174" s="10" t="str">
        <f>IFERROR(VLOOKUP(BTT[[#This Row],[Verwendetes Formular
(Auswahl falls relevant)]],Formulare[[Formularbezeichnung]:[Formularname (technisch)]],2,FALSE),"")</f>
        <v/>
      </c>
      <c r="W174" t="s">
        <v>10238</v>
      </c>
      <c r="X174" t="s">
        <v>6052</v>
      </c>
      <c r="Y174" s="4"/>
      <c r="Z174" t="s">
        <v>6046</v>
      </c>
      <c r="AK174" s="10" t="str">
        <f>IF(BTT[[#This Row],[Subprozess
(optionale Auswahl)]]="","okay",IF(VLOOKUP(BTT[[#This Row],[Subprozess
(optionale Auswahl)]],BPML[[Subprozess]:[Zugeordneter Hauptprozess]],3,FALSE)=BTT[[#This Row],[Hauptprozess
(Pflichtauswahl)]],"okay","falscher Subprozess"))</f>
        <v>okay</v>
      </c>
      <c r="AL174" t="str">
        <f>IF(aktives_Teilprojekt="Master","",IF(BTT[[#This Row],[Verantwortliches TP
(automatisch)]]=VLOOKUP(aktives_Teilprojekt,Teilprojekte[[Teilprojekte]:[Kürzel]],2,FALSE),"okay","Hauptprozess anderes TP"))</f>
        <v>okay</v>
      </c>
      <c r="AM1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4" s="10" t="str">
        <f>IFERROR(IF(BTT[[#This Row],[SAP-Modul
(Pflichtauswahl)]]&lt;&gt;VLOOKUP(BTT[[#This Row],[Verwendete Transaktion (Pflichtauswahl)]],Transaktionen[[Transaktionen]:[Modul]],3,FALSE),"Modul anders","okay"),"")</f>
        <v>okay</v>
      </c>
      <c r="AP174" s="10" t="str">
        <f>IFERROR(IF(COUNTIFS(BTT[Verwendete Transaktion (Pflichtauswahl)],BTT[[#This Row],[Verwendete Transaktion (Pflichtauswahl)]],BTT[SAP-Modul
(Pflichtauswahl)],"&lt;&gt;"&amp;BTT[[#This Row],[SAP-Modul
(Pflichtauswahl)]])&gt;0,"Modul anders","okay"),"")</f>
        <v>okay</v>
      </c>
      <c r="AQ174" s="10" t="str">
        <f>IFERROR(IF(COUNTIFS(BTT[Verwendete Transaktion (Pflichtauswahl)],BTT[[#This Row],[Verwendete Transaktion (Pflichtauswahl)]],BTT[Verantwortliches TP
(automatisch)],"&lt;&gt;"&amp;BTT[[#This Row],[Verantwortliches TP
(automatisch)]])&gt;0,"Transaktion mehrfach","okay"),"")</f>
        <v>Transaktion mehrfach</v>
      </c>
      <c r="AR17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74" s="10" t="s">
        <v>9839</v>
      </c>
      <c r="AT174" s="10"/>
    </row>
    <row r="175" spans="1:46" ht="45" x14ac:dyDescent="0.25">
      <c r="A175" s="14" t="str">
        <f>IFERROR(IF(BTT[[#This Row],[Lfd Nr. 
(aus konsolidierter Datei)]]&lt;&gt;"",BTT[[#This Row],[Lfd Nr. 
(aus konsolidierter Datei)]],VLOOKUP(aktives_Teilprojekt,Teilprojekte[[Teilprojekte]:[Kürzel]],2,FALSE)&amp;ROW(BTT[[#This Row],[Lfd Nr.
(automatisch)]])-2),"")</f>
        <v>IH186</v>
      </c>
      <c r="B175" s="15" t="s">
        <v>9051</v>
      </c>
      <c r="C175" s="15"/>
      <c r="D175" t="s">
        <v>9773</v>
      </c>
      <c r="E175" s="10" t="str">
        <f>IFERROR(IF(NOT(BTT[[#This Row],[Manuelle Änderung des Verantwortliches TP
(Auswahl - bei Bedarf)]]=""),BTT[[#This Row],[Manuelle Änderung des Verantwortliches TP
(Auswahl - bei Bedarf)]],VLOOKUP(BTT[[#This Row],[Hauptprozess
(Pflichtauswahl)]],Hauptprozesse[],3,FALSE)),"")</f>
        <v>IH</v>
      </c>
      <c r="H175" s="10" t="s">
        <v>6041</v>
      </c>
      <c r="I175" t="s">
        <v>2468</v>
      </c>
      <c r="J175" s="10" t="str">
        <f>IFERROR(VLOOKUP(BTT[[#This Row],[Verwendete Transaktion (Pflichtauswahl)]],Transaktionen[[Transaktionen]:[Langtext]],2,FALSE),"")</f>
        <v>Ändern IH-Meldung</v>
      </c>
      <c r="K175" t="s">
        <v>2486</v>
      </c>
      <c r="L175" t="s">
        <v>9000</v>
      </c>
      <c r="M175" t="s">
        <v>10164</v>
      </c>
      <c r="N175" t="s">
        <v>10153</v>
      </c>
      <c r="O175" t="s">
        <v>6052</v>
      </c>
      <c r="P175" t="s">
        <v>6052</v>
      </c>
      <c r="Q175" t="s">
        <v>6052</v>
      </c>
      <c r="R175" t="s">
        <v>8533</v>
      </c>
      <c r="S175" t="s">
        <v>6052</v>
      </c>
      <c r="T175" t="s">
        <v>6060</v>
      </c>
      <c r="V175" s="10" t="str">
        <f>IFERROR(VLOOKUP(BTT[[#This Row],[Verwendetes Formular
(Auswahl falls relevant)]],Formulare[[Formularbezeichnung]:[Formularname (technisch)]],2,FALSE),"")</f>
        <v/>
      </c>
      <c r="X175" t="s">
        <v>6052</v>
      </c>
      <c r="Y175" s="4" t="s">
        <v>10239</v>
      </c>
      <c r="Z175" t="s">
        <v>6046</v>
      </c>
      <c r="AK175" s="10" t="str">
        <f>IF(BTT[[#This Row],[Subprozess
(optionale Auswahl)]]="","okay",IF(VLOOKUP(BTT[[#This Row],[Subprozess
(optionale Auswahl)]],BPML[[Subprozess]:[Zugeordneter Hauptprozess]],3,FALSE)=BTT[[#This Row],[Hauptprozess
(Pflichtauswahl)]],"okay","falscher Subprozess"))</f>
        <v>okay</v>
      </c>
      <c r="AL175" t="str">
        <f>IF(aktives_Teilprojekt="Master","",IF(BTT[[#This Row],[Verantwortliches TP
(automatisch)]]=VLOOKUP(aktives_Teilprojekt,Teilprojekte[[Teilprojekte]:[Kürzel]],2,FALSE),"okay","Hauptprozess anderes TP"))</f>
        <v>okay</v>
      </c>
      <c r="AM1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5" s="10" t="str">
        <f>IFERROR(IF(BTT[[#This Row],[SAP-Modul
(Pflichtauswahl)]]&lt;&gt;VLOOKUP(BTT[[#This Row],[Verwendete Transaktion (Pflichtauswahl)]],Transaktionen[[Transaktionen]:[Modul]],3,FALSE),"Modul anders","okay"),"")</f>
        <v>okay</v>
      </c>
      <c r="AP175" s="10" t="str">
        <f>IFERROR(IF(COUNTIFS(BTT[Verwendete Transaktion (Pflichtauswahl)],BTT[[#This Row],[Verwendete Transaktion (Pflichtauswahl)]],BTT[SAP-Modul
(Pflichtauswahl)],"&lt;&gt;"&amp;BTT[[#This Row],[SAP-Modul
(Pflichtauswahl)]])&gt;0,"Modul anders","okay"),"")</f>
        <v>okay</v>
      </c>
      <c r="AQ175" s="10" t="str">
        <f>IFERROR(IF(COUNTIFS(BTT[Verwendete Transaktion (Pflichtauswahl)],BTT[[#This Row],[Verwendete Transaktion (Pflichtauswahl)]],BTT[Verantwortliches TP
(automatisch)],"&lt;&gt;"&amp;BTT[[#This Row],[Verantwortliches TP
(automatisch)]])&gt;0,"Transaktion mehrfach","okay"),"")</f>
        <v>okay</v>
      </c>
      <c r="AR175" s="10" t="str">
        <f>IFERROR(IF(COUNTIFS(BTT[Verwendete Transaktion (Pflichtauswahl)],BTT[[#This Row],[Verwendete Transaktion (Pflichtauswahl)]],BTT[Verantwortliches TP
(automatisch)],"&lt;&gt;"&amp;VLOOKUP(aktives_Teilprojekt,Teilprojekte[[Teilprojekte]:[Kürzel]],2,FALSE))&gt;0,"Transaktion mehrfach","okay"),"")</f>
        <v>okay</v>
      </c>
      <c r="AS175" s="10" t="s">
        <v>9840</v>
      </c>
      <c r="AT175" s="10"/>
    </row>
    <row r="176" spans="1:46" ht="90" x14ac:dyDescent="0.25">
      <c r="A176" s="14" t="str">
        <f>IFERROR(IF(BTT[[#This Row],[Lfd Nr. 
(aus konsolidierter Datei)]]&lt;&gt;"",BTT[[#This Row],[Lfd Nr. 
(aus konsolidierter Datei)]],VLOOKUP(aktives_Teilprojekt,Teilprojekte[[Teilprojekte]:[Kürzel]],2,FALSE)&amp;ROW(BTT[[#This Row],[Lfd Nr.
(automatisch)]])-2),"")</f>
        <v>IH187</v>
      </c>
      <c r="B176" s="15" t="s">
        <v>9051</v>
      </c>
      <c r="C176" s="15"/>
      <c r="D176" t="s">
        <v>9842</v>
      </c>
      <c r="E176" s="10" t="str">
        <f>IFERROR(IF(NOT(BTT[[#This Row],[Manuelle Änderung des Verantwortliches TP
(Auswahl - bei Bedarf)]]=""),BTT[[#This Row],[Manuelle Änderung des Verantwortliches TP
(Auswahl - bei Bedarf)]],VLOOKUP(BTT[[#This Row],[Hauptprozess
(Pflichtauswahl)]],Hauptprozesse[],3,FALSE)),"")</f>
        <v>IH</v>
      </c>
      <c r="H176" s="10" t="s">
        <v>6041</v>
      </c>
      <c r="I176" t="s">
        <v>8585</v>
      </c>
      <c r="J176" s="10" t="str">
        <f>IFERROR(VLOOKUP(BTT[[#This Row],[Verwendete Transaktion (Pflichtauswahl)]],Transaktionen[[Transaktionen]:[Langtext]],2,FALSE),"")</f>
        <v>Durchführung über Fiori</v>
      </c>
      <c r="L176" t="s">
        <v>9000</v>
      </c>
      <c r="M176" t="s">
        <v>10186</v>
      </c>
      <c r="N176" t="s">
        <v>6052</v>
      </c>
      <c r="O176" t="s">
        <v>6052</v>
      </c>
      <c r="P176" t="s">
        <v>6052</v>
      </c>
      <c r="Q176" t="s">
        <v>6052</v>
      </c>
      <c r="R176" t="s">
        <v>8493</v>
      </c>
      <c r="S176" t="s">
        <v>6052</v>
      </c>
      <c r="T176" t="s">
        <v>6061</v>
      </c>
      <c r="V176" s="10" t="str">
        <f>IFERROR(VLOOKUP(BTT[[#This Row],[Verwendetes Formular
(Auswahl falls relevant)]],Formulare[[Formularbezeichnung]:[Formularname (technisch)]],2,FALSE),"")</f>
        <v/>
      </c>
      <c r="W176" t="s">
        <v>10254</v>
      </c>
      <c r="X176" t="s">
        <v>6052</v>
      </c>
      <c r="Y176" s="4" t="s">
        <v>10261</v>
      </c>
      <c r="Z176" t="s">
        <v>6046</v>
      </c>
      <c r="AK176" s="10" t="str">
        <f>IF(BTT[[#This Row],[Subprozess
(optionale Auswahl)]]="","okay",IF(VLOOKUP(BTT[[#This Row],[Subprozess
(optionale Auswahl)]],BPML[[Subprozess]:[Zugeordneter Hauptprozess]],3,FALSE)=BTT[[#This Row],[Hauptprozess
(Pflichtauswahl)]],"okay","falscher Subprozess"))</f>
        <v>okay</v>
      </c>
      <c r="AL176" t="str">
        <f>IF(aktives_Teilprojekt="Master","",IF(BTT[[#This Row],[Verantwortliches TP
(automatisch)]]=VLOOKUP(aktives_Teilprojekt,Teilprojekte[[Teilprojekte]:[Kürzel]],2,FALSE),"okay","Hauptprozess anderes TP"))</f>
        <v>okay</v>
      </c>
      <c r="AM1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6" s="10" t="str">
        <f>IFERROR(IF(BTT[[#This Row],[SAP-Modul
(Pflichtauswahl)]]&lt;&gt;VLOOKUP(BTT[[#This Row],[Verwendete Transaktion (Pflichtauswahl)]],Transaktionen[[Transaktionen]:[Modul]],3,FALSE),"Modul anders","okay"),"")</f>
        <v>Modul anders</v>
      </c>
      <c r="AP176" s="10" t="str">
        <f>IFERROR(IF(COUNTIFS(BTT[Verwendete Transaktion (Pflichtauswahl)],BTT[[#This Row],[Verwendete Transaktion (Pflichtauswahl)]],BTT[SAP-Modul
(Pflichtauswahl)],"&lt;&gt;"&amp;BTT[[#This Row],[SAP-Modul
(Pflichtauswahl)]])&gt;0,"Modul anders","okay"),"")</f>
        <v>Modul anders</v>
      </c>
      <c r="AQ176" s="10" t="str">
        <f>IFERROR(IF(COUNTIFS(BTT[Verwendete Transaktion (Pflichtauswahl)],BTT[[#This Row],[Verwendete Transaktion (Pflichtauswahl)]],BTT[Verantwortliches TP
(automatisch)],"&lt;&gt;"&amp;BTT[[#This Row],[Verantwortliches TP
(automatisch)]])&gt;0,"Transaktion mehrfach","okay"),"")</f>
        <v>okay</v>
      </c>
      <c r="AR176" s="10" t="str">
        <f>IFERROR(IF(COUNTIFS(BTT[Verwendete Transaktion (Pflichtauswahl)],BTT[[#This Row],[Verwendete Transaktion (Pflichtauswahl)]],BTT[Verantwortliches TP
(automatisch)],"&lt;&gt;"&amp;VLOOKUP(aktives_Teilprojekt,Teilprojekte[[Teilprojekte]:[Kürzel]],2,FALSE))&gt;0,"Transaktion mehrfach","okay"),"")</f>
        <v>okay</v>
      </c>
      <c r="AS176" s="10" t="s">
        <v>9841</v>
      </c>
      <c r="AT176" s="10"/>
    </row>
    <row r="177" spans="1:46" ht="105" x14ac:dyDescent="0.25">
      <c r="A177" s="14" t="str">
        <f>IFERROR(IF(BTT[[#This Row],[Lfd Nr. 
(aus konsolidierter Datei)]]&lt;&gt;"",BTT[[#This Row],[Lfd Nr. 
(aus konsolidierter Datei)]],VLOOKUP(aktives_Teilprojekt,Teilprojekte[[Teilprojekte]:[Kürzel]],2,FALSE)&amp;ROW(BTT[[#This Row],[Lfd Nr.
(automatisch)]])-2),"")</f>
        <v>IH188</v>
      </c>
      <c r="B177" s="15" t="s">
        <v>9051</v>
      </c>
      <c r="C177" s="15"/>
      <c r="D177" t="s">
        <v>9842</v>
      </c>
      <c r="E177" s="10" t="str">
        <f>IFERROR(IF(NOT(BTT[[#This Row],[Manuelle Änderung des Verantwortliches TP
(Auswahl - bei Bedarf)]]=""),BTT[[#This Row],[Manuelle Änderung des Verantwortliches TP
(Auswahl - bei Bedarf)]],VLOOKUP(BTT[[#This Row],[Hauptprozess
(Pflichtauswahl)]],Hauptprozesse[],3,FALSE)),"")</f>
        <v>IH</v>
      </c>
      <c r="H177" s="10" t="s">
        <v>6041</v>
      </c>
      <c r="I177" t="s">
        <v>8585</v>
      </c>
      <c r="J177" s="10" t="str">
        <f>IFERROR(VLOOKUP(BTT[[#This Row],[Verwendete Transaktion (Pflichtauswahl)]],Transaktionen[[Transaktionen]:[Langtext]],2,FALSE),"")</f>
        <v>Durchführung über Fiori</v>
      </c>
      <c r="L177" t="s">
        <v>10187</v>
      </c>
      <c r="M177" t="s">
        <v>6051</v>
      </c>
      <c r="N177" t="s">
        <v>6052</v>
      </c>
      <c r="O177" t="s">
        <v>6052</v>
      </c>
      <c r="P177" t="s">
        <v>6052</v>
      </c>
      <c r="Q177" t="s">
        <v>6052</v>
      </c>
      <c r="R177" t="s">
        <v>8533</v>
      </c>
      <c r="S177" t="s">
        <v>6052</v>
      </c>
      <c r="T177" t="s">
        <v>6060</v>
      </c>
      <c r="V177" s="10" t="str">
        <f>IFERROR(VLOOKUP(BTT[[#This Row],[Verwendetes Formular
(Auswahl falls relevant)]],Formulare[[Formularbezeichnung]:[Formularname (technisch)]],2,FALSE),"")</f>
        <v/>
      </c>
      <c r="X177" t="s">
        <v>6052</v>
      </c>
      <c r="Y177" s="4" t="s">
        <v>10262</v>
      </c>
      <c r="Z177" t="s">
        <v>6046</v>
      </c>
      <c r="AK177" s="10" t="str">
        <f>IF(BTT[[#This Row],[Subprozess
(optionale Auswahl)]]="","okay",IF(VLOOKUP(BTT[[#This Row],[Subprozess
(optionale Auswahl)]],BPML[[Subprozess]:[Zugeordneter Hauptprozess]],3,FALSE)=BTT[[#This Row],[Hauptprozess
(Pflichtauswahl)]],"okay","falscher Subprozess"))</f>
        <v>okay</v>
      </c>
      <c r="AL177" t="str">
        <f>IF(aktives_Teilprojekt="Master","",IF(BTT[[#This Row],[Verantwortliches TP
(automatisch)]]=VLOOKUP(aktives_Teilprojekt,Teilprojekte[[Teilprojekte]:[Kürzel]],2,FALSE),"okay","Hauptprozess anderes TP"))</f>
        <v>okay</v>
      </c>
      <c r="AM1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7" s="10" t="str">
        <f>IFERROR(IF(BTT[[#This Row],[SAP-Modul
(Pflichtauswahl)]]&lt;&gt;VLOOKUP(BTT[[#This Row],[Verwendete Transaktion (Pflichtauswahl)]],Transaktionen[[Transaktionen]:[Modul]],3,FALSE),"Modul anders","okay"),"")</f>
        <v>Modul anders</v>
      </c>
      <c r="AP177" s="10" t="str">
        <f>IFERROR(IF(COUNTIFS(BTT[Verwendete Transaktion (Pflichtauswahl)],BTT[[#This Row],[Verwendete Transaktion (Pflichtauswahl)]],BTT[SAP-Modul
(Pflichtauswahl)],"&lt;&gt;"&amp;BTT[[#This Row],[SAP-Modul
(Pflichtauswahl)]])&gt;0,"Modul anders","okay"),"")</f>
        <v>Modul anders</v>
      </c>
      <c r="AQ177" s="10" t="str">
        <f>IFERROR(IF(COUNTIFS(BTT[Verwendete Transaktion (Pflichtauswahl)],BTT[[#This Row],[Verwendete Transaktion (Pflichtauswahl)]],BTT[Verantwortliches TP
(automatisch)],"&lt;&gt;"&amp;BTT[[#This Row],[Verantwortliches TP
(automatisch)]])&gt;0,"Transaktion mehrfach","okay"),"")</f>
        <v>okay</v>
      </c>
      <c r="AR177" s="10" t="str">
        <f>IFERROR(IF(COUNTIFS(BTT[Verwendete Transaktion (Pflichtauswahl)],BTT[[#This Row],[Verwendete Transaktion (Pflichtauswahl)]],BTT[Verantwortliches TP
(automatisch)],"&lt;&gt;"&amp;VLOOKUP(aktives_Teilprojekt,Teilprojekte[[Teilprojekte]:[Kürzel]],2,FALSE))&gt;0,"Transaktion mehrfach","okay"),"")</f>
        <v>okay</v>
      </c>
      <c r="AS177" s="10" t="s">
        <v>9843</v>
      </c>
      <c r="AT177" s="10"/>
    </row>
    <row r="178" spans="1:46" x14ac:dyDescent="0.25">
      <c r="A178" s="14" t="str">
        <f>IFERROR(IF(BTT[[#This Row],[Lfd Nr. 
(aus konsolidierter Datei)]]&lt;&gt;"",BTT[[#This Row],[Lfd Nr. 
(aus konsolidierter Datei)]],VLOOKUP(aktives_Teilprojekt,Teilprojekte[[Teilprojekte]:[Kürzel]],2,FALSE)&amp;ROW(BTT[[#This Row],[Lfd Nr.
(automatisch)]])-2),"")</f>
        <v>IH189</v>
      </c>
      <c r="B178" s="15" t="s">
        <v>9051</v>
      </c>
      <c r="C178" s="15"/>
      <c r="D178" t="s">
        <v>9775</v>
      </c>
      <c r="E178" s="10" t="str">
        <f>IFERROR(IF(NOT(BTT[[#This Row],[Manuelle Änderung des Verantwortliches TP
(Auswahl - bei Bedarf)]]=""),BTT[[#This Row],[Manuelle Änderung des Verantwortliches TP
(Auswahl - bei Bedarf)]],VLOOKUP(BTT[[#This Row],[Hauptprozess
(Pflichtauswahl)]],Hauptprozesse[],3,FALSE)),"")</f>
        <v>IH</v>
      </c>
      <c r="H178" s="10" t="s">
        <v>6041</v>
      </c>
      <c r="I178" t="s">
        <v>2510</v>
      </c>
      <c r="J178" s="10" t="str">
        <f>IFERROR(VLOOKUP(BTT[[#This Row],[Verwendete Transaktion (Pflichtauswahl)]],Transaktionen[[Transaktionen]:[Langtext]],2,FALSE),"")</f>
        <v>Erfassen Rückmeldung IH-Aufträge</v>
      </c>
      <c r="L178" t="s">
        <v>9000</v>
      </c>
      <c r="M178" t="s">
        <v>6051</v>
      </c>
      <c r="N178" t="s">
        <v>6052</v>
      </c>
      <c r="O178" t="s">
        <v>6052</v>
      </c>
      <c r="P178" t="s">
        <v>6052</v>
      </c>
      <c r="Q178" t="s">
        <v>6052</v>
      </c>
      <c r="R178" t="s">
        <v>8533</v>
      </c>
      <c r="S178" t="s">
        <v>6052</v>
      </c>
      <c r="T178" t="s">
        <v>6060</v>
      </c>
      <c r="V178" s="10" t="str">
        <f>IFERROR(VLOOKUP(BTT[[#This Row],[Verwendetes Formular
(Auswahl falls relevant)]],Formulare[[Formularbezeichnung]:[Formularname (technisch)]],2,FALSE),"")</f>
        <v/>
      </c>
      <c r="X178" t="s">
        <v>6052</v>
      </c>
      <c r="Y178" s="4"/>
      <c r="Z178" t="s">
        <v>6046</v>
      </c>
      <c r="AK178" s="10" t="str">
        <f>IF(BTT[[#This Row],[Subprozess
(optionale Auswahl)]]="","okay",IF(VLOOKUP(BTT[[#This Row],[Subprozess
(optionale Auswahl)]],BPML[[Subprozess]:[Zugeordneter Hauptprozess]],3,FALSE)=BTT[[#This Row],[Hauptprozess
(Pflichtauswahl)]],"okay","falscher Subprozess"))</f>
        <v>okay</v>
      </c>
      <c r="AL178" t="str">
        <f>IF(aktives_Teilprojekt="Master","",IF(BTT[[#This Row],[Verantwortliches TP
(automatisch)]]=VLOOKUP(aktives_Teilprojekt,Teilprojekte[[Teilprojekte]:[Kürzel]],2,FALSE),"okay","Hauptprozess anderes TP"))</f>
        <v>okay</v>
      </c>
      <c r="AM1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8" s="10" t="str">
        <f>IFERROR(IF(BTT[[#This Row],[SAP-Modul
(Pflichtauswahl)]]&lt;&gt;VLOOKUP(BTT[[#This Row],[Verwendete Transaktion (Pflichtauswahl)]],Transaktionen[[Transaktionen]:[Modul]],3,FALSE),"Modul anders","okay"),"")</f>
        <v>okay</v>
      </c>
      <c r="AP178" s="10" t="str">
        <f>IFERROR(IF(COUNTIFS(BTT[Verwendete Transaktion (Pflichtauswahl)],BTT[[#This Row],[Verwendete Transaktion (Pflichtauswahl)]],BTT[SAP-Modul
(Pflichtauswahl)],"&lt;&gt;"&amp;BTT[[#This Row],[SAP-Modul
(Pflichtauswahl)]])&gt;0,"Modul anders","okay"),"")</f>
        <v>okay</v>
      </c>
      <c r="AQ178" s="10" t="str">
        <f>IFERROR(IF(COUNTIFS(BTT[Verwendete Transaktion (Pflichtauswahl)],BTT[[#This Row],[Verwendete Transaktion (Pflichtauswahl)]],BTT[Verantwortliches TP
(automatisch)],"&lt;&gt;"&amp;BTT[[#This Row],[Verantwortliches TP
(automatisch)]])&gt;0,"Transaktion mehrfach","okay"),"")</f>
        <v>okay</v>
      </c>
      <c r="AR178" s="10" t="str">
        <f>IFERROR(IF(COUNTIFS(BTT[Verwendete Transaktion (Pflichtauswahl)],BTT[[#This Row],[Verwendete Transaktion (Pflichtauswahl)]],BTT[Verantwortliches TP
(automatisch)],"&lt;&gt;"&amp;VLOOKUP(aktives_Teilprojekt,Teilprojekte[[Teilprojekte]:[Kürzel]],2,FALSE))&gt;0,"Transaktion mehrfach","okay"),"")</f>
        <v>okay</v>
      </c>
      <c r="AS178" s="10" t="s">
        <v>9844</v>
      </c>
      <c r="AT178" s="10"/>
    </row>
    <row r="179" spans="1:46" ht="30" x14ac:dyDescent="0.25">
      <c r="A179" s="14" t="str">
        <f>IFERROR(IF(BTT[[#This Row],[Lfd Nr. 
(aus konsolidierter Datei)]]&lt;&gt;"",BTT[[#This Row],[Lfd Nr. 
(aus konsolidierter Datei)]],VLOOKUP(aktives_Teilprojekt,Teilprojekte[[Teilprojekte]:[Kürzel]],2,FALSE)&amp;ROW(BTT[[#This Row],[Lfd Nr.
(automatisch)]])-2),"")</f>
        <v>IH190</v>
      </c>
      <c r="B179" s="15" t="s">
        <v>9051</v>
      </c>
      <c r="C179" s="15"/>
      <c r="D179" t="s">
        <v>9775</v>
      </c>
      <c r="E179" s="10" t="str">
        <f>IFERROR(IF(NOT(BTT[[#This Row],[Manuelle Änderung des Verantwortliches TP
(Auswahl - bei Bedarf)]]=""),BTT[[#This Row],[Manuelle Änderung des Verantwortliches TP
(Auswahl - bei Bedarf)]],VLOOKUP(BTT[[#This Row],[Hauptprozess
(Pflichtauswahl)]],Hauptprozesse[],3,FALSE)),"")</f>
        <v>IH</v>
      </c>
      <c r="H179" s="10" t="s">
        <v>6041</v>
      </c>
      <c r="I179" t="s">
        <v>8585</v>
      </c>
      <c r="J179" s="10" t="str">
        <f>IFERROR(VLOOKUP(BTT[[#This Row],[Verwendete Transaktion (Pflichtauswahl)]],Transaktionen[[Transaktionen]:[Langtext]],2,FALSE),"")</f>
        <v>Durchführung über Fiori</v>
      </c>
      <c r="L179" t="s">
        <v>10188</v>
      </c>
      <c r="M179" t="s">
        <v>6051</v>
      </c>
      <c r="N179" t="s">
        <v>6052</v>
      </c>
      <c r="O179" t="s">
        <v>6052</v>
      </c>
      <c r="P179" t="s">
        <v>6052</v>
      </c>
      <c r="Q179" t="s">
        <v>6052</v>
      </c>
      <c r="R179" t="s">
        <v>8533</v>
      </c>
      <c r="S179" t="s">
        <v>6052</v>
      </c>
      <c r="T179" t="s">
        <v>6060</v>
      </c>
      <c r="V179" s="10" t="str">
        <f>IFERROR(VLOOKUP(BTT[[#This Row],[Verwendetes Formular
(Auswahl falls relevant)]],Formulare[[Formularbezeichnung]:[Formularname (technisch)]],2,FALSE),"")</f>
        <v/>
      </c>
      <c r="X179" t="s">
        <v>6052</v>
      </c>
      <c r="Y179" s="4" t="s">
        <v>10263</v>
      </c>
      <c r="Z179" t="s">
        <v>6046</v>
      </c>
      <c r="AK179" s="10" t="str">
        <f>IF(BTT[[#This Row],[Subprozess
(optionale Auswahl)]]="","okay",IF(VLOOKUP(BTT[[#This Row],[Subprozess
(optionale Auswahl)]],BPML[[Subprozess]:[Zugeordneter Hauptprozess]],3,FALSE)=BTT[[#This Row],[Hauptprozess
(Pflichtauswahl)]],"okay","falscher Subprozess"))</f>
        <v>okay</v>
      </c>
      <c r="AL179" t="str">
        <f>IF(aktives_Teilprojekt="Master","",IF(BTT[[#This Row],[Verantwortliches TP
(automatisch)]]=VLOOKUP(aktives_Teilprojekt,Teilprojekte[[Teilprojekte]:[Kürzel]],2,FALSE),"okay","Hauptprozess anderes TP"))</f>
        <v>okay</v>
      </c>
      <c r="AM1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9" s="10" t="str">
        <f>IFERROR(IF(BTT[[#This Row],[SAP-Modul
(Pflichtauswahl)]]&lt;&gt;VLOOKUP(BTT[[#This Row],[Verwendete Transaktion (Pflichtauswahl)]],Transaktionen[[Transaktionen]:[Modul]],3,FALSE),"Modul anders","okay"),"")</f>
        <v>Modul anders</v>
      </c>
      <c r="AP179" s="10" t="str">
        <f>IFERROR(IF(COUNTIFS(BTT[Verwendete Transaktion (Pflichtauswahl)],BTT[[#This Row],[Verwendete Transaktion (Pflichtauswahl)]],BTT[SAP-Modul
(Pflichtauswahl)],"&lt;&gt;"&amp;BTT[[#This Row],[SAP-Modul
(Pflichtauswahl)]])&gt;0,"Modul anders","okay"),"")</f>
        <v>Modul anders</v>
      </c>
      <c r="AQ179" s="10" t="str">
        <f>IFERROR(IF(COUNTIFS(BTT[Verwendete Transaktion (Pflichtauswahl)],BTT[[#This Row],[Verwendete Transaktion (Pflichtauswahl)]],BTT[Verantwortliches TP
(automatisch)],"&lt;&gt;"&amp;BTT[[#This Row],[Verantwortliches TP
(automatisch)]])&gt;0,"Transaktion mehrfach","okay"),"")</f>
        <v>okay</v>
      </c>
      <c r="AR179" s="10" t="str">
        <f>IFERROR(IF(COUNTIFS(BTT[Verwendete Transaktion (Pflichtauswahl)],BTT[[#This Row],[Verwendete Transaktion (Pflichtauswahl)]],BTT[Verantwortliches TP
(automatisch)],"&lt;&gt;"&amp;VLOOKUP(aktives_Teilprojekt,Teilprojekte[[Teilprojekte]:[Kürzel]],2,FALSE))&gt;0,"Transaktion mehrfach","okay"),"")</f>
        <v>okay</v>
      </c>
      <c r="AS179" s="10" t="s">
        <v>9845</v>
      </c>
      <c r="AT179" s="10"/>
    </row>
    <row r="180" spans="1:46" ht="60" x14ac:dyDescent="0.25">
      <c r="A180" s="14" t="str">
        <f>IFERROR(IF(BTT[[#This Row],[Lfd Nr. 
(aus konsolidierter Datei)]]&lt;&gt;"",BTT[[#This Row],[Lfd Nr. 
(aus konsolidierter Datei)]],VLOOKUP(aktives_Teilprojekt,Teilprojekte[[Teilprojekte]:[Kürzel]],2,FALSE)&amp;ROW(BTT[[#This Row],[Lfd Nr.
(automatisch)]])-2),"")</f>
        <v>IH191</v>
      </c>
      <c r="B180" s="15" t="s">
        <v>9051</v>
      </c>
      <c r="C180" s="15"/>
      <c r="D180" t="s">
        <v>9775</v>
      </c>
      <c r="E180" s="10" t="str">
        <f>IFERROR(IF(NOT(BTT[[#This Row],[Manuelle Änderung des Verantwortliches TP
(Auswahl - bei Bedarf)]]=""),BTT[[#This Row],[Manuelle Änderung des Verantwortliches TP
(Auswahl - bei Bedarf)]],VLOOKUP(BTT[[#This Row],[Hauptprozess
(Pflichtauswahl)]],Hauptprozesse[],3,FALSE)),"")</f>
        <v>IH</v>
      </c>
      <c r="H180" s="10" t="s">
        <v>6041</v>
      </c>
      <c r="I180" t="s">
        <v>2510</v>
      </c>
      <c r="J180" s="10" t="str">
        <f>IFERROR(VLOOKUP(BTT[[#This Row],[Verwendete Transaktion (Pflichtauswahl)]],Transaktionen[[Transaktionen]:[Langtext]],2,FALSE),"")</f>
        <v>Erfassen Rückmeldung IH-Aufträge</v>
      </c>
      <c r="K180" t="s">
        <v>2516</v>
      </c>
      <c r="L180" t="s">
        <v>6052</v>
      </c>
      <c r="M180" t="s">
        <v>6052</v>
      </c>
      <c r="N180" t="s">
        <v>6052</v>
      </c>
      <c r="O180" t="s">
        <v>6052</v>
      </c>
      <c r="P180" t="s">
        <v>6052</v>
      </c>
      <c r="Q180" t="s">
        <v>6052</v>
      </c>
      <c r="R180" t="s">
        <v>8533</v>
      </c>
      <c r="S180" t="s">
        <v>6052</v>
      </c>
      <c r="T180" t="s">
        <v>6060</v>
      </c>
      <c r="V180" s="10" t="str">
        <f>IFERROR(VLOOKUP(BTT[[#This Row],[Verwendetes Formular
(Auswahl falls relevant)]],Formulare[[Formularbezeichnung]:[Formularname (technisch)]],2,FALSE),"")</f>
        <v/>
      </c>
      <c r="X180" t="s">
        <v>6052</v>
      </c>
      <c r="Y180" s="4" t="s">
        <v>10240</v>
      </c>
      <c r="Z180" t="s">
        <v>6046</v>
      </c>
      <c r="AK180" s="10" t="str">
        <f>IF(BTT[[#This Row],[Subprozess
(optionale Auswahl)]]="","okay",IF(VLOOKUP(BTT[[#This Row],[Subprozess
(optionale Auswahl)]],BPML[[Subprozess]:[Zugeordneter Hauptprozess]],3,FALSE)=BTT[[#This Row],[Hauptprozess
(Pflichtauswahl)]],"okay","falscher Subprozess"))</f>
        <v>okay</v>
      </c>
      <c r="AL180" t="str">
        <f>IF(aktives_Teilprojekt="Master","",IF(BTT[[#This Row],[Verantwortliches TP
(automatisch)]]=VLOOKUP(aktives_Teilprojekt,Teilprojekte[[Teilprojekte]:[Kürzel]],2,FALSE),"okay","Hauptprozess anderes TP"))</f>
        <v>okay</v>
      </c>
      <c r="AM1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0" s="10" t="str">
        <f>IFERROR(IF(BTT[[#This Row],[SAP-Modul
(Pflichtauswahl)]]&lt;&gt;VLOOKUP(BTT[[#This Row],[Verwendete Transaktion (Pflichtauswahl)]],Transaktionen[[Transaktionen]:[Modul]],3,FALSE),"Modul anders","okay"),"")</f>
        <v>okay</v>
      </c>
      <c r="AP180" s="10" t="str">
        <f>IFERROR(IF(COUNTIFS(BTT[Verwendete Transaktion (Pflichtauswahl)],BTT[[#This Row],[Verwendete Transaktion (Pflichtauswahl)]],BTT[SAP-Modul
(Pflichtauswahl)],"&lt;&gt;"&amp;BTT[[#This Row],[SAP-Modul
(Pflichtauswahl)]])&gt;0,"Modul anders","okay"),"")</f>
        <v>okay</v>
      </c>
      <c r="AQ180" s="10" t="str">
        <f>IFERROR(IF(COUNTIFS(BTT[Verwendete Transaktion (Pflichtauswahl)],BTT[[#This Row],[Verwendete Transaktion (Pflichtauswahl)]],BTT[Verantwortliches TP
(automatisch)],"&lt;&gt;"&amp;BTT[[#This Row],[Verantwortliches TP
(automatisch)]])&gt;0,"Transaktion mehrfach","okay"),"")</f>
        <v>okay</v>
      </c>
      <c r="AR180" s="10" t="str">
        <f>IFERROR(IF(COUNTIFS(BTT[Verwendete Transaktion (Pflichtauswahl)],BTT[[#This Row],[Verwendete Transaktion (Pflichtauswahl)]],BTT[Verantwortliches TP
(automatisch)],"&lt;&gt;"&amp;VLOOKUP(aktives_Teilprojekt,Teilprojekte[[Teilprojekte]:[Kürzel]],2,FALSE))&gt;0,"Transaktion mehrfach","okay"),"")</f>
        <v>okay</v>
      </c>
      <c r="AS180" s="10" t="s">
        <v>9846</v>
      </c>
      <c r="AT180" s="10"/>
    </row>
    <row r="181" spans="1:46" ht="45" x14ac:dyDescent="0.25">
      <c r="A181" s="14" t="str">
        <f>IFERROR(IF(BTT[[#This Row],[Lfd Nr. 
(aus konsolidierter Datei)]]&lt;&gt;"",BTT[[#This Row],[Lfd Nr. 
(aus konsolidierter Datei)]],VLOOKUP(aktives_Teilprojekt,Teilprojekte[[Teilprojekte]:[Kürzel]],2,FALSE)&amp;ROW(BTT[[#This Row],[Lfd Nr.
(automatisch)]])-2),"")</f>
        <v>IH192</v>
      </c>
      <c r="B181" s="15" t="s">
        <v>9051</v>
      </c>
      <c r="C181" s="15"/>
      <c r="D181" t="s">
        <v>9778</v>
      </c>
      <c r="E181" s="10" t="str">
        <f>IFERROR(IF(NOT(BTT[[#This Row],[Manuelle Änderung des Verantwortliches TP
(Auswahl - bei Bedarf)]]=""),BTT[[#This Row],[Manuelle Änderung des Verantwortliches TP
(Auswahl - bei Bedarf)]],VLOOKUP(BTT[[#This Row],[Hauptprozess
(Pflichtauswahl)]],Hauptprozesse[],3,FALSE)),"")</f>
        <v>IH</v>
      </c>
      <c r="H181" s="10" t="s">
        <v>8457</v>
      </c>
      <c r="I181" t="s">
        <v>2807</v>
      </c>
      <c r="J181" s="10" t="str">
        <f>IFERROR(VLOOKUP(BTT[[#This Row],[Verwendete Transaktion (Pflichtauswahl)]],Transaktionen[[Transaktionen]:[Langtext]],2,FALSE),"")</f>
        <v>Auftragsnachtrag ändern</v>
      </c>
      <c r="K181" t="s">
        <v>10182</v>
      </c>
      <c r="L181" t="s">
        <v>6052</v>
      </c>
      <c r="M181" t="s">
        <v>10164</v>
      </c>
      <c r="N181" t="s">
        <v>10153</v>
      </c>
      <c r="O181" t="s">
        <v>6052</v>
      </c>
      <c r="P181" t="s">
        <v>10183</v>
      </c>
      <c r="Q181" t="s">
        <v>6052</v>
      </c>
      <c r="R181" t="s">
        <v>8533</v>
      </c>
      <c r="S181" t="s">
        <v>6052</v>
      </c>
      <c r="T181" t="s">
        <v>6060</v>
      </c>
      <c r="V181" s="10" t="str">
        <f>IFERROR(VLOOKUP(BTT[[#This Row],[Verwendetes Formular
(Auswahl falls relevant)]],Formulare[[Formularbezeichnung]:[Formularname (technisch)]],2,FALSE),"")</f>
        <v/>
      </c>
      <c r="X181" t="s">
        <v>6051</v>
      </c>
      <c r="Y181" s="4" t="s">
        <v>10255</v>
      </c>
      <c r="Z181" t="s">
        <v>6046</v>
      </c>
      <c r="AK181" s="10" t="str">
        <f>IF(BTT[[#This Row],[Subprozess
(optionale Auswahl)]]="","okay",IF(VLOOKUP(BTT[[#This Row],[Subprozess
(optionale Auswahl)]],BPML[[Subprozess]:[Zugeordneter Hauptprozess]],3,FALSE)=BTT[[#This Row],[Hauptprozess
(Pflichtauswahl)]],"okay","falscher Subprozess"))</f>
        <v>okay</v>
      </c>
      <c r="AL181" t="str">
        <f>IF(aktives_Teilprojekt="Master","",IF(BTT[[#This Row],[Verantwortliches TP
(automatisch)]]=VLOOKUP(aktives_Teilprojekt,Teilprojekte[[Teilprojekte]:[Kürzel]],2,FALSE),"okay","Hauptprozess anderes TP"))</f>
        <v>okay</v>
      </c>
      <c r="AM1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1" s="10" t="str">
        <f>IFERROR(IF(BTT[[#This Row],[SAP-Modul
(Pflichtauswahl)]]&lt;&gt;VLOOKUP(BTT[[#This Row],[Verwendete Transaktion (Pflichtauswahl)]],Transaktionen[[Transaktionen]:[Modul]],3,FALSE),"Modul anders","okay"),"")</f>
        <v>okay</v>
      </c>
      <c r="AP181" s="10" t="str">
        <f>IFERROR(IF(COUNTIFS(BTT[Verwendete Transaktion (Pflichtauswahl)],BTT[[#This Row],[Verwendete Transaktion (Pflichtauswahl)]],BTT[SAP-Modul
(Pflichtauswahl)],"&lt;&gt;"&amp;BTT[[#This Row],[SAP-Modul
(Pflichtauswahl)]])&gt;0,"Modul anders","okay"),"")</f>
        <v>Modul anders</v>
      </c>
      <c r="AQ181" s="10" t="str">
        <f>IFERROR(IF(COUNTIFS(BTT[Verwendete Transaktion (Pflichtauswahl)],BTT[[#This Row],[Verwendete Transaktion (Pflichtauswahl)]],BTT[Verantwortliches TP
(automatisch)],"&lt;&gt;"&amp;BTT[[#This Row],[Verantwortliches TP
(automatisch)]])&gt;0,"Transaktion mehrfach","okay"),"")</f>
        <v>Transaktion mehrfach</v>
      </c>
      <c r="AR18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81" s="10" t="s">
        <v>9847</v>
      </c>
      <c r="AT181" s="10"/>
    </row>
    <row r="182" spans="1:46" x14ac:dyDescent="0.25">
      <c r="A182" s="14" t="str">
        <f>IFERROR(IF(BTT[[#This Row],[Lfd Nr. 
(aus konsolidierter Datei)]]&lt;&gt;"",BTT[[#This Row],[Lfd Nr. 
(aus konsolidierter Datei)]],VLOOKUP(aktives_Teilprojekt,Teilprojekte[[Teilprojekte]:[Kürzel]],2,FALSE)&amp;ROW(BTT[[#This Row],[Lfd Nr.
(automatisch)]])-2),"")</f>
        <v>IH193</v>
      </c>
      <c r="B182" s="15" t="s">
        <v>9051</v>
      </c>
      <c r="C182" s="15"/>
      <c r="D182" t="s">
        <v>9809</v>
      </c>
      <c r="E182" s="10" t="str">
        <f>IFERROR(IF(NOT(BTT[[#This Row],[Manuelle Änderung des Verantwortliches TP
(Auswahl - bei Bedarf)]]=""),BTT[[#This Row],[Manuelle Änderung des Verantwortliches TP
(Auswahl - bei Bedarf)]],VLOOKUP(BTT[[#This Row],[Hauptprozess
(Pflichtauswahl)]],Hauptprozesse[],3,FALSE)),"")</f>
        <v>IH</v>
      </c>
      <c r="H182" s="10" t="s">
        <v>6041</v>
      </c>
      <c r="I182" t="s">
        <v>2486</v>
      </c>
      <c r="J182" s="10" t="str">
        <f>IFERROR(VLOOKUP(BTT[[#This Row],[Verwendete Transaktion (Pflichtauswahl)]],Transaktionen[[Transaktionen]:[Langtext]],2,FALSE),"")</f>
        <v>AUFTRAG ÄNDERN</v>
      </c>
      <c r="K182" t="s">
        <v>10184</v>
      </c>
      <c r="L182" t="s">
        <v>6052</v>
      </c>
      <c r="M182" t="s">
        <v>10164</v>
      </c>
      <c r="N182" t="s">
        <v>10153</v>
      </c>
      <c r="O182" t="s">
        <v>6052</v>
      </c>
      <c r="P182" t="s">
        <v>10185</v>
      </c>
      <c r="Q182" t="s">
        <v>6052</v>
      </c>
      <c r="R182" t="s">
        <v>8533</v>
      </c>
      <c r="S182" t="s">
        <v>6052</v>
      </c>
      <c r="T182" t="s">
        <v>6060</v>
      </c>
      <c r="V182" s="10" t="str">
        <f>IFERROR(VLOOKUP(BTT[[#This Row],[Verwendetes Formular
(Auswahl falls relevant)]],Formulare[[Formularbezeichnung]:[Formularname (technisch)]],2,FALSE),"")</f>
        <v/>
      </c>
      <c r="X182" t="s">
        <v>6051</v>
      </c>
      <c r="Y182" s="4"/>
      <c r="Z182" t="s">
        <v>6046</v>
      </c>
      <c r="AK182" s="10" t="str">
        <f>IF(BTT[[#This Row],[Subprozess
(optionale Auswahl)]]="","okay",IF(VLOOKUP(BTT[[#This Row],[Subprozess
(optionale Auswahl)]],BPML[[Subprozess]:[Zugeordneter Hauptprozess]],3,FALSE)=BTT[[#This Row],[Hauptprozess
(Pflichtauswahl)]],"okay","falscher Subprozess"))</f>
        <v>okay</v>
      </c>
      <c r="AL182" t="str">
        <f>IF(aktives_Teilprojekt="Master","",IF(BTT[[#This Row],[Verantwortliches TP
(automatisch)]]=VLOOKUP(aktives_Teilprojekt,Teilprojekte[[Teilprojekte]:[Kürzel]],2,FALSE),"okay","Hauptprozess anderes TP"))</f>
        <v>okay</v>
      </c>
      <c r="AM1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2" s="10" t="str">
        <f>IFERROR(IF(BTT[[#This Row],[SAP-Modul
(Pflichtauswahl)]]&lt;&gt;VLOOKUP(BTT[[#This Row],[Verwendete Transaktion (Pflichtauswahl)]],Transaktionen[[Transaktionen]:[Modul]],3,FALSE),"Modul anders","okay"),"")</f>
        <v>okay</v>
      </c>
      <c r="AP182" s="10" t="str">
        <f>IFERROR(IF(COUNTIFS(BTT[Verwendete Transaktion (Pflichtauswahl)],BTT[[#This Row],[Verwendete Transaktion (Pflichtauswahl)]],BTT[SAP-Modul
(Pflichtauswahl)],"&lt;&gt;"&amp;BTT[[#This Row],[SAP-Modul
(Pflichtauswahl)]])&gt;0,"Modul anders","okay"),"")</f>
        <v>okay</v>
      </c>
      <c r="AQ182" s="10" t="str">
        <f>IFERROR(IF(COUNTIFS(BTT[Verwendete Transaktion (Pflichtauswahl)],BTT[[#This Row],[Verwendete Transaktion (Pflichtauswahl)]],BTT[Verantwortliches TP
(automatisch)],"&lt;&gt;"&amp;BTT[[#This Row],[Verantwortliches TP
(automatisch)]])&gt;0,"Transaktion mehrfach","okay"),"")</f>
        <v>Transaktion mehrfach</v>
      </c>
      <c r="AR18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82" s="10" t="s">
        <v>9848</v>
      </c>
      <c r="AT182" s="10"/>
    </row>
    <row r="183" spans="1:46" ht="45" x14ac:dyDescent="0.25">
      <c r="A183" s="14" t="str">
        <f>IFERROR(IF(BTT[[#This Row],[Lfd Nr. 
(aus konsolidierter Datei)]]&lt;&gt;"",BTT[[#This Row],[Lfd Nr. 
(aus konsolidierter Datei)]],VLOOKUP(aktives_Teilprojekt,Teilprojekte[[Teilprojekte]:[Kürzel]],2,FALSE)&amp;ROW(BTT[[#This Row],[Lfd Nr.
(automatisch)]])-2),"")</f>
        <v>IH194</v>
      </c>
      <c r="B183" s="15" t="s">
        <v>9051</v>
      </c>
      <c r="C183" s="15" t="s">
        <v>6231</v>
      </c>
      <c r="D183" t="s">
        <v>9782</v>
      </c>
      <c r="E183" s="10" t="str">
        <f>IFERROR(IF(NOT(BTT[[#This Row],[Manuelle Änderung des Verantwortliches TP
(Auswahl - bei Bedarf)]]=""),BTT[[#This Row],[Manuelle Änderung des Verantwortliches TP
(Auswahl - bei Bedarf)]],VLOOKUP(BTT[[#This Row],[Hauptprozess
(Pflichtauswahl)]],Hauptprozesse[],3,FALSE)),"")</f>
        <v>IH</v>
      </c>
      <c r="H183" s="10" t="s">
        <v>6041</v>
      </c>
      <c r="I183" t="s">
        <v>2468</v>
      </c>
      <c r="J183" s="10" t="str">
        <f>IFERROR(VLOOKUP(BTT[[#This Row],[Verwendete Transaktion (Pflichtauswahl)]],Transaktionen[[Transaktionen]:[Langtext]],2,FALSE),"")</f>
        <v>Ändern IH-Meldung</v>
      </c>
      <c r="K183" t="s">
        <v>10189</v>
      </c>
      <c r="L183" t="s">
        <v>6052</v>
      </c>
      <c r="M183" t="s">
        <v>10164</v>
      </c>
      <c r="N183" t="s">
        <v>10153</v>
      </c>
      <c r="O183" t="s">
        <v>6052</v>
      </c>
      <c r="P183" t="s">
        <v>6052</v>
      </c>
      <c r="Q183" t="s">
        <v>6052</v>
      </c>
      <c r="R183" t="s">
        <v>8533</v>
      </c>
      <c r="S183" t="s">
        <v>6052</v>
      </c>
      <c r="T183" t="s">
        <v>6060</v>
      </c>
      <c r="V183" s="10" t="str">
        <f>IFERROR(VLOOKUP(BTT[[#This Row],[Verwendetes Formular
(Auswahl falls relevant)]],Formulare[[Formularbezeichnung]:[Formularname (technisch)]],2,FALSE),"")</f>
        <v/>
      </c>
      <c r="X183" t="s">
        <v>6052</v>
      </c>
      <c r="Y183" s="4" t="s">
        <v>10243</v>
      </c>
      <c r="Z183" t="s">
        <v>6046</v>
      </c>
      <c r="AK183" s="10" t="str">
        <f>IF(BTT[[#This Row],[Subprozess
(optionale Auswahl)]]="","okay",IF(VLOOKUP(BTT[[#This Row],[Subprozess
(optionale Auswahl)]],BPML[[Subprozess]:[Zugeordneter Hauptprozess]],3,FALSE)=BTT[[#This Row],[Hauptprozess
(Pflichtauswahl)]],"okay","falscher Subprozess"))</f>
        <v>falscher Subprozess</v>
      </c>
      <c r="AL183" t="str">
        <f>IF(aktives_Teilprojekt="Master","",IF(BTT[[#This Row],[Verantwortliches TP
(automatisch)]]=VLOOKUP(aktives_Teilprojekt,Teilprojekte[[Teilprojekte]:[Kürzel]],2,FALSE),"okay","Hauptprozess anderes TP"))</f>
        <v>okay</v>
      </c>
      <c r="AM1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3" s="10" t="str">
        <f>IFERROR(IF(BTT[[#This Row],[SAP-Modul
(Pflichtauswahl)]]&lt;&gt;VLOOKUP(BTT[[#This Row],[Verwendete Transaktion (Pflichtauswahl)]],Transaktionen[[Transaktionen]:[Modul]],3,FALSE),"Modul anders","okay"),"")</f>
        <v>okay</v>
      </c>
      <c r="AP183" s="10" t="str">
        <f>IFERROR(IF(COUNTIFS(BTT[Verwendete Transaktion (Pflichtauswahl)],BTT[[#This Row],[Verwendete Transaktion (Pflichtauswahl)]],BTT[SAP-Modul
(Pflichtauswahl)],"&lt;&gt;"&amp;BTT[[#This Row],[SAP-Modul
(Pflichtauswahl)]])&gt;0,"Modul anders","okay"),"")</f>
        <v>okay</v>
      </c>
      <c r="AQ183" s="10" t="str">
        <f>IFERROR(IF(COUNTIFS(BTT[Verwendete Transaktion (Pflichtauswahl)],BTT[[#This Row],[Verwendete Transaktion (Pflichtauswahl)]],BTT[Verantwortliches TP
(automatisch)],"&lt;&gt;"&amp;BTT[[#This Row],[Verantwortliches TP
(automatisch)]])&gt;0,"Transaktion mehrfach","okay"),"")</f>
        <v>okay</v>
      </c>
      <c r="AR183" s="10" t="str">
        <f>IFERROR(IF(COUNTIFS(BTT[Verwendete Transaktion (Pflichtauswahl)],BTT[[#This Row],[Verwendete Transaktion (Pflichtauswahl)]],BTT[Verantwortliches TP
(automatisch)],"&lt;&gt;"&amp;VLOOKUP(aktives_Teilprojekt,Teilprojekte[[Teilprojekte]:[Kürzel]],2,FALSE))&gt;0,"Transaktion mehrfach","okay"),"")</f>
        <v>okay</v>
      </c>
      <c r="AS183" s="10" t="s">
        <v>9849</v>
      </c>
      <c r="AT183" s="10"/>
    </row>
    <row r="184" spans="1:46" x14ac:dyDescent="0.25">
      <c r="A184" s="14" t="str">
        <f>IFERROR(IF(BTT[[#This Row],[Lfd Nr. 
(aus konsolidierter Datei)]]&lt;&gt;"",BTT[[#This Row],[Lfd Nr. 
(aus konsolidierter Datei)]],VLOOKUP(aktives_Teilprojekt,Teilprojekte[[Teilprojekte]:[Kürzel]],2,FALSE)&amp;ROW(BTT[[#This Row],[Lfd Nr.
(automatisch)]])-2),"")</f>
        <v>IH195</v>
      </c>
      <c r="B184" s="15" t="s">
        <v>6108</v>
      </c>
      <c r="C184" s="15"/>
      <c r="D184" t="s">
        <v>2511</v>
      </c>
      <c r="E184" s="10" t="str">
        <f>IFERROR(IF(NOT(BTT[[#This Row],[Manuelle Änderung des Verantwortliches TP
(Auswahl - bei Bedarf)]]=""),BTT[[#This Row],[Manuelle Änderung des Verantwortliches TP
(Auswahl - bei Bedarf)]],VLOOKUP(BTT[[#This Row],[Hauptprozess
(Pflichtauswahl)]],Hauptprozesse[],3,FALSE)),"")</f>
        <v>IH</v>
      </c>
      <c r="H184" s="10" t="s">
        <v>6041</v>
      </c>
      <c r="I184" t="s">
        <v>2510</v>
      </c>
      <c r="J184" s="10" t="str">
        <f>IFERROR(VLOOKUP(BTT[[#This Row],[Verwendete Transaktion (Pflichtauswahl)]],Transaktionen[[Transaktionen]:[Langtext]],2,FALSE),"")</f>
        <v>Erfassen Rückmeldung IH-Aufträge</v>
      </c>
      <c r="L184" t="s">
        <v>10190</v>
      </c>
      <c r="O184" t="s">
        <v>6052</v>
      </c>
      <c r="P184" t="s">
        <v>6052</v>
      </c>
      <c r="Q184" t="s">
        <v>6052</v>
      </c>
      <c r="R184" t="s">
        <v>8533</v>
      </c>
      <c r="S184" t="s">
        <v>6052</v>
      </c>
      <c r="T184" t="s">
        <v>6060</v>
      </c>
      <c r="V184" s="10" t="str">
        <f>IFERROR(VLOOKUP(BTT[[#This Row],[Verwendetes Formular
(Auswahl falls relevant)]],Formulare[[Formularbezeichnung]:[Formularname (technisch)]],2,FALSE),"")</f>
        <v/>
      </c>
      <c r="X184" t="s">
        <v>6052</v>
      </c>
      <c r="Y184" s="4"/>
      <c r="Z184" t="s">
        <v>6046</v>
      </c>
      <c r="AK184" s="10" t="str">
        <f>IF(BTT[[#This Row],[Subprozess
(optionale Auswahl)]]="","okay",IF(VLOOKUP(BTT[[#This Row],[Subprozess
(optionale Auswahl)]],BPML[[Subprozess]:[Zugeordneter Hauptprozess]],3,FALSE)=BTT[[#This Row],[Hauptprozess
(Pflichtauswahl)]],"okay","falscher Subprozess"))</f>
        <v>okay</v>
      </c>
      <c r="AL184" t="str">
        <f>IF(aktives_Teilprojekt="Master","",IF(BTT[[#This Row],[Verantwortliches TP
(automatisch)]]=VLOOKUP(aktives_Teilprojekt,Teilprojekte[[Teilprojekte]:[Kürzel]],2,FALSE),"okay","Hauptprozess anderes TP"))</f>
        <v>okay</v>
      </c>
      <c r="AM1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4" s="10" t="str">
        <f>IFERROR(IF(BTT[[#This Row],[SAP-Modul
(Pflichtauswahl)]]&lt;&gt;VLOOKUP(BTT[[#This Row],[Verwendete Transaktion (Pflichtauswahl)]],Transaktionen[[Transaktionen]:[Modul]],3,FALSE),"Modul anders","okay"),"")</f>
        <v>okay</v>
      </c>
      <c r="AP184" s="10" t="str">
        <f>IFERROR(IF(COUNTIFS(BTT[Verwendete Transaktion (Pflichtauswahl)],BTT[[#This Row],[Verwendete Transaktion (Pflichtauswahl)]],BTT[SAP-Modul
(Pflichtauswahl)],"&lt;&gt;"&amp;BTT[[#This Row],[SAP-Modul
(Pflichtauswahl)]])&gt;0,"Modul anders","okay"),"")</f>
        <v>okay</v>
      </c>
      <c r="AQ184" s="10" t="str">
        <f>IFERROR(IF(COUNTIFS(BTT[Verwendete Transaktion (Pflichtauswahl)],BTT[[#This Row],[Verwendete Transaktion (Pflichtauswahl)]],BTT[Verantwortliches TP
(automatisch)],"&lt;&gt;"&amp;BTT[[#This Row],[Verantwortliches TP
(automatisch)]])&gt;0,"Transaktion mehrfach","okay"),"")</f>
        <v>okay</v>
      </c>
      <c r="AR184" s="10" t="str">
        <f>IFERROR(IF(COUNTIFS(BTT[Verwendete Transaktion (Pflichtauswahl)],BTT[[#This Row],[Verwendete Transaktion (Pflichtauswahl)]],BTT[Verantwortliches TP
(automatisch)],"&lt;&gt;"&amp;VLOOKUP(aktives_Teilprojekt,Teilprojekte[[Teilprojekte]:[Kürzel]],2,FALSE))&gt;0,"Transaktion mehrfach","okay"),"")</f>
        <v>okay</v>
      </c>
      <c r="AS184" s="10" t="s">
        <v>9850</v>
      </c>
      <c r="AT184" s="10"/>
    </row>
    <row r="185" spans="1:46" x14ac:dyDescent="0.25">
      <c r="A185" s="14" t="str">
        <f>IFERROR(IF(BTT[[#This Row],[Lfd Nr. 
(aus konsolidierter Datei)]]&lt;&gt;"",BTT[[#This Row],[Lfd Nr. 
(aus konsolidierter Datei)]],VLOOKUP(aktives_Teilprojekt,Teilprojekte[[Teilprojekte]:[Kürzel]],2,FALSE)&amp;ROW(BTT[[#This Row],[Lfd Nr.
(automatisch)]])-2),"")</f>
        <v>IH196</v>
      </c>
      <c r="B185" s="15" t="s">
        <v>6108</v>
      </c>
      <c r="C185" s="15"/>
      <c r="D185" t="s">
        <v>2513</v>
      </c>
      <c r="E185" s="10" t="str">
        <f>IFERROR(IF(NOT(BTT[[#This Row],[Manuelle Änderung des Verantwortliches TP
(Auswahl - bei Bedarf)]]=""),BTT[[#This Row],[Manuelle Änderung des Verantwortliches TP
(Auswahl - bei Bedarf)]],VLOOKUP(BTT[[#This Row],[Hauptprozess
(Pflichtauswahl)]],Hauptprozesse[],3,FALSE)),"")</f>
        <v>IH</v>
      </c>
      <c r="H185" s="10" t="s">
        <v>6041</v>
      </c>
      <c r="I185" t="s">
        <v>2512</v>
      </c>
      <c r="J185" s="10" t="str">
        <f>IFERROR(VLOOKUP(BTT[[#This Row],[Verwendete Transaktion (Pflichtauswahl)]],Transaktionen[[Transaktionen]:[Langtext]],2,FALSE),"")</f>
        <v>Gesamtrückmeldung</v>
      </c>
      <c r="O185" t="s">
        <v>6052</v>
      </c>
      <c r="P185" t="s">
        <v>6052</v>
      </c>
      <c r="Q185" t="s">
        <v>6052</v>
      </c>
      <c r="R185" t="s">
        <v>8533</v>
      </c>
      <c r="S185" t="s">
        <v>6052</v>
      </c>
      <c r="T185" t="s">
        <v>6060</v>
      </c>
      <c r="V185" s="10" t="str">
        <f>IFERROR(VLOOKUP(BTT[[#This Row],[Verwendetes Formular
(Auswahl falls relevant)]],Formulare[[Formularbezeichnung]:[Formularname (technisch)]],2,FALSE),"")</f>
        <v/>
      </c>
      <c r="X185" t="s">
        <v>6052</v>
      </c>
      <c r="Y185" s="4"/>
      <c r="Z185" t="s">
        <v>6046</v>
      </c>
      <c r="AK185" s="10" t="str">
        <f>IF(BTT[[#This Row],[Subprozess
(optionale Auswahl)]]="","okay",IF(VLOOKUP(BTT[[#This Row],[Subprozess
(optionale Auswahl)]],BPML[[Subprozess]:[Zugeordneter Hauptprozess]],3,FALSE)=BTT[[#This Row],[Hauptprozess
(Pflichtauswahl)]],"okay","falscher Subprozess"))</f>
        <v>okay</v>
      </c>
      <c r="AL185" t="str">
        <f>IF(aktives_Teilprojekt="Master","",IF(BTT[[#This Row],[Verantwortliches TP
(automatisch)]]=VLOOKUP(aktives_Teilprojekt,Teilprojekte[[Teilprojekte]:[Kürzel]],2,FALSE),"okay","Hauptprozess anderes TP"))</f>
        <v>okay</v>
      </c>
      <c r="AM1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5" s="10" t="str">
        <f>IFERROR(IF(BTT[[#This Row],[SAP-Modul
(Pflichtauswahl)]]&lt;&gt;VLOOKUP(BTT[[#This Row],[Verwendete Transaktion (Pflichtauswahl)]],Transaktionen[[Transaktionen]:[Modul]],3,FALSE),"Modul anders","okay"),"")</f>
        <v>okay</v>
      </c>
      <c r="AP185" s="10" t="str">
        <f>IFERROR(IF(COUNTIFS(BTT[Verwendete Transaktion (Pflichtauswahl)],BTT[[#This Row],[Verwendete Transaktion (Pflichtauswahl)]],BTT[SAP-Modul
(Pflichtauswahl)],"&lt;&gt;"&amp;BTT[[#This Row],[SAP-Modul
(Pflichtauswahl)]])&gt;0,"Modul anders","okay"),"")</f>
        <v>okay</v>
      </c>
      <c r="AQ185" s="10" t="str">
        <f>IFERROR(IF(COUNTIFS(BTT[Verwendete Transaktion (Pflichtauswahl)],BTT[[#This Row],[Verwendete Transaktion (Pflichtauswahl)]],BTT[Verantwortliches TP
(automatisch)],"&lt;&gt;"&amp;BTT[[#This Row],[Verantwortliches TP
(automatisch)]])&gt;0,"Transaktion mehrfach","okay"),"")</f>
        <v>okay</v>
      </c>
      <c r="AR185" s="10" t="str">
        <f>IFERROR(IF(COUNTIFS(BTT[Verwendete Transaktion (Pflichtauswahl)],BTT[[#This Row],[Verwendete Transaktion (Pflichtauswahl)]],BTT[Verantwortliches TP
(automatisch)],"&lt;&gt;"&amp;VLOOKUP(aktives_Teilprojekt,Teilprojekte[[Teilprojekte]:[Kürzel]],2,FALSE))&gt;0,"Transaktion mehrfach","okay"),"")</f>
        <v>okay</v>
      </c>
      <c r="AS185" s="10" t="s">
        <v>9851</v>
      </c>
      <c r="AT185" s="10"/>
    </row>
    <row r="186" spans="1:46" x14ac:dyDescent="0.25">
      <c r="A186" s="14" t="str">
        <f>IFERROR(IF(BTT[[#This Row],[Lfd Nr. 
(aus konsolidierter Datei)]]&lt;&gt;"",BTT[[#This Row],[Lfd Nr. 
(aus konsolidierter Datei)]],VLOOKUP(aktives_Teilprojekt,Teilprojekte[[Teilprojekte]:[Kürzel]],2,FALSE)&amp;ROW(BTT[[#This Row],[Lfd Nr.
(automatisch)]])-2),"")</f>
        <v>IH197</v>
      </c>
      <c r="B186" s="15" t="s">
        <v>6108</v>
      </c>
      <c r="C186" s="15"/>
      <c r="D186" t="s">
        <v>2515</v>
      </c>
      <c r="E186" s="10" t="str">
        <f>IFERROR(IF(NOT(BTT[[#This Row],[Manuelle Änderung des Verantwortliches TP
(Auswahl - bei Bedarf)]]=""),BTT[[#This Row],[Manuelle Änderung des Verantwortliches TP
(Auswahl - bei Bedarf)]],VLOOKUP(BTT[[#This Row],[Hauptprozess
(Pflichtauswahl)]],Hauptprozesse[],3,FALSE)),"")</f>
        <v>IH</v>
      </c>
      <c r="H186" s="10" t="s">
        <v>6041</v>
      </c>
      <c r="I186" t="s">
        <v>2514</v>
      </c>
      <c r="J186" s="10" t="str">
        <f>IFERROR(VLOOKUP(BTT[[#This Row],[Verwendete Transaktion (Pflichtauswahl)]],Transaktionen[[Transaktionen]:[Langtext]],2,FALSE),"")</f>
        <v>Anzeigen Rückmeldung IH-Aufträge</v>
      </c>
      <c r="O186" t="s">
        <v>6052</v>
      </c>
      <c r="P186" t="s">
        <v>6052</v>
      </c>
      <c r="Q186" t="s">
        <v>6052</v>
      </c>
      <c r="R186" t="s">
        <v>8533</v>
      </c>
      <c r="S186" t="s">
        <v>6052</v>
      </c>
      <c r="T186" t="s">
        <v>6060</v>
      </c>
      <c r="V186" s="10" t="str">
        <f>IFERROR(VLOOKUP(BTT[[#This Row],[Verwendetes Formular
(Auswahl falls relevant)]],Formulare[[Formularbezeichnung]:[Formularname (technisch)]],2,FALSE),"")</f>
        <v/>
      </c>
      <c r="X186" t="s">
        <v>6052</v>
      </c>
      <c r="Y186" s="4"/>
      <c r="Z186" t="s">
        <v>6046</v>
      </c>
      <c r="AK186" s="10" t="str">
        <f>IF(BTT[[#This Row],[Subprozess
(optionale Auswahl)]]="","okay",IF(VLOOKUP(BTT[[#This Row],[Subprozess
(optionale Auswahl)]],BPML[[Subprozess]:[Zugeordneter Hauptprozess]],3,FALSE)=BTT[[#This Row],[Hauptprozess
(Pflichtauswahl)]],"okay","falscher Subprozess"))</f>
        <v>okay</v>
      </c>
      <c r="AL186" t="str">
        <f>IF(aktives_Teilprojekt="Master","",IF(BTT[[#This Row],[Verantwortliches TP
(automatisch)]]=VLOOKUP(aktives_Teilprojekt,Teilprojekte[[Teilprojekte]:[Kürzel]],2,FALSE),"okay","Hauptprozess anderes TP"))</f>
        <v>okay</v>
      </c>
      <c r="AM1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6" s="10" t="str">
        <f>IFERROR(IF(BTT[[#This Row],[SAP-Modul
(Pflichtauswahl)]]&lt;&gt;VLOOKUP(BTT[[#This Row],[Verwendete Transaktion (Pflichtauswahl)]],Transaktionen[[Transaktionen]:[Modul]],3,FALSE),"Modul anders","okay"),"")</f>
        <v>okay</v>
      </c>
      <c r="AP186" s="10" t="str">
        <f>IFERROR(IF(COUNTIFS(BTT[Verwendete Transaktion (Pflichtauswahl)],BTT[[#This Row],[Verwendete Transaktion (Pflichtauswahl)]],BTT[SAP-Modul
(Pflichtauswahl)],"&lt;&gt;"&amp;BTT[[#This Row],[SAP-Modul
(Pflichtauswahl)]])&gt;0,"Modul anders","okay"),"")</f>
        <v>okay</v>
      </c>
      <c r="AQ186" s="10" t="str">
        <f>IFERROR(IF(COUNTIFS(BTT[Verwendete Transaktion (Pflichtauswahl)],BTT[[#This Row],[Verwendete Transaktion (Pflichtauswahl)]],BTT[Verantwortliches TP
(automatisch)],"&lt;&gt;"&amp;BTT[[#This Row],[Verantwortliches TP
(automatisch)]])&gt;0,"Transaktion mehrfach","okay"),"")</f>
        <v>okay</v>
      </c>
      <c r="AR186" s="10" t="str">
        <f>IFERROR(IF(COUNTIFS(BTT[Verwendete Transaktion (Pflichtauswahl)],BTT[[#This Row],[Verwendete Transaktion (Pflichtauswahl)]],BTT[Verantwortliches TP
(automatisch)],"&lt;&gt;"&amp;VLOOKUP(aktives_Teilprojekt,Teilprojekte[[Teilprojekte]:[Kürzel]],2,FALSE))&gt;0,"Transaktion mehrfach","okay"),"")</f>
        <v>okay</v>
      </c>
      <c r="AS186" s="10" t="s">
        <v>9852</v>
      </c>
      <c r="AT186" s="10"/>
    </row>
    <row r="187" spans="1:46" x14ac:dyDescent="0.25">
      <c r="A187" s="14" t="str">
        <f>IFERROR(IF(BTT[[#This Row],[Lfd Nr. 
(aus konsolidierter Datei)]]&lt;&gt;"",BTT[[#This Row],[Lfd Nr. 
(aus konsolidierter Datei)]],VLOOKUP(aktives_Teilprojekt,Teilprojekte[[Teilprojekte]:[Kürzel]],2,FALSE)&amp;ROW(BTT[[#This Row],[Lfd Nr.
(automatisch)]])-2),"")</f>
        <v>IH198</v>
      </c>
      <c r="B187" s="15" t="s">
        <v>6108</v>
      </c>
      <c r="C187" s="15"/>
      <c r="D187" t="s">
        <v>2517</v>
      </c>
      <c r="E187" s="10" t="str">
        <f>IFERROR(IF(NOT(BTT[[#This Row],[Manuelle Änderung des Verantwortliches TP
(Auswahl - bei Bedarf)]]=""),BTT[[#This Row],[Manuelle Änderung des Verantwortliches TP
(Auswahl - bei Bedarf)]],VLOOKUP(BTT[[#This Row],[Hauptprozess
(Pflichtauswahl)]],Hauptprozesse[],3,FALSE)),"")</f>
        <v>IH</v>
      </c>
      <c r="H187" s="10" t="s">
        <v>6041</v>
      </c>
      <c r="I187" t="s">
        <v>2516</v>
      </c>
      <c r="J187" s="10" t="str">
        <f>IFERROR(VLOOKUP(BTT[[#This Row],[Verwendete Transaktion (Pflichtauswahl)]],Transaktionen[[Transaktionen]:[Langtext]],2,FALSE),"")</f>
        <v>Sammelrückmeldung IH-Aufträge</v>
      </c>
      <c r="O187" t="s">
        <v>6052</v>
      </c>
      <c r="P187" t="s">
        <v>6052</v>
      </c>
      <c r="Q187" t="s">
        <v>6052</v>
      </c>
      <c r="R187" t="s">
        <v>8533</v>
      </c>
      <c r="S187" t="s">
        <v>6052</v>
      </c>
      <c r="T187" t="s">
        <v>6060</v>
      </c>
      <c r="V187" s="10" t="str">
        <f>IFERROR(VLOOKUP(BTT[[#This Row],[Verwendetes Formular
(Auswahl falls relevant)]],Formulare[[Formularbezeichnung]:[Formularname (technisch)]],2,FALSE),"")</f>
        <v/>
      </c>
      <c r="X187" t="s">
        <v>6052</v>
      </c>
      <c r="Y187" s="4"/>
      <c r="Z187" t="s">
        <v>6046</v>
      </c>
      <c r="AK187" s="10" t="str">
        <f>IF(BTT[[#This Row],[Subprozess
(optionale Auswahl)]]="","okay",IF(VLOOKUP(BTT[[#This Row],[Subprozess
(optionale Auswahl)]],BPML[[Subprozess]:[Zugeordneter Hauptprozess]],3,FALSE)=BTT[[#This Row],[Hauptprozess
(Pflichtauswahl)]],"okay","falscher Subprozess"))</f>
        <v>okay</v>
      </c>
      <c r="AL187" t="str">
        <f>IF(aktives_Teilprojekt="Master","",IF(BTT[[#This Row],[Verantwortliches TP
(automatisch)]]=VLOOKUP(aktives_Teilprojekt,Teilprojekte[[Teilprojekte]:[Kürzel]],2,FALSE),"okay","Hauptprozess anderes TP"))</f>
        <v>okay</v>
      </c>
      <c r="AM1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7" s="10" t="str">
        <f>IFERROR(IF(BTT[[#This Row],[SAP-Modul
(Pflichtauswahl)]]&lt;&gt;VLOOKUP(BTT[[#This Row],[Verwendete Transaktion (Pflichtauswahl)]],Transaktionen[[Transaktionen]:[Modul]],3,FALSE),"Modul anders","okay"),"")</f>
        <v>okay</v>
      </c>
      <c r="AP187" s="10" t="str">
        <f>IFERROR(IF(COUNTIFS(BTT[Verwendete Transaktion (Pflichtauswahl)],BTT[[#This Row],[Verwendete Transaktion (Pflichtauswahl)]],BTT[SAP-Modul
(Pflichtauswahl)],"&lt;&gt;"&amp;BTT[[#This Row],[SAP-Modul
(Pflichtauswahl)]])&gt;0,"Modul anders","okay"),"")</f>
        <v>okay</v>
      </c>
      <c r="AQ187" s="10" t="str">
        <f>IFERROR(IF(COUNTIFS(BTT[Verwendete Transaktion (Pflichtauswahl)],BTT[[#This Row],[Verwendete Transaktion (Pflichtauswahl)]],BTT[Verantwortliches TP
(automatisch)],"&lt;&gt;"&amp;BTT[[#This Row],[Verantwortliches TP
(automatisch)]])&gt;0,"Transaktion mehrfach","okay"),"")</f>
        <v>okay</v>
      </c>
      <c r="AR187" s="10" t="str">
        <f>IFERROR(IF(COUNTIFS(BTT[Verwendete Transaktion (Pflichtauswahl)],BTT[[#This Row],[Verwendete Transaktion (Pflichtauswahl)]],BTT[Verantwortliches TP
(automatisch)],"&lt;&gt;"&amp;VLOOKUP(aktives_Teilprojekt,Teilprojekte[[Teilprojekte]:[Kürzel]],2,FALSE))&gt;0,"Transaktion mehrfach","okay"),"")</f>
        <v>okay</v>
      </c>
      <c r="AS187" s="10" t="s">
        <v>9853</v>
      </c>
      <c r="AT187" s="10"/>
    </row>
    <row r="188" spans="1:46" x14ac:dyDescent="0.25">
      <c r="A188" s="14" t="str">
        <f>IFERROR(IF(BTT[[#This Row],[Lfd Nr. 
(aus konsolidierter Datei)]]&lt;&gt;"",BTT[[#This Row],[Lfd Nr. 
(aus konsolidierter Datei)]],VLOOKUP(aktives_Teilprojekt,Teilprojekte[[Teilprojekte]:[Kürzel]],2,FALSE)&amp;ROW(BTT[[#This Row],[Lfd Nr.
(automatisch)]])-2),"")</f>
        <v>IH199</v>
      </c>
      <c r="B188" s="15" t="s">
        <v>6108</v>
      </c>
      <c r="C188" s="15"/>
      <c r="D188" t="s">
        <v>2519</v>
      </c>
      <c r="E188" s="10" t="str">
        <f>IFERROR(IF(NOT(BTT[[#This Row],[Manuelle Änderung des Verantwortliches TP
(Auswahl - bei Bedarf)]]=""),BTT[[#This Row],[Manuelle Änderung des Verantwortliches TP
(Auswahl - bei Bedarf)]],VLOOKUP(BTT[[#This Row],[Hauptprozess
(Pflichtauswahl)]],Hauptprozesse[],3,FALSE)),"")</f>
        <v>IH</v>
      </c>
      <c r="H188" s="10" t="s">
        <v>6041</v>
      </c>
      <c r="I188" t="s">
        <v>2518</v>
      </c>
      <c r="J188" s="10" t="str">
        <f>IFERROR(VLOOKUP(BTT[[#This Row],[Verwendete Transaktion (Pflichtauswahl)]],Transaktionen[[Transaktionen]:[Langtext]],2,FALSE),"")</f>
        <v>Stornieren Rückmeldung IH-Aufträge</v>
      </c>
      <c r="O188" t="s">
        <v>6052</v>
      </c>
      <c r="P188" t="s">
        <v>6052</v>
      </c>
      <c r="Q188" t="s">
        <v>6052</v>
      </c>
      <c r="R188" t="s">
        <v>8533</v>
      </c>
      <c r="S188" t="s">
        <v>6052</v>
      </c>
      <c r="T188" t="s">
        <v>6060</v>
      </c>
      <c r="V188" s="10" t="str">
        <f>IFERROR(VLOOKUP(BTT[[#This Row],[Verwendetes Formular
(Auswahl falls relevant)]],Formulare[[Formularbezeichnung]:[Formularname (technisch)]],2,FALSE),"")</f>
        <v/>
      </c>
      <c r="X188" t="s">
        <v>6052</v>
      </c>
      <c r="Y188" s="4"/>
      <c r="Z188" t="s">
        <v>6046</v>
      </c>
      <c r="AK188" s="10" t="str">
        <f>IF(BTT[[#This Row],[Subprozess
(optionale Auswahl)]]="","okay",IF(VLOOKUP(BTT[[#This Row],[Subprozess
(optionale Auswahl)]],BPML[[Subprozess]:[Zugeordneter Hauptprozess]],3,FALSE)=BTT[[#This Row],[Hauptprozess
(Pflichtauswahl)]],"okay","falscher Subprozess"))</f>
        <v>okay</v>
      </c>
      <c r="AL188" t="str">
        <f>IF(aktives_Teilprojekt="Master","",IF(BTT[[#This Row],[Verantwortliches TP
(automatisch)]]=VLOOKUP(aktives_Teilprojekt,Teilprojekte[[Teilprojekte]:[Kürzel]],2,FALSE),"okay","Hauptprozess anderes TP"))</f>
        <v>okay</v>
      </c>
      <c r="AM1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8" s="10" t="str">
        <f>IFERROR(IF(BTT[[#This Row],[SAP-Modul
(Pflichtauswahl)]]&lt;&gt;VLOOKUP(BTT[[#This Row],[Verwendete Transaktion (Pflichtauswahl)]],Transaktionen[[Transaktionen]:[Modul]],3,FALSE),"Modul anders","okay"),"")</f>
        <v>okay</v>
      </c>
      <c r="AP188" s="10" t="str">
        <f>IFERROR(IF(COUNTIFS(BTT[Verwendete Transaktion (Pflichtauswahl)],BTT[[#This Row],[Verwendete Transaktion (Pflichtauswahl)]],BTT[SAP-Modul
(Pflichtauswahl)],"&lt;&gt;"&amp;BTT[[#This Row],[SAP-Modul
(Pflichtauswahl)]])&gt;0,"Modul anders","okay"),"")</f>
        <v>okay</v>
      </c>
      <c r="AQ188" s="10" t="str">
        <f>IFERROR(IF(COUNTIFS(BTT[Verwendete Transaktion (Pflichtauswahl)],BTT[[#This Row],[Verwendete Transaktion (Pflichtauswahl)]],BTT[Verantwortliches TP
(automatisch)],"&lt;&gt;"&amp;BTT[[#This Row],[Verantwortliches TP
(automatisch)]])&gt;0,"Transaktion mehrfach","okay"),"")</f>
        <v>okay</v>
      </c>
      <c r="AR188" s="10" t="str">
        <f>IFERROR(IF(COUNTIFS(BTT[Verwendete Transaktion (Pflichtauswahl)],BTT[[#This Row],[Verwendete Transaktion (Pflichtauswahl)]],BTT[Verantwortliches TP
(automatisch)],"&lt;&gt;"&amp;VLOOKUP(aktives_Teilprojekt,Teilprojekte[[Teilprojekte]:[Kürzel]],2,FALSE))&gt;0,"Transaktion mehrfach","okay"),"")</f>
        <v>okay</v>
      </c>
      <c r="AS188" s="10" t="s">
        <v>9854</v>
      </c>
      <c r="AT188" s="10"/>
    </row>
    <row r="189" spans="1:46" x14ac:dyDescent="0.25">
      <c r="A189" s="14" t="str">
        <f>IFERROR(IF(BTT[[#This Row],[Lfd Nr. 
(aus konsolidierter Datei)]]&lt;&gt;"",BTT[[#This Row],[Lfd Nr. 
(aus konsolidierter Datei)]],VLOOKUP(aktives_Teilprojekt,Teilprojekte[[Teilprojekte]:[Kürzel]],2,FALSE)&amp;ROW(BTT[[#This Row],[Lfd Nr.
(automatisch)]])-2),"")</f>
        <v>IH200</v>
      </c>
      <c r="B189" s="15" t="s">
        <v>6108</v>
      </c>
      <c r="C189" s="15"/>
      <c r="D189" t="s">
        <v>8005</v>
      </c>
      <c r="E189" s="10" t="str">
        <f>IFERROR(IF(NOT(BTT[[#This Row],[Manuelle Änderung des Verantwortliches TP
(Auswahl - bei Bedarf)]]=""),BTT[[#This Row],[Manuelle Änderung des Verantwortliches TP
(Auswahl - bei Bedarf)]],VLOOKUP(BTT[[#This Row],[Hauptprozess
(Pflichtauswahl)]],Hauptprozesse[],3,FALSE)),"")</f>
        <v>IH</v>
      </c>
      <c r="H189" s="10" t="s">
        <v>6041</v>
      </c>
      <c r="I189" t="s">
        <v>6978</v>
      </c>
      <c r="J189" s="10" t="str">
        <f>IFERROR(VLOOKUP(BTT[[#This Row],[Verwendete Transaktion (Pflichtauswahl)]],Transaktionen[[Transaktionen]:[Langtext]],2,FALSE),"")</f>
        <v>Nachbearbeitung von BDE-Fehlersätzen</v>
      </c>
      <c r="O189" t="s">
        <v>6052</v>
      </c>
      <c r="T189" t="s">
        <v>6060</v>
      </c>
      <c r="V189" s="10" t="str">
        <f>IFERROR(VLOOKUP(BTT[[#This Row],[Verwendetes Formular
(Auswahl falls relevant)]],Formulare[[Formularbezeichnung]:[Formularname (technisch)]],2,FALSE),"")</f>
        <v/>
      </c>
      <c r="X189" t="s">
        <v>6052</v>
      </c>
      <c r="Y189" s="4"/>
      <c r="Z189" t="s">
        <v>6046</v>
      </c>
      <c r="AK189" s="10" t="str">
        <f>IF(BTT[[#This Row],[Subprozess
(optionale Auswahl)]]="","okay",IF(VLOOKUP(BTT[[#This Row],[Subprozess
(optionale Auswahl)]],BPML[[Subprozess]:[Zugeordneter Hauptprozess]],3,FALSE)=BTT[[#This Row],[Hauptprozess
(Pflichtauswahl)]],"okay","falscher Subprozess"))</f>
        <v>okay</v>
      </c>
      <c r="AL189" t="str">
        <f>IF(aktives_Teilprojekt="Master","",IF(BTT[[#This Row],[Verantwortliches TP
(automatisch)]]=VLOOKUP(aktives_Teilprojekt,Teilprojekte[[Teilprojekte]:[Kürzel]],2,FALSE),"okay","Hauptprozess anderes TP"))</f>
        <v>okay</v>
      </c>
      <c r="AM1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9" s="10" t="str">
        <f>IFERROR(IF(BTT[[#This Row],[SAP-Modul
(Pflichtauswahl)]]&lt;&gt;VLOOKUP(BTT[[#This Row],[Verwendete Transaktion (Pflichtauswahl)]],Transaktionen[[Transaktionen]:[Modul]],3,FALSE),"Modul anders","okay"),"")</f>
        <v>okay</v>
      </c>
      <c r="AP189" s="10" t="str">
        <f>IFERROR(IF(COUNTIFS(BTT[Verwendete Transaktion (Pflichtauswahl)],BTT[[#This Row],[Verwendete Transaktion (Pflichtauswahl)]],BTT[SAP-Modul
(Pflichtauswahl)],"&lt;&gt;"&amp;BTT[[#This Row],[SAP-Modul
(Pflichtauswahl)]])&gt;0,"Modul anders","okay"),"")</f>
        <v>okay</v>
      </c>
      <c r="AQ189" s="10" t="str">
        <f>IFERROR(IF(COUNTIFS(BTT[Verwendete Transaktion (Pflichtauswahl)],BTT[[#This Row],[Verwendete Transaktion (Pflichtauswahl)]],BTT[Verantwortliches TP
(automatisch)],"&lt;&gt;"&amp;BTT[[#This Row],[Verantwortliches TP
(automatisch)]])&gt;0,"Transaktion mehrfach","okay"),"")</f>
        <v>okay</v>
      </c>
      <c r="AR189" s="10" t="str">
        <f>IFERROR(IF(COUNTIFS(BTT[Verwendete Transaktion (Pflichtauswahl)],BTT[[#This Row],[Verwendete Transaktion (Pflichtauswahl)]],BTT[Verantwortliches TP
(automatisch)],"&lt;&gt;"&amp;VLOOKUP(aktives_Teilprojekt,Teilprojekte[[Teilprojekte]:[Kürzel]],2,FALSE))&gt;0,"Transaktion mehrfach","okay"),"")</f>
        <v>okay</v>
      </c>
      <c r="AS189" s="10" t="s">
        <v>9855</v>
      </c>
      <c r="AT189" s="10"/>
    </row>
    <row r="190" spans="1:46" x14ac:dyDescent="0.25">
      <c r="A190" s="14" t="str">
        <f>IFERROR(IF(BTT[[#This Row],[Lfd Nr. 
(aus konsolidierter Datei)]]&lt;&gt;"",BTT[[#This Row],[Lfd Nr. 
(aus konsolidierter Datei)]],VLOOKUP(aktives_Teilprojekt,Teilprojekte[[Teilprojekte]:[Kürzel]],2,FALSE)&amp;ROW(BTT[[#This Row],[Lfd Nr.
(automatisch)]])-2),"")</f>
        <v>IH201</v>
      </c>
      <c r="B190" s="15" t="s">
        <v>6108</v>
      </c>
      <c r="C190" s="15"/>
      <c r="D190" t="s">
        <v>2521</v>
      </c>
      <c r="E190" s="10" t="str">
        <f>IFERROR(IF(NOT(BTT[[#This Row],[Manuelle Änderung des Verantwortliches TP
(Auswahl - bei Bedarf)]]=""),BTT[[#This Row],[Manuelle Änderung des Verantwortliches TP
(Auswahl - bei Bedarf)]],VLOOKUP(BTT[[#This Row],[Hauptprozess
(Pflichtauswahl)]],Hauptprozesse[],3,FALSE)),"")</f>
        <v>IH</v>
      </c>
      <c r="H190" s="10" t="s">
        <v>6041</v>
      </c>
      <c r="I190" t="s">
        <v>2520</v>
      </c>
      <c r="J190" s="10" t="str">
        <f>IFERROR(VLOOKUP(BTT[[#This Row],[Verwendete Transaktion (Pflichtauswahl)]],Transaktionen[[Transaktionen]:[Langtext]],2,FALSE),"")</f>
        <v>Rückmeldeliste</v>
      </c>
      <c r="O190" t="s">
        <v>6052</v>
      </c>
      <c r="P190" t="s">
        <v>6052</v>
      </c>
      <c r="Q190" t="s">
        <v>6052</v>
      </c>
      <c r="R190" t="s">
        <v>8533</v>
      </c>
      <c r="S190" t="s">
        <v>6052</v>
      </c>
      <c r="T190" t="s">
        <v>6060</v>
      </c>
      <c r="V190" s="10" t="str">
        <f>IFERROR(VLOOKUP(BTT[[#This Row],[Verwendetes Formular
(Auswahl falls relevant)]],Formulare[[Formularbezeichnung]:[Formularname (technisch)]],2,FALSE),"")</f>
        <v/>
      </c>
      <c r="X190" t="s">
        <v>6052</v>
      </c>
      <c r="Y190" s="4"/>
      <c r="Z190" t="s">
        <v>6046</v>
      </c>
      <c r="AK190" s="10" t="str">
        <f>IF(BTT[[#This Row],[Subprozess
(optionale Auswahl)]]="","okay",IF(VLOOKUP(BTT[[#This Row],[Subprozess
(optionale Auswahl)]],BPML[[Subprozess]:[Zugeordneter Hauptprozess]],3,FALSE)=BTT[[#This Row],[Hauptprozess
(Pflichtauswahl)]],"okay","falscher Subprozess"))</f>
        <v>okay</v>
      </c>
      <c r="AL190" t="str">
        <f>IF(aktives_Teilprojekt="Master","",IF(BTT[[#This Row],[Verantwortliches TP
(automatisch)]]=VLOOKUP(aktives_Teilprojekt,Teilprojekte[[Teilprojekte]:[Kürzel]],2,FALSE),"okay","Hauptprozess anderes TP"))</f>
        <v>okay</v>
      </c>
      <c r="AM1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0" s="10" t="str">
        <f>IFERROR(IF(BTT[[#This Row],[SAP-Modul
(Pflichtauswahl)]]&lt;&gt;VLOOKUP(BTT[[#This Row],[Verwendete Transaktion (Pflichtauswahl)]],Transaktionen[[Transaktionen]:[Modul]],3,FALSE),"Modul anders","okay"),"")</f>
        <v>okay</v>
      </c>
      <c r="AP190" s="10" t="str">
        <f>IFERROR(IF(COUNTIFS(BTT[Verwendete Transaktion (Pflichtauswahl)],BTT[[#This Row],[Verwendete Transaktion (Pflichtauswahl)]],BTT[SAP-Modul
(Pflichtauswahl)],"&lt;&gt;"&amp;BTT[[#This Row],[SAP-Modul
(Pflichtauswahl)]])&gt;0,"Modul anders","okay"),"")</f>
        <v>okay</v>
      </c>
      <c r="AQ190" s="10" t="str">
        <f>IFERROR(IF(COUNTIFS(BTT[Verwendete Transaktion (Pflichtauswahl)],BTT[[#This Row],[Verwendete Transaktion (Pflichtauswahl)]],BTT[Verantwortliches TP
(automatisch)],"&lt;&gt;"&amp;BTT[[#This Row],[Verantwortliches TP
(automatisch)]])&gt;0,"Transaktion mehrfach","okay"),"")</f>
        <v>okay</v>
      </c>
      <c r="AR190" s="10" t="str">
        <f>IFERROR(IF(COUNTIFS(BTT[Verwendete Transaktion (Pflichtauswahl)],BTT[[#This Row],[Verwendete Transaktion (Pflichtauswahl)]],BTT[Verantwortliches TP
(automatisch)],"&lt;&gt;"&amp;VLOOKUP(aktives_Teilprojekt,Teilprojekte[[Teilprojekte]:[Kürzel]],2,FALSE))&gt;0,"Transaktion mehrfach","okay"),"")</f>
        <v>okay</v>
      </c>
      <c r="AS190" s="10" t="s">
        <v>9856</v>
      </c>
      <c r="AT190" s="10"/>
    </row>
    <row r="191" spans="1:46" x14ac:dyDescent="0.25">
      <c r="A191" s="14" t="str">
        <f>IFERROR(IF(BTT[[#This Row],[Lfd Nr. 
(aus konsolidierter Datei)]]&lt;&gt;"",BTT[[#This Row],[Lfd Nr. 
(aus konsolidierter Datei)]],VLOOKUP(aktives_Teilprojekt,Teilprojekte[[Teilprojekte]:[Kürzel]],2,FALSE)&amp;ROW(BTT[[#This Row],[Lfd Nr.
(automatisch)]])-2),"")</f>
        <v>IH202</v>
      </c>
      <c r="B191" s="15" t="s">
        <v>6108</v>
      </c>
      <c r="C191" s="15"/>
      <c r="D191" t="s">
        <v>2523</v>
      </c>
      <c r="E191" s="10" t="str">
        <f>IFERROR(IF(NOT(BTT[[#This Row],[Manuelle Änderung des Verantwortliches TP
(Auswahl - bei Bedarf)]]=""),BTT[[#This Row],[Manuelle Änderung des Verantwortliches TP
(Auswahl - bei Bedarf)]],VLOOKUP(BTT[[#This Row],[Hauptprozess
(Pflichtauswahl)]],Hauptprozesse[],3,FALSE)),"")</f>
        <v>IH</v>
      </c>
      <c r="H191" s="10" t="s">
        <v>6041</v>
      </c>
      <c r="I191" t="s">
        <v>2522</v>
      </c>
      <c r="J191" s="10" t="str">
        <f>IFERROR(VLOOKUP(BTT[[#This Row],[Verwendete Transaktion (Pflichtauswahl)]],Transaktionen[[Transaktionen]:[Langtext]],2,FALSE),"")</f>
        <v>Rückmelden über Vorgangsliste</v>
      </c>
      <c r="O191" t="s">
        <v>6052</v>
      </c>
      <c r="P191" t="s">
        <v>6052</v>
      </c>
      <c r="Q191" t="s">
        <v>6052</v>
      </c>
      <c r="R191" t="s">
        <v>8533</v>
      </c>
      <c r="S191" t="s">
        <v>6052</v>
      </c>
      <c r="T191" t="s">
        <v>6060</v>
      </c>
      <c r="V191" s="10" t="str">
        <f>IFERROR(VLOOKUP(BTT[[#This Row],[Verwendetes Formular
(Auswahl falls relevant)]],Formulare[[Formularbezeichnung]:[Formularname (technisch)]],2,FALSE),"")</f>
        <v/>
      </c>
      <c r="X191" t="s">
        <v>6052</v>
      </c>
      <c r="Y191" s="4"/>
      <c r="Z191" t="s">
        <v>6046</v>
      </c>
      <c r="AK191" s="10" t="str">
        <f>IF(BTT[[#This Row],[Subprozess
(optionale Auswahl)]]="","okay",IF(VLOOKUP(BTT[[#This Row],[Subprozess
(optionale Auswahl)]],BPML[[Subprozess]:[Zugeordneter Hauptprozess]],3,FALSE)=BTT[[#This Row],[Hauptprozess
(Pflichtauswahl)]],"okay","falscher Subprozess"))</f>
        <v>okay</v>
      </c>
      <c r="AL191" t="str">
        <f>IF(aktives_Teilprojekt="Master","",IF(BTT[[#This Row],[Verantwortliches TP
(automatisch)]]=VLOOKUP(aktives_Teilprojekt,Teilprojekte[[Teilprojekte]:[Kürzel]],2,FALSE),"okay","Hauptprozess anderes TP"))</f>
        <v>okay</v>
      </c>
      <c r="AM1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1" s="10" t="str">
        <f>IFERROR(IF(BTT[[#This Row],[SAP-Modul
(Pflichtauswahl)]]&lt;&gt;VLOOKUP(BTT[[#This Row],[Verwendete Transaktion (Pflichtauswahl)]],Transaktionen[[Transaktionen]:[Modul]],3,FALSE),"Modul anders","okay"),"")</f>
        <v>okay</v>
      </c>
      <c r="AP191" s="10" t="str">
        <f>IFERROR(IF(COUNTIFS(BTT[Verwendete Transaktion (Pflichtauswahl)],BTT[[#This Row],[Verwendete Transaktion (Pflichtauswahl)]],BTT[SAP-Modul
(Pflichtauswahl)],"&lt;&gt;"&amp;BTT[[#This Row],[SAP-Modul
(Pflichtauswahl)]])&gt;0,"Modul anders","okay"),"")</f>
        <v>okay</v>
      </c>
      <c r="AQ191" s="10" t="str">
        <f>IFERROR(IF(COUNTIFS(BTT[Verwendete Transaktion (Pflichtauswahl)],BTT[[#This Row],[Verwendete Transaktion (Pflichtauswahl)]],BTT[Verantwortliches TP
(automatisch)],"&lt;&gt;"&amp;BTT[[#This Row],[Verantwortliches TP
(automatisch)]])&gt;0,"Transaktion mehrfach","okay"),"")</f>
        <v>okay</v>
      </c>
      <c r="AR191" s="10" t="str">
        <f>IFERROR(IF(COUNTIFS(BTT[Verwendete Transaktion (Pflichtauswahl)],BTT[[#This Row],[Verwendete Transaktion (Pflichtauswahl)]],BTT[Verantwortliches TP
(automatisch)],"&lt;&gt;"&amp;VLOOKUP(aktives_Teilprojekt,Teilprojekte[[Teilprojekte]:[Kürzel]],2,FALSE))&gt;0,"Transaktion mehrfach","okay"),"")</f>
        <v>okay</v>
      </c>
      <c r="AS191" s="10" t="s">
        <v>9857</v>
      </c>
      <c r="AT191" s="10"/>
    </row>
    <row r="192" spans="1:46" x14ac:dyDescent="0.25">
      <c r="A192" s="14" t="str">
        <f>IFERROR(IF(BTT[[#This Row],[Lfd Nr. 
(aus konsolidierter Datei)]]&lt;&gt;"",BTT[[#This Row],[Lfd Nr. 
(aus konsolidierter Datei)]],VLOOKUP(aktives_Teilprojekt,Teilprojekte[[Teilprojekte]:[Kürzel]],2,FALSE)&amp;ROW(BTT[[#This Row],[Lfd Nr.
(automatisch)]])-2),"")</f>
        <v>IH203</v>
      </c>
      <c r="B192" s="15" t="s">
        <v>8589</v>
      </c>
      <c r="C192" s="15"/>
      <c r="D192" t="s">
        <v>2525</v>
      </c>
      <c r="E192" s="10" t="str">
        <f>IFERROR(IF(NOT(BTT[[#This Row],[Manuelle Änderung des Verantwortliches TP
(Auswahl - bei Bedarf)]]=""),BTT[[#This Row],[Manuelle Änderung des Verantwortliches TP
(Auswahl - bei Bedarf)]],VLOOKUP(BTT[[#This Row],[Hauptprozess
(Pflichtauswahl)]],Hauptprozesse[],3,FALSE)),"")</f>
        <v>IH</v>
      </c>
      <c r="H192" s="10" t="s">
        <v>6041</v>
      </c>
      <c r="I192" t="s">
        <v>2524</v>
      </c>
      <c r="J192" s="10" t="str">
        <f>IFERROR(VLOOKUP(BTT[[#This Row],[Verwendete Transaktion (Pflichtauswahl)]],Transaktionen[[Transaktionen]:[Langtext]],2,FALSE),"")</f>
        <v>Vorgänge anzeigen</v>
      </c>
      <c r="O192" t="s">
        <v>6052</v>
      </c>
      <c r="P192" t="s">
        <v>6052</v>
      </c>
      <c r="Q192" t="s">
        <v>6052</v>
      </c>
      <c r="R192" t="s">
        <v>8533</v>
      </c>
      <c r="S192" t="s">
        <v>6052</v>
      </c>
      <c r="T192" t="s">
        <v>6060</v>
      </c>
      <c r="V192" s="10" t="str">
        <f>IFERROR(VLOOKUP(BTT[[#This Row],[Verwendetes Formular
(Auswahl falls relevant)]],Formulare[[Formularbezeichnung]:[Formularname (technisch)]],2,FALSE),"")</f>
        <v/>
      </c>
      <c r="X192" t="s">
        <v>6052</v>
      </c>
      <c r="Y192" s="4"/>
      <c r="Z192" t="s">
        <v>6046</v>
      </c>
      <c r="AK192" s="10" t="str">
        <f>IF(BTT[[#This Row],[Subprozess
(optionale Auswahl)]]="","okay",IF(VLOOKUP(BTT[[#This Row],[Subprozess
(optionale Auswahl)]],BPML[[Subprozess]:[Zugeordneter Hauptprozess]],3,FALSE)=BTT[[#This Row],[Hauptprozess
(Pflichtauswahl)]],"okay","falscher Subprozess"))</f>
        <v>okay</v>
      </c>
      <c r="AL192" t="str">
        <f>IF(aktives_Teilprojekt="Master","",IF(BTT[[#This Row],[Verantwortliches TP
(automatisch)]]=VLOOKUP(aktives_Teilprojekt,Teilprojekte[[Teilprojekte]:[Kürzel]],2,FALSE),"okay","Hauptprozess anderes TP"))</f>
        <v>okay</v>
      </c>
      <c r="AM1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2" s="10" t="str">
        <f>IFERROR(IF(BTT[[#This Row],[SAP-Modul
(Pflichtauswahl)]]&lt;&gt;VLOOKUP(BTT[[#This Row],[Verwendete Transaktion (Pflichtauswahl)]],Transaktionen[[Transaktionen]:[Modul]],3,FALSE),"Modul anders","okay"),"")</f>
        <v>okay</v>
      </c>
      <c r="AP192" s="10" t="str">
        <f>IFERROR(IF(COUNTIFS(BTT[Verwendete Transaktion (Pflichtauswahl)],BTT[[#This Row],[Verwendete Transaktion (Pflichtauswahl)]],BTT[SAP-Modul
(Pflichtauswahl)],"&lt;&gt;"&amp;BTT[[#This Row],[SAP-Modul
(Pflichtauswahl)]])&gt;0,"Modul anders","okay"),"")</f>
        <v>okay</v>
      </c>
      <c r="AQ192" s="10" t="str">
        <f>IFERROR(IF(COUNTIFS(BTT[Verwendete Transaktion (Pflichtauswahl)],BTT[[#This Row],[Verwendete Transaktion (Pflichtauswahl)]],BTT[Verantwortliches TP
(automatisch)],"&lt;&gt;"&amp;BTT[[#This Row],[Verantwortliches TP
(automatisch)]])&gt;0,"Transaktion mehrfach","okay"),"")</f>
        <v>okay</v>
      </c>
      <c r="AR192" s="10" t="str">
        <f>IFERROR(IF(COUNTIFS(BTT[Verwendete Transaktion (Pflichtauswahl)],BTT[[#This Row],[Verwendete Transaktion (Pflichtauswahl)]],BTT[Verantwortliches TP
(automatisch)],"&lt;&gt;"&amp;VLOOKUP(aktives_Teilprojekt,Teilprojekte[[Teilprojekte]:[Kürzel]],2,FALSE))&gt;0,"Transaktion mehrfach","okay"),"")</f>
        <v>okay</v>
      </c>
      <c r="AS192" s="10" t="s">
        <v>9858</v>
      </c>
      <c r="AT192" s="10"/>
    </row>
    <row r="193" spans="1:46" x14ac:dyDescent="0.25">
      <c r="A193" s="14" t="str">
        <f>IFERROR(IF(BTT[[#This Row],[Lfd Nr. 
(aus konsolidierter Datei)]]&lt;&gt;"",BTT[[#This Row],[Lfd Nr. 
(aus konsolidierter Datei)]],VLOOKUP(aktives_Teilprojekt,Teilprojekte[[Teilprojekte]:[Kürzel]],2,FALSE)&amp;ROW(BTT[[#This Row],[Lfd Nr.
(automatisch)]])-2),"")</f>
        <v>IH204</v>
      </c>
      <c r="B193" s="15" t="s">
        <v>8589</v>
      </c>
      <c r="C193" s="15"/>
      <c r="D193" t="s">
        <v>2527</v>
      </c>
      <c r="E193" s="10" t="str">
        <f>IFERROR(IF(NOT(BTT[[#This Row],[Manuelle Änderung des Verantwortliches TP
(Auswahl - bei Bedarf)]]=""),BTT[[#This Row],[Manuelle Änderung des Verantwortliches TP
(Auswahl - bei Bedarf)]],VLOOKUP(BTT[[#This Row],[Hauptprozess
(Pflichtauswahl)]],Hauptprozesse[],3,FALSE)),"")</f>
        <v>IH</v>
      </c>
      <c r="H193" s="10" t="s">
        <v>6041</v>
      </c>
      <c r="I193" t="s">
        <v>2526</v>
      </c>
      <c r="J193" s="10" t="str">
        <f>IFERROR(VLOOKUP(BTT[[#This Row],[Verwendete Transaktion (Pflichtauswahl)]],Transaktionen[[Transaktionen]:[Langtext]],2,FALSE),"")</f>
        <v>Aufträge und Vorgänge anzeigen</v>
      </c>
      <c r="O193" t="s">
        <v>6052</v>
      </c>
      <c r="P193" t="s">
        <v>6052</v>
      </c>
      <c r="Q193" t="s">
        <v>6052</v>
      </c>
      <c r="R193" t="s">
        <v>8533</v>
      </c>
      <c r="S193" t="s">
        <v>6052</v>
      </c>
      <c r="T193" t="s">
        <v>6060</v>
      </c>
      <c r="V193" s="10" t="str">
        <f>IFERROR(VLOOKUP(BTT[[#This Row],[Verwendetes Formular
(Auswahl falls relevant)]],Formulare[[Formularbezeichnung]:[Formularname (technisch)]],2,FALSE),"")</f>
        <v/>
      </c>
      <c r="X193" t="s">
        <v>6052</v>
      </c>
      <c r="Y193" s="4"/>
      <c r="Z193" t="s">
        <v>6046</v>
      </c>
      <c r="AK193" s="10" t="str">
        <f>IF(BTT[[#This Row],[Subprozess
(optionale Auswahl)]]="","okay",IF(VLOOKUP(BTT[[#This Row],[Subprozess
(optionale Auswahl)]],BPML[[Subprozess]:[Zugeordneter Hauptprozess]],3,FALSE)=BTT[[#This Row],[Hauptprozess
(Pflichtauswahl)]],"okay","falscher Subprozess"))</f>
        <v>okay</v>
      </c>
      <c r="AL193" t="str">
        <f>IF(aktives_Teilprojekt="Master","",IF(BTT[[#This Row],[Verantwortliches TP
(automatisch)]]=VLOOKUP(aktives_Teilprojekt,Teilprojekte[[Teilprojekte]:[Kürzel]],2,FALSE),"okay","Hauptprozess anderes TP"))</f>
        <v>okay</v>
      </c>
      <c r="AM1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3" s="10" t="str">
        <f>IFERROR(IF(BTT[[#This Row],[SAP-Modul
(Pflichtauswahl)]]&lt;&gt;VLOOKUP(BTT[[#This Row],[Verwendete Transaktion (Pflichtauswahl)]],Transaktionen[[Transaktionen]:[Modul]],3,FALSE),"Modul anders","okay"),"")</f>
        <v>okay</v>
      </c>
      <c r="AP193" s="10" t="str">
        <f>IFERROR(IF(COUNTIFS(BTT[Verwendete Transaktion (Pflichtauswahl)],BTT[[#This Row],[Verwendete Transaktion (Pflichtauswahl)]],BTT[SAP-Modul
(Pflichtauswahl)],"&lt;&gt;"&amp;BTT[[#This Row],[SAP-Modul
(Pflichtauswahl)]])&gt;0,"Modul anders","okay"),"")</f>
        <v>okay</v>
      </c>
      <c r="AQ193" s="10" t="str">
        <f>IFERROR(IF(COUNTIFS(BTT[Verwendete Transaktion (Pflichtauswahl)],BTT[[#This Row],[Verwendete Transaktion (Pflichtauswahl)]],BTT[Verantwortliches TP
(automatisch)],"&lt;&gt;"&amp;BTT[[#This Row],[Verantwortliches TP
(automatisch)]])&gt;0,"Transaktion mehrfach","okay"),"")</f>
        <v>okay</v>
      </c>
      <c r="AR193" s="10" t="str">
        <f>IFERROR(IF(COUNTIFS(BTT[Verwendete Transaktion (Pflichtauswahl)],BTT[[#This Row],[Verwendete Transaktion (Pflichtauswahl)]],BTT[Verantwortliches TP
(automatisch)],"&lt;&gt;"&amp;VLOOKUP(aktives_Teilprojekt,Teilprojekte[[Teilprojekte]:[Kürzel]],2,FALSE))&gt;0,"Transaktion mehrfach","okay"),"")</f>
        <v>okay</v>
      </c>
      <c r="AS193" s="10" t="s">
        <v>9859</v>
      </c>
      <c r="AT193" s="10"/>
    </row>
    <row r="194" spans="1:46" x14ac:dyDescent="0.25">
      <c r="A194" s="14" t="str">
        <f>IFERROR(IF(BTT[[#This Row],[Lfd Nr. 
(aus konsolidierter Datei)]]&lt;&gt;"",BTT[[#This Row],[Lfd Nr. 
(aus konsolidierter Datei)]],VLOOKUP(aktives_Teilprojekt,Teilprojekte[[Teilprojekte]:[Kürzel]],2,FALSE)&amp;ROW(BTT[[#This Row],[Lfd Nr.
(automatisch)]])-2),"")</f>
        <v>IH205</v>
      </c>
      <c r="B194" s="15" t="s">
        <v>8589</v>
      </c>
      <c r="C194" s="15"/>
      <c r="D194" t="s">
        <v>2538</v>
      </c>
      <c r="E194" s="10" t="str">
        <f>IFERROR(IF(NOT(BTT[[#This Row],[Manuelle Änderung des Verantwortliches TP
(Auswahl - bei Bedarf)]]=""),BTT[[#This Row],[Manuelle Änderung des Verantwortliches TP
(Auswahl - bei Bedarf)]],VLOOKUP(BTT[[#This Row],[Hauptprozess
(Pflichtauswahl)]],Hauptprozesse[],3,FALSE)),"")</f>
        <v>IH</v>
      </c>
      <c r="H194" s="10" t="s">
        <v>6041</v>
      </c>
      <c r="I194" t="s">
        <v>2537</v>
      </c>
      <c r="J194" s="10" t="str">
        <f>IFERROR(VLOOKUP(BTT[[#This Row],[Verwendete Transaktion (Pflichtauswahl)]],Transaktionen[[Transaktionen]:[Langtext]],2,FALSE),"")</f>
        <v>Anzeigen historischer IH-Auftrag</v>
      </c>
      <c r="O194" t="s">
        <v>6052</v>
      </c>
      <c r="P194" t="s">
        <v>6052</v>
      </c>
      <c r="Q194" t="s">
        <v>6052</v>
      </c>
      <c r="R194" t="s">
        <v>8533</v>
      </c>
      <c r="S194" t="s">
        <v>6052</v>
      </c>
      <c r="T194" t="s">
        <v>6060</v>
      </c>
      <c r="V194" s="10" t="str">
        <f>IFERROR(VLOOKUP(BTT[[#This Row],[Verwendetes Formular
(Auswahl falls relevant)]],Formulare[[Formularbezeichnung]:[Formularname (technisch)]],2,FALSE),"")</f>
        <v/>
      </c>
      <c r="X194" t="s">
        <v>6052</v>
      </c>
      <c r="Y194" s="4"/>
      <c r="Z194" t="s">
        <v>6046</v>
      </c>
      <c r="AK194" s="10" t="str">
        <f>IF(BTT[[#This Row],[Subprozess
(optionale Auswahl)]]="","okay",IF(VLOOKUP(BTT[[#This Row],[Subprozess
(optionale Auswahl)]],BPML[[Subprozess]:[Zugeordneter Hauptprozess]],3,FALSE)=BTT[[#This Row],[Hauptprozess
(Pflichtauswahl)]],"okay","falscher Subprozess"))</f>
        <v>okay</v>
      </c>
      <c r="AL194" t="str">
        <f>IF(aktives_Teilprojekt="Master","",IF(BTT[[#This Row],[Verantwortliches TP
(automatisch)]]=VLOOKUP(aktives_Teilprojekt,Teilprojekte[[Teilprojekte]:[Kürzel]],2,FALSE),"okay","Hauptprozess anderes TP"))</f>
        <v>okay</v>
      </c>
      <c r="AM1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4" s="10" t="str">
        <f>IFERROR(IF(BTT[[#This Row],[SAP-Modul
(Pflichtauswahl)]]&lt;&gt;VLOOKUP(BTT[[#This Row],[Verwendete Transaktion (Pflichtauswahl)]],Transaktionen[[Transaktionen]:[Modul]],3,FALSE),"Modul anders","okay"),"")</f>
        <v>okay</v>
      </c>
      <c r="AP194" s="10" t="str">
        <f>IFERROR(IF(COUNTIFS(BTT[Verwendete Transaktion (Pflichtauswahl)],BTT[[#This Row],[Verwendete Transaktion (Pflichtauswahl)]],BTT[SAP-Modul
(Pflichtauswahl)],"&lt;&gt;"&amp;BTT[[#This Row],[SAP-Modul
(Pflichtauswahl)]])&gt;0,"Modul anders","okay"),"")</f>
        <v>okay</v>
      </c>
      <c r="AQ194" s="10" t="str">
        <f>IFERROR(IF(COUNTIFS(BTT[Verwendete Transaktion (Pflichtauswahl)],BTT[[#This Row],[Verwendete Transaktion (Pflichtauswahl)]],BTT[Verantwortliches TP
(automatisch)],"&lt;&gt;"&amp;BTT[[#This Row],[Verantwortliches TP
(automatisch)]])&gt;0,"Transaktion mehrfach","okay"),"")</f>
        <v>okay</v>
      </c>
      <c r="AR194" s="10" t="str">
        <f>IFERROR(IF(COUNTIFS(BTT[Verwendete Transaktion (Pflichtauswahl)],BTT[[#This Row],[Verwendete Transaktion (Pflichtauswahl)]],BTT[Verantwortliches TP
(automatisch)],"&lt;&gt;"&amp;VLOOKUP(aktives_Teilprojekt,Teilprojekte[[Teilprojekte]:[Kürzel]],2,FALSE))&gt;0,"Transaktion mehrfach","okay"),"")</f>
        <v>okay</v>
      </c>
      <c r="AS194" s="10" t="s">
        <v>9860</v>
      </c>
      <c r="AT194" s="10"/>
    </row>
    <row r="195" spans="1:46" x14ac:dyDescent="0.25">
      <c r="A195" s="14" t="str">
        <f>IFERROR(IF(BTT[[#This Row],[Lfd Nr. 
(aus konsolidierter Datei)]]&lt;&gt;"",BTT[[#This Row],[Lfd Nr. 
(aus konsolidierter Datei)]],VLOOKUP(aktives_Teilprojekt,Teilprojekte[[Teilprojekte]:[Kürzel]],2,FALSE)&amp;ROW(BTT[[#This Row],[Lfd Nr.
(automatisch)]])-2),"")</f>
        <v>IH206</v>
      </c>
      <c r="B195" s="15" t="s">
        <v>8589</v>
      </c>
      <c r="C195" s="15"/>
      <c r="E195" s="10" t="str">
        <f>IFERROR(IF(NOT(BTT[[#This Row],[Manuelle Änderung des Verantwortliches TP
(Auswahl - bei Bedarf)]]=""),BTT[[#This Row],[Manuelle Änderung des Verantwortliches TP
(Auswahl - bei Bedarf)]],VLOOKUP(BTT[[#This Row],[Hauptprozess
(Pflichtauswahl)]],Hauptprozesse[],3,FALSE)),"")</f>
        <v>IH</v>
      </c>
      <c r="H195" s="10"/>
      <c r="I195" t="s">
        <v>4994</v>
      </c>
      <c r="J195" s="10" t="str">
        <f>IFERROR(VLOOKUP(BTT[[#This Row],[Verwendete Transaktion (Pflichtauswahl)]],Transaktionen[[Transaktionen]:[Langtext]],2,FALSE),"")</f>
        <v>Auswertung Zahlungsträger im PM</v>
      </c>
      <c r="O195" t="s">
        <v>6052</v>
      </c>
      <c r="P195" t="s">
        <v>6052</v>
      </c>
      <c r="Q195" t="s">
        <v>6052</v>
      </c>
      <c r="R195" t="s">
        <v>8533</v>
      </c>
      <c r="S195" t="s">
        <v>6052</v>
      </c>
      <c r="T195" t="s">
        <v>6060</v>
      </c>
      <c r="V195" s="10" t="str">
        <f>IFERROR(VLOOKUP(BTT[[#This Row],[Verwendetes Formular
(Auswahl falls relevant)]],Formulare[[Formularbezeichnung]:[Formularname (technisch)]],2,FALSE),"")</f>
        <v/>
      </c>
      <c r="X195" t="s">
        <v>6052</v>
      </c>
      <c r="Y195" s="4"/>
      <c r="Z195" t="s">
        <v>6046</v>
      </c>
      <c r="AK195" s="10" t="str">
        <f>IF(BTT[[#This Row],[Subprozess
(optionale Auswahl)]]="","okay",IF(VLOOKUP(BTT[[#This Row],[Subprozess
(optionale Auswahl)]],BPML[[Subprozess]:[Zugeordneter Hauptprozess]],3,FALSE)=BTT[[#This Row],[Hauptprozess
(Pflichtauswahl)]],"okay","falscher Subprozess"))</f>
        <v>okay</v>
      </c>
      <c r="AL195" t="str">
        <f>IF(aktives_Teilprojekt="Master","",IF(BTT[[#This Row],[Verantwortliches TP
(automatisch)]]=VLOOKUP(aktives_Teilprojekt,Teilprojekte[[Teilprojekte]:[Kürzel]],2,FALSE),"okay","Hauptprozess anderes TP"))</f>
        <v>okay</v>
      </c>
      <c r="AM1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5" s="10" t="str">
        <f>IFERROR(IF(BTT[[#This Row],[SAP-Modul
(Pflichtauswahl)]]&lt;&gt;VLOOKUP(BTT[[#This Row],[Verwendete Transaktion (Pflichtauswahl)]],Transaktionen[[Transaktionen]:[Modul]],3,FALSE),"Modul anders","okay"),"")</f>
        <v>Modul anders</v>
      </c>
      <c r="AP195" s="10" t="str">
        <f>IFERROR(IF(COUNTIFS(BTT[Verwendete Transaktion (Pflichtauswahl)],BTT[[#This Row],[Verwendete Transaktion (Pflichtauswahl)]],BTT[SAP-Modul
(Pflichtauswahl)],"&lt;&gt;"&amp;BTT[[#This Row],[SAP-Modul
(Pflichtauswahl)]])&gt;0,"Modul anders","okay"),"")</f>
        <v>okay</v>
      </c>
      <c r="AQ195" s="10" t="str">
        <f>IFERROR(IF(COUNTIFS(BTT[Verwendete Transaktion (Pflichtauswahl)],BTT[[#This Row],[Verwendete Transaktion (Pflichtauswahl)]],BTT[Verantwortliches TP
(automatisch)],"&lt;&gt;"&amp;BTT[[#This Row],[Verantwortliches TP
(automatisch)]])&gt;0,"Transaktion mehrfach","okay"),"")</f>
        <v>okay</v>
      </c>
      <c r="AR195" s="10" t="str">
        <f>IFERROR(IF(COUNTIFS(BTT[Verwendete Transaktion (Pflichtauswahl)],BTT[[#This Row],[Verwendete Transaktion (Pflichtauswahl)]],BTT[Verantwortliches TP
(automatisch)],"&lt;&gt;"&amp;VLOOKUP(aktives_Teilprojekt,Teilprojekte[[Teilprojekte]:[Kürzel]],2,FALSE))&gt;0,"Transaktion mehrfach","okay"),"")</f>
        <v>okay</v>
      </c>
      <c r="AS195" s="10" t="s">
        <v>9861</v>
      </c>
      <c r="AT195" s="10"/>
    </row>
    <row r="196" spans="1:46" x14ac:dyDescent="0.25">
      <c r="A196" s="14" t="str">
        <f>IFERROR(IF(BTT[[#This Row],[Lfd Nr. 
(aus konsolidierter Datei)]]&lt;&gt;"",BTT[[#This Row],[Lfd Nr. 
(aus konsolidierter Datei)]],VLOOKUP(aktives_Teilprojekt,Teilprojekte[[Teilprojekte]:[Kürzel]],2,FALSE)&amp;ROW(BTT[[#This Row],[Lfd Nr.
(automatisch)]])-2),"")</f>
        <v>IH207</v>
      </c>
      <c r="B196" s="15" t="s">
        <v>8589</v>
      </c>
      <c r="C196" s="15"/>
      <c r="E196" s="10" t="str">
        <f>IFERROR(IF(NOT(BTT[[#This Row],[Manuelle Änderung des Verantwortliches TP
(Auswahl - bei Bedarf)]]=""),BTT[[#This Row],[Manuelle Änderung des Verantwortliches TP
(Auswahl - bei Bedarf)]],VLOOKUP(BTT[[#This Row],[Hauptprozess
(Pflichtauswahl)]],Hauptprozesse[],3,FALSE)),"")</f>
        <v>IH</v>
      </c>
      <c r="H196" s="10" t="s">
        <v>6041</v>
      </c>
      <c r="I196" t="s">
        <v>5552</v>
      </c>
      <c r="J196" s="10" t="str">
        <f>IFERROR(VLOOKUP(BTT[[#This Row],[Verwendete Transaktion (Pflichtauswahl)]],Transaktionen[[Transaktionen]:[Langtext]],2,FALSE),"")</f>
        <v>Auftrag: Plan/Ist/Obligo</v>
      </c>
      <c r="O196" t="s">
        <v>6052</v>
      </c>
      <c r="P196" t="s">
        <v>6052</v>
      </c>
      <c r="Q196" t="s">
        <v>6052</v>
      </c>
      <c r="R196" t="s">
        <v>8533</v>
      </c>
      <c r="S196" t="s">
        <v>6052</v>
      </c>
      <c r="T196" t="s">
        <v>6060</v>
      </c>
      <c r="V196" s="10" t="str">
        <f>IFERROR(VLOOKUP(BTT[[#This Row],[Verwendetes Formular
(Auswahl falls relevant)]],Formulare[[Formularbezeichnung]:[Formularname (technisch)]],2,FALSE),"")</f>
        <v/>
      </c>
      <c r="X196" t="s">
        <v>6052</v>
      </c>
      <c r="Y196" s="4"/>
      <c r="Z196" t="s">
        <v>6046</v>
      </c>
      <c r="AK196" s="10" t="str">
        <f>IF(BTT[[#This Row],[Subprozess
(optionale Auswahl)]]="","okay",IF(VLOOKUP(BTT[[#This Row],[Subprozess
(optionale Auswahl)]],BPML[[Subprozess]:[Zugeordneter Hauptprozess]],3,FALSE)=BTT[[#This Row],[Hauptprozess
(Pflichtauswahl)]],"okay","falscher Subprozess"))</f>
        <v>okay</v>
      </c>
      <c r="AL196" t="str">
        <f>IF(aktives_Teilprojekt="Master","",IF(BTT[[#This Row],[Verantwortliches TP
(automatisch)]]=VLOOKUP(aktives_Teilprojekt,Teilprojekte[[Teilprojekte]:[Kürzel]],2,FALSE),"okay","Hauptprozess anderes TP"))</f>
        <v>okay</v>
      </c>
      <c r="AM1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6" s="10" t="str">
        <f>IFERROR(IF(BTT[[#This Row],[SAP-Modul
(Pflichtauswahl)]]&lt;&gt;VLOOKUP(BTT[[#This Row],[Verwendete Transaktion (Pflichtauswahl)]],Transaktionen[[Transaktionen]:[Modul]],3,FALSE),"Modul anders","okay"),"")</f>
        <v>okay</v>
      </c>
      <c r="AP196" s="10" t="str">
        <f>IFERROR(IF(COUNTIFS(BTT[Verwendete Transaktion (Pflichtauswahl)],BTT[[#This Row],[Verwendete Transaktion (Pflichtauswahl)]],BTT[SAP-Modul
(Pflichtauswahl)],"&lt;&gt;"&amp;BTT[[#This Row],[SAP-Modul
(Pflichtauswahl)]])&gt;0,"Modul anders","okay"),"")</f>
        <v>okay</v>
      </c>
      <c r="AQ196" s="10" t="str">
        <f>IFERROR(IF(COUNTIFS(BTT[Verwendete Transaktion (Pflichtauswahl)],BTT[[#This Row],[Verwendete Transaktion (Pflichtauswahl)]],BTT[Verantwortliches TP
(automatisch)],"&lt;&gt;"&amp;BTT[[#This Row],[Verantwortliches TP
(automatisch)]])&gt;0,"Transaktion mehrfach","okay"),"")</f>
        <v>okay</v>
      </c>
      <c r="AR196" s="10" t="str">
        <f>IFERROR(IF(COUNTIFS(BTT[Verwendete Transaktion (Pflichtauswahl)],BTT[[#This Row],[Verwendete Transaktion (Pflichtauswahl)]],BTT[Verantwortliches TP
(automatisch)],"&lt;&gt;"&amp;VLOOKUP(aktives_Teilprojekt,Teilprojekte[[Teilprojekte]:[Kürzel]],2,FALSE))&gt;0,"Transaktion mehrfach","okay"),"")</f>
        <v>okay</v>
      </c>
      <c r="AS196" s="10" t="s">
        <v>9862</v>
      </c>
      <c r="AT196" s="10"/>
    </row>
    <row r="197" spans="1:46" ht="60" x14ac:dyDescent="0.25">
      <c r="A197" s="14" t="str">
        <f>IFERROR(IF(BTT[[#This Row],[Lfd Nr. 
(aus konsolidierter Datei)]]&lt;&gt;"",BTT[[#This Row],[Lfd Nr. 
(aus konsolidierter Datei)]],VLOOKUP(aktives_Teilprojekt,Teilprojekte[[Teilprojekte]:[Kürzel]],2,FALSE)&amp;ROW(BTT[[#This Row],[Lfd Nr.
(automatisch)]])-2),"")</f>
        <v>IH208</v>
      </c>
      <c r="B197" s="15" t="s">
        <v>6108</v>
      </c>
      <c r="C197" s="15"/>
      <c r="D197" t="s">
        <v>9864</v>
      </c>
      <c r="E197" s="10" t="str">
        <f>IFERROR(IF(NOT(BTT[[#This Row],[Manuelle Änderung des Verantwortliches TP
(Auswahl - bei Bedarf)]]=""),BTT[[#This Row],[Manuelle Änderung des Verantwortliches TP
(Auswahl - bei Bedarf)]],VLOOKUP(BTT[[#This Row],[Hauptprozess
(Pflichtauswahl)]],Hauptprozesse[],3,FALSE)),"")</f>
        <v>IH</v>
      </c>
      <c r="H197" s="10" t="s">
        <v>6041</v>
      </c>
      <c r="I197" t="s">
        <v>5554</v>
      </c>
      <c r="J197" s="10" t="str">
        <f>IFERROR(VLOOKUP(BTT[[#This Row],[Verwendete Transaktion (Pflichtauswahl)]],Transaktionen[[Transaktionen]:[Langtext]],2,FALSE),"")</f>
        <v>Rückmeldeliste mit Personalnummern</v>
      </c>
      <c r="O197" t="s">
        <v>6052</v>
      </c>
      <c r="P197" t="s">
        <v>6052</v>
      </c>
      <c r="Q197" t="s">
        <v>6052</v>
      </c>
      <c r="R197" t="s">
        <v>8533</v>
      </c>
      <c r="S197" t="s">
        <v>6052</v>
      </c>
      <c r="T197" t="s">
        <v>6061</v>
      </c>
      <c r="V197" s="10" t="str">
        <f>IFERROR(VLOOKUP(BTT[[#This Row],[Verwendetes Formular
(Auswahl falls relevant)]],Formulare[[Formularbezeichnung]:[Formularname (technisch)]],2,FALSE),"")</f>
        <v/>
      </c>
      <c r="W197" t="s">
        <v>10264</v>
      </c>
      <c r="X197" t="s">
        <v>6052</v>
      </c>
      <c r="Y197" s="4" t="s">
        <v>10265</v>
      </c>
      <c r="Z197" t="s">
        <v>6047</v>
      </c>
      <c r="AK197" s="10" t="str">
        <f>IF(BTT[[#This Row],[Subprozess
(optionale Auswahl)]]="","okay",IF(VLOOKUP(BTT[[#This Row],[Subprozess
(optionale Auswahl)]],BPML[[Subprozess]:[Zugeordneter Hauptprozess]],3,FALSE)=BTT[[#This Row],[Hauptprozess
(Pflichtauswahl)]],"okay","falscher Subprozess"))</f>
        <v>okay</v>
      </c>
      <c r="AL197" t="str">
        <f>IF(aktives_Teilprojekt="Master","",IF(BTT[[#This Row],[Verantwortliches TP
(automatisch)]]=VLOOKUP(aktives_Teilprojekt,Teilprojekte[[Teilprojekte]:[Kürzel]],2,FALSE),"okay","Hauptprozess anderes TP"))</f>
        <v>okay</v>
      </c>
      <c r="AM1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7" s="10" t="str">
        <f>IFERROR(IF(BTT[[#This Row],[SAP-Modul
(Pflichtauswahl)]]&lt;&gt;VLOOKUP(BTT[[#This Row],[Verwendete Transaktion (Pflichtauswahl)]],Transaktionen[[Transaktionen]:[Modul]],3,FALSE),"Modul anders","okay"),"")</f>
        <v>okay</v>
      </c>
      <c r="AP197" s="10" t="str">
        <f>IFERROR(IF(COUNTIFS(BTT[Verwendete Transaktion (Pflichtauswahl)],BTT[[#This Row],[Verwendete Transaktion (Pflichtauswahl)]],BTT[SAP-Modul
(Pflichtauswahl)],"&lt;&gt;"&amp;BTT[[#This Row],[SAP-Modul
(Pflichtauswahl)]])&gt;0,"Modul anders","okay"),"")</f>
        <v>okay</v>
      </c>
      <c r="AQ197" s="10" t="str">
        <f>IFERROR(IF(COUNTIFS(BTT[Verwendete Transaktion (Pflichtauswahl)],BTT[[#This Row],[Verwendete Transaktion (Pflichtauswahl)]],BTT[Verantwortliches TP
(automatisch)],"&lt;&gt;"&amp;BTT[[#This Row],[Verantwortliches TP
(automatisch)]])&gt;0,"Transaktion mehrfach","okay"),"")</f>
        <v>okay</v>
      </c>
      <c r="AR197" s="10" t="str">
        <f>IFERROR(IF(COUNTIFS(BTT[Verwendete Transaktion (Pflichtauswahl)],BTT[[#This Row],[Verwendete Transaktion (Pflichtauswahl)]],BTT[Verantwortliches TP
(automatisch)],"&lt;&gt;"&amp;VLOOKUP(aktives_Teilprojekt,Teilprojekte[[Teilprojekte]:[Kürzel]],2,FALSE))&gt;0,"Transaktion mehrfach","okay"),"")</f>
        <v>okay</v>
      </c>
      <c r="AS197" s="10" t="s">
        <v>9863</v>
      </c>
      <c r="AT197" s="10"/>
    </row>
    <row r="198" spans="1:46" x14ac:dyDescent="0.25">
      <c r="A198" s="14" t="str">
        <f>IFERROR(IF(BTT[[#This Row],[Lfd Nr. 
(aus konsolidierter Datei)]]&lt;&gt;"",BTT[[#This Row],[Lfd Nr. 
(aus konsolidierter Datei)]],VLOOKUP(aktives_Teilprojekt,Teilprojekte[[Teilprojekte]:[Kürzel]],2,FALSE)&amp;ROW(BTT[[#This Row],[Lfd Nr.
(automatisch)]])-2),"")</f>
        <v>IH209</v>
      </c>
      <c r="B198" s="15" t="s">
        <v>8589</v>
      </c>
      <c r="C198" s="15"/>
      <c r="E198" s="10" t="str">
        <f>IFERROR(IF(NOT(BTT[[#This Row],[Manuelle Änderung des Verantwortliches TP
(Auswahl - bei Bedarf)]]=""),BTT[[#This Row],[Manuelle Änderung des Verantwortliches TP
(Auswahl - bei Bedarf)]],VLOOKUP(BTT[[#This Row],[Hauptprozess
(Pflichtauswahl)]],Hauptprozesse[],3,FALSE)),"")</f>
        <v>IH</v>
      </c>
      <c r="H198" s="10" t="s">
        <v>6041</v>
      </c>
      <c r="I198" t="s">
        <v>5558</v>
      </c>
      <c r="J198" s="10" t="str">
        <f>IFERROR(VLOOKUP(BTT[[#This Row],[Verwendete Transaktion (Pflichtauswahl)]],Transaktionen[[Transaktionen]:[Langtext]],2,FALSE),"")</f>
        <v>Auftrag: Plan/Ist/Obligo Kostenart</v>
      </c>
      <c r="K198" t="s">
        <v>5552</v>
      </c>
      <c r="O198" t="s">
        <v>6052</v>
      </c>
      <c r="P198" t="s">
        <v>6052</v>
      </c>
      <c r="Q198" t="s">
        <v>6052</v>
      </c>
      <c r="R198" t="s">
        <v>8533</v>
      </c>
      <c r="S198" t="s">
        <v>6052</v>
      </c>
      <c r="T198" t="s">
        <v>6060</v>
      </c>
      <c r="V198" s="10" t="str">
        <f>IFERROR(VLOOKUP(BTT[[#This Row],[Verwendetes Formular
(Auswahl falls relevant)]],Formulare[[Formularbezeichnung]:[Formularname (technisch)]],2,FALSE),"")</f>
        <v/>
      </c>
      <c r="X198" t="s">
        <v>6052</v>
      </c>
      <c r="Y198" s="4"/>
      <c r="Z198" t="s">
        <v>6046</v>
      </c>
      <c r="AK198" s="10" t="str">
        <f>IF(BTT[[#This Row],[Subprozess
(optionale Auswahl)]]="","okay",IF(VLOOKUP(BTT[[#This Row],[Subprozess
(optionale Auswahl)]],BPML[[Subprozess]:[Zugeordneter Hauptprozess]],3,FALSE)=BTT[[#This Row],[Hauptprozess
(Pflichtauswahl)]],"okay","falscher Subprozess"))</f>
        <v>okay</v>
      </c>
      <c r="AL198" t="str">
        <f>IF(aktives_Teilprojekt="Master","",IF(BTT[[#This Row],[Verantwortliches TP
(automatisch)]]=VLOOKUP(aktives_Teilprojekt,Teilprojekte[[Teilprojekte]:[Kürzel]],2,FALSE),"okay","Hauptprozess anderes TP"))</f>
        <v>okay</v>
      </c>
      <c r="AM1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8" s="10" t="str">
        <f>IFERROR(IF(BTT[[#This Row],[SAP-Modul
(Pflichtauswahl)]]&lt;&gt;VLOOKUP(BTT[[#This Row],[Verwendete Transaktion (Pflichtauswahl)]],Transaktionen[[Transaktionen]:[Modul]],3,FALSE),"Modul anders","okay"),"")</f>
        <v>okay</v>
      </c>
      <c r="AP198" s="10" t="str">
        <f>IFERROR(IF(COUNTIFS(BTT[Verwendete Transaktion (Pflichtauswahl)],BTT[[#This Row],[Verwendete Transaktion (Pflichtauswahl)]],BTT[SAP-Modul
(Pflichtauswahl)],"&lt;&gt;"&amp;BTT[[#This Row],[SAP-Modul
(Pflichtauswahl)]])&gt;0,"Modul anders","okay"),"")</f>
        <v>okay</v>
      </c>
      <c r="AQ198" s="10" t="str">
        <f>IFERROR(IF(COUNTIFS(BTT[Verwendete Transaktion (Pflichtauswahl)],BTT[[#This Row],[Verwendete Transaktion (Pflichtauswahl)]],BTT[Verantwortliches TP
(automatisch)],"&lt;&gt;"&amp;BTT[[#This Row],[Verantwortliches TP
(automatisch)]])&gt;0,"Transaktion mehrfach","okay"),"")</f>
        <v>okay</v>
      </c>
      <c r="AR198" s="10" t="str">
        <f>IFERROR(IF(COUNTIFS(BTT[Verwendete Transaktion (Pflichtauswahl)],BTT[[#This Row],[Verwendete Transaktion (Pflichtauswahl)]],BTT[Verantwortliches TP
(automatisch)],"&lt;&gt;"&amp;VLOOKUP(aktives_Teilprojekt,Teilprojekte[[Teilprojekte]:[Kürzel]],2,FALSE))&gt;0,"Transaktion mehrfach","okay"),"")</f>
        <v>okay</v>
      </c>
      <c r="AS198" s="10" t="s">
        <v>9865</v>
      </c>
      <c r="AT198" s="10"/>
    </row>
    <row r="199" spans="1:46" ht="90" x14ac:dyDescent="0.25">
      <c r="A199" s="14" t="str">
        <f>IFERROR(IF(BTT[[#This Row],[Lfd Nr. 
(aus konsolidierter Datei)]]&lt;&gt;"",BTT[[#This Row],[Lfd Nr. 
(aus konsolidierter Datei)]],VLOOKUP(aktives_Teilprojekt,Teilprojekte[[Teilprojekte]:[Kürzel]],2,FALSE)&amp;ROW(BTT[[#This Row],[Lfd Nr.
(automatisch)]])-2),"")</f>
        <v>IH210</v>
      </c>
      <c r="B199" s="15" t="s">
        <v>6115</v>
      </c>
      <c r="C199" s="15"/>
      <c r="D199" t="s">
        <v>9867</v>
      </c>
      <c r="E199" s="10" t="str">
        <f>IFERROR(IF(NOT(BTT[[#This Row],[Manuelle Änderung des Verantwortliches TP
(Auswahl - bei Bedarf)]]=""),BTT[[#This Row],[Manuelle Änderung des Verantwortliches TP
(Auswahl - bei Bedarf)]],VLOOKUP(BTT[[#This Row],[Hauptprozess
(Pflichtauswahl)]],Hauptprozesse[],3,FALSE)),"")</f>
        <v>IH</v>
      </c>
      <c r="H199" s="10" t="s">
        <v>6041</v>
      </c>
      <c r="I199" t="s">
        <v>2466</v>
      </c>
      <c r="J199" s="10" t="str">
        <f>IFERROR(VLOOKUP(BTT[[#This Row],[Verwendete Transaktion (Pflichtauswahl)]],Transaktionen[[Transaktionen]:[Langtext]],2,FALSE),"")</f>
        <v>Anlegen IH-Meldung - Allgemein</v>
      </c>
      <c r="K199" t="s">
        <v>2484</v>
      </c>
      <c r="L199" t="s">
        <v>6052</v>
      </c>
      <c r="M199" t="s">
        <v>6052</v>
      </c>
      <c r="N199" t="s">
        <v>6052</v>
      </c>
      <c r="O199" t="s">
        <v>6052</v>
      </c>
      <c r="Q199" t="s">
        <v>6052</v>
      </c>
      <c r="R199" t="s">
        <v>8533</v>
      </c>
      <c r="S199" t="s">
        <v>6052</v>
      </c>
      <c r="T199" t="s">
        <v>6060</v>
      </c>
      <c r="V199" s="10" t="str">
        <f>IFERROR(VLOOKUP(BTT[[#This Row],[Verwendetes Formular
(Auswahl falls relevant)]],Formulare[[Formularbezeichnung]:[Formularname (technisch)]],2,FALSE),"")</f>
        <v/>
      </c>
      <c r="X199" t="s">
        <v>6052</v>
      </c>
      <c r="Y199" s="4" t="s">
        <v>10266</v>
      </c>
      <c r="Z199" t="s">
        <v>6048</v>
      </c>
      <c r="AK199" s="10" t="str">
        <f>IF(BTT[[#This Row],[Subprozess
(optionale Auswahl)]]="","okay",IF(VLOOKUP(BTT[[#This Row],[Subprozess
(optionale Auswahl)]],BPML[[Subprozess]:[Zugeordneter Hauptprozess]],3,FALSE)=BTT[[#This Row],[Hauptprozess
(Pflichtauswahl)]],"okay","falscher Subprozess"))</f>
        <v>okay</v>
      </c>
      <c r="AL199" t="str">
        <f>IF(aktives_Teilprojekt="Master","",IF(BTT[[#This Row],[Verantwortliches TP
(automatisch)]]=VLOOKUP(aktives_Teilprojekt,Teilprojekte[[Teilprojekte]:[Kürzel]],2,FALSE),"okay","Hauptprozess anderes TP"))</f>
        <v>okay</v>
      </c>
      <c r="AM1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9" s="10" t="str">
        <f>IFERROR(IF(BTT[[#This Row],[SAP-Modul
(Pflichtauswahl)]]&lt;&gt;VLOOKUP(BTT[[#This Row],[Verwendete Transaktion (Pflichtauswahl)]],Transaktionen[[Transaktionen]:[Modul]],3,FALSE),"Modul anders","okay"),"")</f>
        <v>okay</v>
      </c>
      <c r="AP199" s="10" t="str">
        <f>IFERROR(IF(COUNTIFS(BTT[Verwendete Transaktion (Pflichtauswahl)],BTT[[#This Row],[Verwendete Transaktion (Pflichtauswahl)]],BTT[SAP-Modul
(Pflichtauswahl)],"&lt;&gt;"&amp;BTT[[#This Row],[SAP-Modul
(Pflichtauswahl)]])&gt;0,"Modul anders","okay"),"")</f>
        <v>okay</v>
      </c>
      <c r="AQ199" s="10" t="str">
        <f>IFERROR(IF(COUNTIFS(BTT[Verwendete Transaktion (Pflichtauswahl)],BTT[[#This Row],[Verwendete Transaktion (Pflichtauswahl)]],BTT[Verantwortliches TP
(automatisch)],"&lt;&gt;"&amp;BTT[[#This Row],[Verantwortliches TP
(automatisch)]])&gt;0,"Transaktion mehrfach","okay"),"")</f>
        <v>okay</v>
      </c>
      <c r="AR199" s="10" t="str">
        <f>IFERROR(IF(COUNTIFS(BTT[Verwendete Transaktion (Pflichtauswahl)],BTT[[#This Row],[Verwendete Transaktion (Pflichtauswahl)]],BTT[Verantwortliches TP
(automatisch)],"&lt;&gt;"&amp;VLOOKUP(aktives_Teilprojekt,Teilprojekte[[Teilprojekte]:[Kürzel]],2,FALSE))&gt;0,"Transaktion mehrfach","okay"),"")</f>
        <v>okay</v>
      </c>
      <c r="AS199" s="10" t="s">
        <v>9866</v>
      </c>
      <c r="AT199" s="10"/>
    </row>
    <row r="200" spans="1:46" ht="105" x14ac:dyDescent="0.25">
      <c r="A200" s="14" t="str">
        <f>IFERROR(IF(BTT[[#This Row],[Lfd Nr. 
(aus konsolidierter Datei)]]&lt;&gt;"",BTT[[#This Row],[Lfd Nr. 
(aus konsolidierter Datei)]],VLOOKUP(aktives_Teilprojekt,Teilprojekte[[Teilprojekte]:[Kürzel]],2,FALSE)&amp;ROW(BTT[[#This Row],[Lfd Nr.
(automatisch)]])-2),"")</f>
        <v>IH409</v>
      </c>
      <c r="B200" s="15" t="s">
        <v>6115</v>
      </c>
      <c r="C200" s="15"/>
      <c r="E200" s="10" t="str">
        <f>IFERROR(IF(NOT(BTT[[#This Row],[Manuelle Änderung des Verantwortliches TP
(Auswahl - bei Bedarf)]]=""),BTT[[#This Row],[Manuelle Änderung des Verantwortliches TP
(Auswahl - bei Bedarf)]],VLOOKUP(BTT[[#This Row],[Hauptprozess
(Pflichtauswahl)]],Hauptprozesse[],3,FALSE)),"")</f>
        <v>IH</v>
      </c>
      <c r="H200" s="10"/>
      <c r="I200" t="s">
        <v>2499</v>
      </c>
      <c r="J200" s="10" t="str">
        <f>IFERROR(VLOOKUP(BTT[[#This Row],[Verwendete Transaktion (Pflichtauswahl)]],Transaktionen[[Transaktionen]:[Langtext]],2,FALSE),"")</f>
        <v>IH-Aufträge anzeigen</v>
      </c>
      <c r="V200" s="10" t="str">
        <f>IFERROR(VLOOKUP(BTT[[#This Row],[Verwendetes Formular
(Auswahl falls relevant)]],Formulare[[Formularbezeichnung]:[Formularname (technisch)]],2,FALSE),"")</f>
        <v/>
      </c>
      <c r="Y200" s="4" t="s">
        <v>10267</v>
      </c>
      <c r="AK200" s="10" t="str">
        <f>IF(BTT[[#This Row],[Subprozess
(optionale Auswahl)]]="","okay",IF(VLOOKUP(BTT[[#This Row],[Subprozess
(optionale Auswahl)]],BPML[[Subprozess]:[Zugeordneter Hauptprozess]],3,FALSE)=BTT[[#This Row],[Hauptprozess
(Pflichtauswahl)]],"okay","falscher Subprozess"))</f>
        <v>okay</v>
      </c>
      <c r="AL200" t="str">
        <f>IF(aktives_Teilprojekt="Master","",IF(BTT[[#This Row],[Verantwortliches TP
(automatisch)]]=VLOOKUP(aktives_Teilprojekt,Teilprojekte[[Teilprojekte]:[Kürzel]],2,FALSE),"okay","Hauptprozess anderes TP"))</f>
        <v>okay</v>
      </c>
      <c r="AM2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0" s="10" t="str">
        <f>IFERROR(IF(BTT[[#This Row],[SAP-Modul
(Pflichtauswahl)]]&lt;&gt;VLOOKUP(BTT[[#This Row],[Verwendete Transaktion (Pflichtauswahl)]],Transaktionen[[Transaktionen]:[Modul]],3,FALSE),"Modul anders","okay"),"")</f>
        <v>Modul anders</v>
      </c>
      <c r="AP200" s="10" t="str">
        <f>IFERROR(IF(COUNTIFS(BTT[Verwendete Transaktion (Pflichtauswahl)],BTT[[#This Row],[Verwendete Transaktion (Pflichtauswahl)]],BTT[SAP-Modul
(Pflichtauswahl)],"&lt;&gt;"&amp;BTT[[#This Row],[SAP-Modul
(Pflichtauswahl)]])&gt;0,"Modul anders","okay"),"")</f>
        <v>Modul anders</v>
      </c>
      <c r="AQ200" s="10" t="str">
        <f>IFERROR(IF(COUNTIFS(BTT[Verwendete Transaktion (Pflichtauswahl)],BTT[[#This Row],[Verwendete Transaktion (Pflichtauswahl)]],BTT[Verantwortliches TP
(automatisch)],"&lt;&gt;"&amp;BTT[[#This Row],[Verantwortliches TP
(automatisch)]])&gt;0,"Transaktion mehrfach","okay"),"")</f>
        <v>okay</v>
      </c>
      <c r="AR200" s="10" t="str">
        <f>IFERROR(IF(COUNTIFS(BTT[Verwendete Transaktion (Pflichtauswahl)],BTT[[#This Row],[Verwendete Transaktion (Pflichtauswahl)]],BTT[Verantwortliches TP
(automatisch)],"&lt;&gt;"&amp;VLOOKUP(aktives_Teilprojekt,Teilprojekte[[Teilprojekte]:[Kürzel]],2,FALSE))&gt;0,"Transaktion mehrfach","okay"),"")</f>
        <v>okay</v>
      </c>
      <c r="AS200" s="10" t="s">
        <v>9868</v>
      </c>
      <c r="AT200" s="10"/>
    </row>
    <row r="201" spans="1:46" ht="90" x14ac:dyDescent="0.25">
      <c r="A201" s="14" t="str">
        <f>IFERROR(IF(BTT[[#This Row],[Lfd Nr. 
(aus konsolidierter Datei)]]&lt;&gt;"",BTT[[#This Row],[Lfd Nr. 
(aus konsolidierter Datei)]],VLOOKUP(aktives_Teilprojekt,Teilprojekte[[Teilprojekte]:[Kürzel]],2,FALSE)&amp;ROW(BTT[[#This Row],[Lfd Nr.
(automatisch)]])-2),"")</f>
        <v>IH410</v>
      </c>
      <c r="B201" s="15" t="s">
        <v>6115</v>
      </c>
      <c r="C201" s="15"/>
      <c r="D201" t="s">
        <v>9870</v>
      </c>
      <c r="E201" s="10" t="str">
        <f>IFERROR(IF(NOT(BTT[[#This Row],[Manuelle Änderung des Verantwortliches TP
(Auswahl - bei Bedarf)]]=""),BTT[[#This Row],[Manuelle Änderung des Verantwortliches TP
(Auswahl - bei Bedarf)]],VLOOKUP(BTT[[#This Row],[Hauptprozess
(Pflichtauswahl)]],Hauptprozesse[],3,FALSE)),"")</f>
        <v>IH</v>
      </c>
      <c r="H201" s="10" t="s">
        <v>8457</v>
      </c>
      <c r="I201" t="s">
        <v>5242</v>
      </c>
      <c r="J201" s="10" t="str">
        <f>IFERROR(VLOOKUP(BTT[[#This Row],[Verwendete Transaktion (Pflichtauswahl)]],Transaktionen[[Transaktionen]:[Langtext]],2,FALSE),"")</f>
        <v>Autom. Lstg.-verr. aus Filetransfer</v>
      </c>
      <c r="R201" t="s">
        <v>8990</v>
      </c>
      <c r="V201" s="10" t="str">
        <f>IFERROR(VLOOKUP(BTT[[#This Row],[Verwendetes Formular
(Auswahl falls relevant)]],Formulare[[Formularbezeichnung]:[Formularname (technisch)]],2,FALSE),"")</f>
        <v/>
      </c>
      <c r="Y201" s="4" t="s">
        <v>10268</v>
      </c>
      <c r="AK201" s="10" t="str">
        <f>IF(BTT[[#This Row],[Subprozess
(optionale Auswahl)]]="","okay",IF(VLOOKUP(BTT[[#This Row],[Subprozess
(optionale Auswahl)]],BPML[[Subprozess]:[Zugeordneter Hauptprozess]],3,FALSE)=BTT[[#This Row],[Hauptprozess
(Pflichtauswahl)]],"okay","falscher Subprozess"))</f>
        <v>okay</v>
      </c>
      <c r="AL201" t="str">
        <f>IF(aktives_Teilprojekt="Master","",IF(BTT[[#This Row],[Verantwortliches TP
(automatisch)]]=VLOOKUP(aktives_Teilprojekt,Teilprojekte[[Teilprojekte]:[Kürzel]],2,FALSE),"okay","Hauptprozess anderes TP"))</f>
        <v>okay</v>
      </c>
      <c r="AM2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1" s="10" t="str">
        <f>IFERROR(IF(BTT[[#This Row],[SAP-Modul
(Pflichtauswahl)]]&lt;&gt;VLOOKUP(BTT[[#This Row],[Verwendete Transaktion (Pflichtauswahl)]],Transaktionen[[Transaktionen]:[Modul]],3,FALSE),"Modul anders","okay"),"")</f>
        <v>okay</v>
      </c>
      <c r="AP201" s="10" t="str">
        <f>IFERROR(IF(COUNTIFS(BTT[Verwendete Transaktion (Pflichtauswahl)],BTT[[#This Row],[Verwendete Transaktion (Pflichtauswahl)]],BTT[SAP-Modul
(Pflichtauswahl)],"&lt;&gt;"&amp;BTT[[#This Row],[SAP-Modul
(Pflichtauswahl)]])&gt;0,"Modul anders","okay"),"")</f>
        <v>Modul anders</v>
      </c>
      <c r="AQ201" s="10" t="str">
        <f>IFERROR(IF(COUNTIFS(BTT[Verwendete Transaktion (Pflichtauswahl)],BTT[[#This Row],[Verwendete Transaktion (Pflichtauswahl)]],BTT[Verantwortliches TP
(automatisch)],"&lt;&gt;"&amp;BTT[[#This Row],[Verantwortliches TP
(automatisch)]])&gt;0,"Transaktion mehrfach","okay"),"")</f>
        <v>Transaktion mehrfach</v>
      </c>
      <c r="AR20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01" s="10" t="s">
        <v>9869</v>
      </c>
      <c r="AT201" s="10"/>
    </row>
    <row r="202" spans="1:46" ht="120" x14ac:dyDescent="0.25">
      <c r="A202" s="14" t="str">
        <f>IFERROR(IF(BTT[[#This Row],[Lfd Nr. 
(aus konsolidierter Datei)]]&lt;&gt;"",BTT[[#This Row],[Lfd Nr. 
(aus konsolidierter Datei)]],VLOOKUP(aktives_Teilprojekt,Teilprojekte[[Teilprojekte]:[Kürzel]],2,FALSE)&amp;ROW(BTT[[#This Row],[Lfd Nr.
(automatisch)]])-2),"")</f>
        <v>IH412</v>
      </c>
      <c r="B202" s="15" t="s">
        <v>6115</v>
      </c>
      <c r="C202" s="15"/>
      <c r="D202" t="s">
        <v>9870</v>
      </c>
      <c r="E202" s="10" t="str">
        <f>IFERROR(IF(NOT(BTT[[#This Row],[Manuelle Änderung des Verantwortliches TP
(Auswahl - bei Bedarf)]]=""),BTT[[#This Row],[Manuelle Änderung des Verantwortliches TP
(Auswahl - bei Bedarf)]],VLOOKUP(BTT[[#This Row],[Hauptprozess
(Pflichtauswahl)]],Hauptprozesse[],3,FALSE)),"")</f>
        <v>IH</v>
      </c>
      <c r="H202" s="10" t="s">
        <v>8457</v>
      </c>
      <c r="I202" t="s">
        <v>5242</v>
      </c>
      <c r="J202" s="10" t="str">
        <f>IFERROR(VLOOKUP(BTT[[#This Row],[Verwendete Transaktion (Pflichtauswahl)]],Transaktionen[[Transaktionen]:[Langtext]],2,FALSE),"")</f>
        <v>Autom. Lstg.-verr. aus Filetransfer</v>
      </c>
      <c r="R202" t="s">
        <v>8990</v>
      </c>
      <c r="V202" s="10" t="str">
        <f>IFERROR(VLOOKUP(BTT[[#This Row],[Verwendetes Formular
(Auswahl falls relevant)]],Formulare[[Formularbezeichnung]:[Formularname (technisch)]],2,FALSE),"")</f>
        <v/>
      </c>
      <c r="Y202" s="4" t="s">
        <v>10269</v>
      </c>
      <c r="AK202" s="10" t="str">
        <f>IF(BTT[[#This Row],[Subprozess
(optionale Auswahl)]]="","okay",IF(VLOOKUP(BTT[[#This Row],[Subprozess
(optionale Auswahl)]],BPML[[Subprozess]:[Zugeordneter Hauptprozess]],3,FALSE)=BTT[[#This Row],[Hauptprozess
(Pflichtauswahl)]],"okay","falscher Subprozess"))</f>
        <v>okay</v>
      </c>
      <c r="AL202" t="str">
        <f>IF(aktives_Teilprojekt="Master","",IF(BTT[[#This Row],[Verantwortliches TP
(automatisch)]]=VLOOKUP(aktives_Teilprojekt,Teilprojekte[[Teilprojekte]:[Kürzel]],2,FALSE),"okay","Hauptprozess anderes TP"))</f>
        <v>okay</v>
      </c>
      <c r="AM2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2" s="10" t="str">
        <f>IFERROR(IF(BTT[[#This Row],[SAP-Modul
(Pflichtauswahl)]]&lt;&gt;VLOOKUP(BTT[[#This Row],[Verwendete Transaktion (Pflichtauswahl)]],Transaktionen[[Transaktionen]:[Modul]],3,FALSE),"Modul anders","okay"),"")</f>
        <v>okay</v>
      </c>
      <c r="AP202" s="10" t="str">
        <f>IFERROR(IF(COUNTIFS(BTT[Verwendete Transaktion (Pflichtauswahl)],BTT[[#This Row],[Verwendete Transaktion (Pflichtauswahl)]],BTT[SAP-Modul
(Pflichtauswahl)],"&lt;&gt;"&amp;BTT[[#This Row],[SAP-Modul
(Pflichtauswahl)]])&gt;0,"Modul anders","okay"),"")</f>
        <v>Modul anders</v>
      </c>
      <c r="AQ202" s="10" t="str">
        <f>IFERROR(IF(COUNTIFS(BTT[Verwendete Transaktion (Pflichtauswahl)],BTT[[#This Row],[Verwendete Transaktion (Pflichtauswahl)]],BTT[Verantwortliches TP
(automatisch)],"&lt;&gt;"&amp;BTT[[#This Row],[Verantwortliches TP
(automatisch)]])&gt;0,"Transaktion mehrfach","okay"),"")</f>
        <v>Transaktion mehrfach</v>
      </c>
      <c r="AR20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02" s="10" t="s">
        <v>9871</v>
      </c>
      <c r="AT202" s="10"/>
    </row>
    <row r="203" spans="1:46" ht="180" x14ac:dyDescent="0.25">
      <c r="A203" s="14" t="str">
        <f>IFERROR(IF(BTT[[#This Row],[Lfd Nr. 
(aus konsolidierter Datei)]]&lt;&gt;"",BTT[[#This Row],[Lfd Nr. 
(aus konsolidierter Datei)]],VLOOKUP(aktives_Teilprojekt,Teilprojekte[[Teilprojekte]:[Kürzel]],2,FALSE)&amp;ROW(BTT[[#This Row],[Lfd Nr.
(automatisch)]])-2),"")</f>
        <v>IH413</v>
      </c>
      <c r="B203" s="15" t="s">
        <v>6115</v>
      </c>
      <c r="C203" s="15"/>
      <c r="D203" t="s">
        <v>9873</v>
      </c>
      <c r="E203" s="10" t="str">
        <f>IFERROR(IF(NOT(BTT[[#This Row],[Manuelle Änderung des Verantwortliches TP
(Auswahl - bei Bedarf)]]=""),BTT[[#This Row],[Manuelle Änderung des Verantwortliches TP
(Auswahl - bei Bedarf)]],VLOOKUP(BTT[[#This Row],[Hauptprozess
(Pflichtauswahl)]],Hauptprozesse[],3,FALSE)),"")</f>
        <v>IH</v>
      </c>
      <c r="H203" s="10"/>
      <c r="J203" s="10" t="str">
        <f>IFERROR(VLOOKUP(BTT[[#This Row],[Verwendete Transaktion (Pflichtauswahl)]],Transaktionen[[Transaktionen]:[Langtext]],2,FALSE),"")</f>
        <v/>
      </c>
      <c r="R203" t="s">
        <v>8990</v>
      </c>
      <c r="V203" s="10" t="str">
        <f>IFERROR(VLOOKUP(BTT[[#This Row],[Verwendetes Formular
(Auswahl falls relevant)]],Formulare[[Formularbezeichnung]:[Formularname (technisch)]],2,FALSE),"")</f>
        <v/>
      </c>
      <c r="Y203" s="4" t="s">
        <v>10270</v>
      </c>
      <c r="AK203" s="10" t="str">
        <f>IF(BTT[[#This Row],[Subprozess
(optionale Auswahl)]]="","okay",IF(VLOOKUP(BTT[[#This Row],[Subprozess
(optionale Auswahl)]],BPML[[Subprozess]:[Zugeordneter Hauptprozess]],3,FALSE)=BTT[[#This Row],[Hauptprozess
(Pflichtauswahl)]],"okay","falscher Subprozess"))</f>
        <v>okay</v>
      </c>
      <c r="AL203" t="str">
        <f>IF(aktives_Teilprojekt="Master","",IF(BTT[[#This Row],[Verantwortliches TP
(automatisch)]]=VLOOKUP(aktives_Teilprojekt,Teilprojekte[[Teilprojekte]:[Kürzel]],2,FALSE),"okay","Hauptprozess anderes TP"))</f>
        <v>okay</v>
      </c>
      <c r="AM2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3" s="10" t="str">
        <f>IFERROR(IF(BTT[[#This Row],[SAP-Modul
(Pflichtauswahl)]]&lt;&gt;VLOOKUP(BTT[[#This Row],[Verwendete Transaktion (Pflichtauswahl)]],Transaktionen[[Transaktionen]:[Modul]],3,FALSE),"Modul anders","okay"),"")</f>
        <v/>
      </c>
      <c r="AP203" s="10" t="str">
        <f>IFERROR(IF(COUNTIFS(BTT[Verwendete Transaktion (Pflichtauswahl)],BTT[[#This Row],[Verwendete Transaktion (Pflichtauswahl)]],BTT[SAP-Modul
(Pflichtauswahl)],"&lt;&gt;"&amp;BTT[[#This Row],[SAP-Modul
(Pflichtauswahl)]])&gt;0,"Modul anders","okay"),"")</f>
        <v>okay</v>
      </c>
      <c r="AQ203" s="10" t="str">
        <f>IFERROR(IF(COUNTIFS(BTT[Verwendete Transaktion (Pflichtauswahl)],BTT[[#This Row],[Verwendete Transaktion (Pflichtauswahl)]],BTT[Verantwortliches TP
(automatisch)],"&lt;&gt;"&amp;BTT[[#This Row],[Verantwortliches TP
(automatisch)]])&gt;0,"Transaktion mehrfach","okay"),"")</f>
        <v>okay</v>
      </c>
      <c r="AR203" s="10" t="str">
        <f>IFERROR(IF(COUNTIFS(BTT[Verwendete Transaktion (Pflichtauswahl)],BTT[[#This Row],[Verwendete Transaktion (Pflichtauswahl)]],BTT[Verantwortliches TP
(automatisch)],"&lt;&gt;"&amp;VLOOKUP(aktives_Teilprojekt,Teilprojekte[[Teilprojekte]:[Kürzel]],2,FALSE))&gt;0,"Transaktion mehrfach","okay"),"")</f>
        <v>okay</v>
      </c>
      <c r="AS203" s="10" t="s">
        <v>9872</v>
      </c>
      <c r="AT203" s="10"/>
    </row>
    <row r="204" spans="1:46" x14ac:dyDescent="0.25">
      <c r="A204" s="14" t="str">
        <f>IFERROR(IF(BTT[[#This Row],[Lfd Nr. 
(aus konsolidierter Datei)]]&lt;&gt;"",BTT[[#This Row],[Lfd Nr. 
(aus konsolidierter Datei)]],VLOOKUP(aktives_Teilprojekt,Teilprojekte[[Teilprojekte]:[Kürzel]],2,FALSE)&amp;ROW(BTT[[#This Row],[Lfd Nr.
(automatisch)]])-2),"")</f>
        <v>IH414</v>
      </c>
      <c r="B204" s="15" t="s">
        <v>6115</v>
      </c>
      <c r="C204" s="15"/>
      <c r="E204" s="10" t="str">
        <f>IFERROR(IF(NOT(BTT[[#This Row],[Manuelle Änderung des Verantwortliches TP
(Auswahl - bei Bedarf)]]=""),BTT[[#This Row],[Manuelle Änderung des Verantwortliches TP
(Auswahl - bei Bedarf)]],VLOOKUP(BTT[[#This Row],[Hauptprozess
(Pflichtauswahl)]],Hauptprozesse[],3,FALSE)),"")</f>
        <v>IH</v>
      </c>
      <c r="H204" s="10"/>
      <c r="J204" s="10" t="str">
        <f>IFERROR(VLOOKUP(BTT[[#This Row],[Verwendete Transaktion (Pflichtauswahl)]],Transaktionen[[Transaktionen]:[Langtext]],2,FALSE),"")</f>
        <v/>
      </c>
      <c r="V204" s="10" t="str">
        <f>IFERROR(VLOOKUP(BTT[[#This Row],[Verwendetes Formular
(Auswahl falls relevant)]],Formulare[[Formularbezeichnung]:[Formularname (technisch)]],2,FALSE),"")</f>
        <v/>
      </c>
      <c r="Y204" s="4"/>
      <c r="AK204" s="10" t="str">
        <f>IF(BTT[[#This Row],[Subprozess
(optionale Auswahl)]]="","okay",IF(VLOOKUP(BTT[[#This Row],[Subprozess
(optionale Auswahl)]],BPML[[Subprozess]:[Zugeordneter Hauptprozess]],3,FALSE)=BTT[[#This Row],[Hauptprozess
(Pflichtauswahl)]],"okay","falscher Subprozess"))</f>
        <v>okay</v>
      </c>
      <c r="AL204" t="str">
        <f>IF(aktives_Teilprojekt="Master","",IF(BTT[[#This Row],[Verantwortliches TP
(automatisch)]]=VLOOKUP(aktives_Teilprojekt,Teilprojekte[[Teilprojekte]:[Kürzel]],2,FALSE),"okay","Hauptprozess anderes TP"))</f>
        <v>okay</v>
      </c>
      <c r="AM2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4" s="10" t="str">
        <f>IFERROR(IF(BTT[[#This Row],[SAP-Modul
(Pflichtauswahl)]]&lt;&gt;VLOOKUP(BTT[[#This Row],[Verwendete Transaktion (Pflichtauswahl)]],Transaktionen[[Transaktionen]:[Modul]],3,FALSE),"Modul anders","okay"),"")</f>
        <v/>
      </c>
      <c r="AP204" s="10" t="str">
        <f>IFERROR(IF(COUNTIFS(BTT[Verwendete Transaktion (Pflichtauswahl)],BTT[[#This Row],[Verwendete Transaktion (Pflichtauswahl)]],BTT[SAP-Modul
(Pflichtauswahl)],"&lt;&gt;"&amp;BTT[[#This Row],[SAP-Modul
(Pflichtauswahl)]])&gt;0,"Modul anders","okay"),"")</f>
        <v>okay</v>
      </c>
      <c r="AQ204" s="10" t="str">
        <f>IFERROR(IF(COUNTIFS(BTT[Verwendete Transaktion (Pflichtauswahl)],BTT[[#This Row],[Verwendete Transaktion (Pflichtauswahl)]],BTT[Verantwortliches TP
(automatisch)],"&lt;&gt;"&amp;BTT[[#This Row],[Verantwortliches TP
(automatisch)]])&gt;0,"Transaktion mehrfach","okay"),"")</f>
        <v>okay</v>
      </c>
      <c r="AR204" s="10" t="str">
        <f>IFERROR(IF(COUNTIFS(BTT[Verwendete Transaktion (Pflichtauswahl)],BTT[[#This Row],[Verwendete Transaktion (Pflichtauswahl)]],BTT[Verantwortliches TP
(automatisch)],"&lt;&gt;"&amp;VLOOKUP(aktives_Teilprojekt,Teilprojekte[[Teilprojekte]:[Kürzel]],2,FALSE))&gt;0,"Transaktion mehrfach","okay"),"")</f>
        <v>okay</v>
      </c>
      <c r="AS204" s="10" t="s">
        <v>9874</v>
      </c>
      <c r="AT204" s="10"/>
    </row>
    <row r="205" spans="1:46" x14ac:dyDescent="0.25">
      <c r="A205" s="14" t="str">
        <f>IFERROR(IF(BTT[[#This Row],[Lfd Nr. 
(aus konsolidierter Datei)]]&lt;&gt;"",BTT[[#This Row],[Lfd Nr. 
(aus konsolidierter Datei)]],VLOOKUP(aktives_Teilprojekt,Teilprojekte[[Teilprojekte]:[Kürzel]],2,FALSE)&amp;ROW(BTT[[#This Row],[Lfd Nr.
(automatisch)]])-2),"")</f>
        <v>IH415</v>
      </c>
      <c r="B205" s="15" t="s">
        <v>6115</v>
      </c>
      <c r="C205" s="15"/>
      <c r="E205" s="10" t="str">
        <f>IFERROR(IF(NOT(BTT[[#This Row],[Manuelle Änderung des Verantwortliches TP
(Auswahl - bei Bedarf)]]=""),BTT[[#This Row],[Manuelle Änderung des Verantwortliches TP
(Auswahl - bei Bedarf)]],VLOOKUP(BTT[[#This Row],[Hauptprozess
(Pflichtauswahl)]],Hauptprozesse[],3,FALSE)),"")</f>
        <v>IH</v>
      </c>
      <c r="H205" s="10"/>
      <c r="J205" s="10" t="str">
        <f>IFERROR(VLOOKUP(BTT[[#This Row],[Verwendete Transaktion (Pflichtauswahl)]],Transaktionen[[Transaktionen]:[Langtext]],2,FALSE),"")</f>
        <v/>
      </c>
      <c r="V205" s="10" t="str">
        <f>IFERROR(VLOOKUP(BTT[[#This Row],[Verwendetes Formular
(Auswahl falls relevant)]],Formulare[[Formularbezeichnung]:[Formularname (technisch)]],2,FALSE),"")</f>
        <v/>
      </c>
      <c r="Y205" s="4"/>
      <c r="AK205" s="10" t="str">
        <f>IF(BTT[[#This Row],[Subprozess
(optionale Auswahl)]]="","okay",IF(VLOOKUP(BTT[[#This Row],[Subprozess
(optionale Auswahl)]],BPML[[Subprozess]:[Zugeordneter Hauptprozess]],3,FALSE)=BTT[[#This Row],[Hauptprozess
(Pflichtauswahl)]],"okay","falscher Subprozess"))</f>
        <v>okay</v>
      </c>
      <c r="AL205" t="str">
        <f>IF(aktives_Teilprojekt="Master","",IF(BTT[[#This Row],[Verantwortliches TP
(automatisch)]]=VLOOKUP(aktives_Teilprojekt,Teilprojekte[[Teilprojekte]:[Kürzel]],2,FALSE),"okay","Hauptprozess anderes TP"))</f>
        <v>okay</v>
      </c>
      <c r="AM2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5" s="10" t="str">
        <f>IFERROR(IF(BTT[[#This Row],[SAP-Modul
(Pflichtauswahl)]]&lt;&gt;VLOOKUP(BTT[[#This Row],[Verwendete Transaktion (Pflichtauswahl)]],Transaktionen[[Transaktionen]:[Modul]],3,FALSE),"Modul anders","okay"),"")</f>
        <v/>
      </c>
      <c r="AP205" s="10" t="str">
        <f>IFERROR(IF(COUNTIFS(BTT[Verwendete Transaktion (Pflichtauswahl)],BTT[[#This Row],[Verwendete Transaktion (Pflichtauswahl)]],BTT[SAP-Modul
(Pflichtauswahl)],"&lt;&gt;"&amp;BTT[[#This Row],[SAP-Modul
(Pflichtauswahl)]])&gt;0,"Modul anders","okay"),"")</f>
        <v>okay</v>
      </c>
      <c r="AQ205" s="10" t="str">
        <f>IFERROR(IF(COUNTIFS(BTT[Verwendete Transaktion (Pflichtauswahl)],BTT[[#This Row],[Verwendete Transaktion (Pflichtauswahl)]],BTT[Verantwortliches TP
(automatisch)],"&lt;&gt;"&amp;BTT[[#This Row],[Verantwortliches TP
(automatisch)]])&gt;0,"Transaktion mehrfach","okay"),"")</f>
        <v>okay</v>
      </c>
      <c r="AR205" s="10" t="str">
        <f>IFERROR(IF(COUNTIFS(BTT[Verwendete Transaktion (Pflichtauswahl)],BTT[[#This Row],[Verwendete Transaktion (Pflichtauswahl)]],BTT[Verantwortliches TP
(automatisch)],"&lt;&gt;"&amp;VLOOKUP(aktives_Teilprojekt,Teilprojekte[[Teilprojekte]:[Kürzel]],2,FALSE))&gt;0,"Transaktion mehrfach","okay"),"")</f>
        <v>okay</v>
      </c>
      <c r="AS205" s="10" t="s">
        <v>9875</v>
      </c>
      <c r="AT205" s="10"/>
    </row>
    <row r="206" spans="1:46" x14ac:dyDescent="0.25">
      <c r="A206" s="14" t="str">
        <f>IFERROR(IF(BTT[[#This Row],[Lfd Nr. 
(aus konsolidierter Datei)]]&lt;&gt;"",BTT[[#This Row],[Lfd Nr. 
(aus konsolidierter Datei)]],VLOOKUP(aktives_Teilprojekt,Teilprojekte[[Teilprojekte]:[Kürzel]],2,FALSE)&amp;ROW(BTT[[#This Row],[Lfd Nr.
(automatisch)]])-2),"")</f>
        <v>IH416</v>
      </c>
      <c r="B206" s="15" t="s">
        <v>6115</v>
      </c>
      <c r="C206" s="15"/>
      <c r="E206" s="10" t="str">
        <f>IFERROR(IF(NOT(BTT[[#This Row],[Manuelle Änderung des Verantwortliches TP
(Auswahl - bei Bedarf)]]=""),BTT[[#This Row],[Manuelle Änderung des Verantwortliches TP
(Auswahl - bei Bedarf)]],VLOOKUP(BTT[[#This Row],[Hauptprozess
(Pflichtauswahl)]],Hauptprozesse[],3,FALSE)),"")</f>
        <v>IH</v>
      </c>
      <c r="H206" s="10"/>
      <c r="J206" s="10" t="str">
        <f>IFERROR(VLOOKUP(BTT[[#This Row],[Verwendete Transaktion (Pflichtauswahl)]],Transaktionen[[Transaktionen]:[Langtext]],2,FALSE),"")</f>
        <v/>
      </c>
      <c r="V206" s="10" t="str">
        <f>IFERROR(VLOOKUP(BTT[[#This Row],[Verwendetes Formular
(Auswahl falls relevant)]],Formulare[[Formularbezeichnung]:[Formularname (technisch)]],2,FALSE),"")</f>
        <v/>
      </c>
      <c r="Y206" s="4"/>
      <c r="AK206" s="10" t="str">
        <f>IF(BTT[[#This Row],[Subprozess
(optionale Auswahl)]]="","okay",IF(VLOOKUP(BTT[[#This Row],[Subprozess
(optionale Auswahl)]],BPML[[Subprozess]:[Zugeordneter Hauptprozess]],3,FALSE)=BTT[[#This Row],[Hauptprozess
(Pflichtauswahl)]],"okay","falscher Subprozess"))</f>
        <v>okay</v>
      </c>
      <c r="AL206" t="str">
        <f>IF(aktives_Teilprojekt="Master","",IF(BTT[[#This Row],[Verantwortliches TP
(automatisch)]]=VLOOKUP(aktives_Teilprojekt,Teilprojekte[[Teilprojekte]:[Kürzel]],2,FALSE),"okay","Hauptprozess anderes TP"))</f>
        <v>okay</v>
      </c>
      <c r="AM2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6" s="10" t="str">
        <f>IFERROR(IF(BTT[[#This Row],[SAP-Modul
(Pflichtauswahl)]]&lt;&gt;VLOOKUP(BTT[[#This Row],[Verwendete Transaktion (Pflichtauswahl)]],Transaktionen[[Transaktionen]:[Modul]],3,FALSE),"Modul anders","okay"),"")</f>
        <v/>
      </c>
      <c r="AP206" s="10" t="str">
        <f>IFERROR(IF(COUNTIFS(BTT[Verwendete Transaktion (Pflichtauswahl)],BTT[[#This Row],[Verwendete Transaktion (Pflichtauswahl)]],BTT[SAP-Modul
(Pflichtauswahl)],"&lt;&gt;"&amp;BTT[[#This Row],[SAP-Modul
(Pflichtauswahl)]])&gt;0,"Modul anders","okay"),"")</f>
        <v>okay</v>
      </c>
      <c r="AQ206" s="10" t="str">
        <f>IFERROR(IF(COUNTIFS(BTT[Verwendete Transaktion (Pflichtauswahl)],BTT[[#This Row],[Verwendete Transaktion (Pflichtauswahl)]],BTT[Verantwortliches TP
(automatisch)],"&lt;&gt;"&amp;BTT[[#This Row],[Verantwortliches TP
(automatisch)]])&gt;0,"Transaktion mehrfach","okay"),"")</f>
        <v>okay</v>
      </c>
      <c r="AR206" s="10" t="str">
        <f>IFERROR(IF(COUNTIFS(BTT[Verwendete Transaktion (Pflichtauswahl)],BTT[[#This Row],[Verwendete Transaktion (Pflichtauswahl)]],BTT[Verantwortliches TP
(automatisch)],"&lt;&gt;"&amp;VLOOKUP(aktives_Teilprojekt,Teilprojekte[[Teilprojekte]:[Kürzel]],2,FALSE))&gt;0,"Transaktion mehrfach","okay"),"")</f>
        <v>okay</v>
      </c>
      <c r="AS206" s="10" t="s">
        <v>9876</v>
      </c>
      <c r="AT206" s="10"/>
    </row>
    <row r="207" spans="1:46" ht="180" x14ac:dyDescent="0.25">
      <c r="A207" s="14" t="str">
        <f>IFERROR(IF(BTT[[#This Row],[Lfd Nr. 
(aus konsolidierter Datei)]]&lt;&gt;"",BTT[[#This Row],[Lfd Nr. 
(aus konsolidierter Datei)]],VLOOKUP(aktives_Teilprojekt,Teilprojekte[[Teilprojekte]:[Kürzel]],2,FALSE)&amp;ROW(BTT[[#This Row],[Lfd Nr.
(automatisch)]])-2),"")</f>
        <v>IH417</v>
      </c>
      <c r="B207" s="15" t="s">
        <v>6113</v>
      </c>
      <c r="C207" s="15"/>
      <c r="D207" t="s">
        <v>9878</v>
      </c>
      <c r="E207" s="10" t="str">
        <f>IFERROR(IF(NOT(BTT[[#This Row],[Manuelle Änderung des Verantwortliches TP
(Auswahl - bei Bedarf)]]=""),BTT[[#This Row],[Manuelle Änderung des Verantwortliches TP
(Auswahl - bei Bedarf)]],VLOOKUP(BTT[[#This Row],[Hauptprozess
(Pflichtauswahl)]],Hauptprozesse[],3,FALSE)),"")</f>
        <v>IH</v>
      </c>
      <c r="H207" s="10" t="s">
        <v>6041</v>
      </c>
      <c r="I207" t="s">
        <v>2466</v>
      </c>
      <c r="J207" s="10" t="str">
        <f>IFERROR(VLOOKUP(BTT[[#This Row],[Verwendete Transaktion (Pflichtauswahl)]],Transaktionen[[Transaktionen]:[Langtext]],2,FALSE),"")</f>
        <v>Anlegen IH-Meldung - Allgemein</v>
      </c>
      <c r="L207" t="s">
        <v>6052</v>
      </c>
      <c r="M207" t="s">
        <v>10164</v>
      </c>
      <c r="N207" t="s">
        <v>10153</v>
      </c>
      <c r="O207" t="s">
        <v>6052</v>
      </c>
      <c r="P207" t="s">
        <v>6052</v>
      </c>
      <c r="Q207" t="s">
        <v>6052</v>
      </c>
      <c r="R207" t="s">
        <v>8533</v>
      </c>
      <c r="S207" t="s">
        <v>6052</v>
      </c>
      <c r="T207" t="s">
        <v>6060</v>
      </c>
      <c r="V207" s="10" t="str">
        <f>IFERROR(VLOOKUP(BTT[[#This Row],[Verwendetes Formular
(Auswahl falls relevant)]],Formulare[[Formularbezeichnung]:[Formularname (technisch)]],2,FALSE),"")</f>
        <v/>
      </c>
      <c r="X207" t="s">
        <v>6052</v>
      </c>
      <c r="Y207" s="4" t="s">
        <v>10271</v>
      </c>
      <c r="Z207" t="s">
        <v>6048</v>
      </c>
      <c r="AK207" s="10" t="str">
        <f>IF(BTT[[#This Row],[Subprozess
(optionale Auswahl)]]="","okay",IF(VLOOKUP(BTT[[#This Row],[Subprozess
(optionale Auswahl)]],BPML[[Subprozess]:[Zugeordneter Hauptprozess]],3,FALSE)=BTT[[#This Row],[Hauptprozess
(Pflichtauswahl)]],"okay","falscher Subprozess"))</f>
        <v>okay</v>
      </c>
      <c r="AL207" t="str">
        <f>IF(aktives_Teilprojekt="Master","",IF(BTT[[#This Row],[Verantwortliches TP
(automatisch)]]=VLOOKUP(aktives_Teilprojekt,Teilprojekte[[Teilprojekte]:[Kürzel]],2,FALSE),"okay","Hauptprozess anderes TP"))</f>
        <v>okay</v>
      </c>
      <c r="AM2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7" s="10" t="str">
        <f>IFERROR(IF(BTT[[#This Row],[SAP-Modul
(Pflichtauswahl)]]&lt;&gt;VLOOKUP(BTT[[#This Row],[Verwendete Transaktion (Pflichtauswahl)]],Transaktionen[[Transaktionen]:[Modul]],3,FALSE),"Modul anders","okay"),"")</f>
        <v>okay</v>
      </c>
      <c r="AP207" s="10" t="str">
        <f>IFERROR(IF(COUNTIFS(BTT[Verwendete Transaktion (Pflichtauswahl)],BTT[[#This Row],[Verwendete Transaktion (Pflichtauswahl)]],BTT[SAP-Modul
(Pflichtauswahl)],"&lt;&gt;"&amp;BTT[[#This Row],[SAP-Modul
(Pflichtauswahl)]])&gt;0,"Modul anders","okay"),"")</f>
        <v>okay</v>
      </c>
      <c r="AQ207" s="10" t="str">
        <f>IFERROR(IF(COUNTIFS(BTT[Verwendete Transaktion (Pflichtauswahl)],BTT[[#This Row],[Verwendete Transaktion (Pflichtauswahl)]],BTT[Verantwortliches TP
(automatisch)],"&lt;&gt;"&amp;BTT[[#This Row],[Verantwortliches TP
(automatisch)]])&gt;0,"Transaktion mehrfach","okay"),"")</f>
        <v>okay</v>
      </c>
      <c r="AR207" s="10" t="str">
        <f>IFERROR(IF(COUNTIFS(BTT[Verwendete Transaktion (Pflichtauswahl)],BTT[[#This Row],[Verwendete Transaktion (Pflichtauswahl)]],BTT[Verantwortliches TP
(automatisch)],"&lt;&gt;"&amp;VLOOKUP(aktives_Teilprojekt,Teilprojekte[[Teilprojekte]:[Kürzel]],2,FALSE))&gt;0,"Transaktion mehrfach","okay"),"")</f>
        <v>okay</v>
      </c>
      <c r="AS207" s="10" t="s">
        <v>9877</v>
      </c>
      <c r="AT207" s="10"/>
    </row>
    <row r="208" spans="1:46" x14ac:dyDescent="0.25">
      <c r="A208" s="14" t="str">
        <f>IFERROR(IF(BTT[[#This Row],[Lfd Nr. 
(aus konsolidierter Datei)]]&lt;&gt;"",BTT[[#This Row],[Lfd Nr. 
(aus konsolidierter Datei)]],VLOOKUP(aktives_Teilprojekt,Teilprojekte[[Teilprojekte]:[Kürzel]],2,FALSE)&amp;ROW(BTT[[#This Row],[Lfd Nr.
(automatisch)]])-2),"")</f>
        <v>IH212</v>
      </c>
      <c r="B208" s="15" t="s">
        <v>6113</v>
      </c>
      <c r="C208" s="15"/>
      <c r="D208" t="s">
        <v>9880</v>
      </c>
      <c r="E208" s="10" t="str">
        <f>IFERROR(IF(NOT(BTT[[#This Row],[Manuelle Änderung des Verantwortliches TP
(Auswahl - bei Bedarf)]]=""),BTT[[#This Row],[Manuelle Änderung des Verantwortliches TP
(Auswahl - bei Bedarf)]],VLOOKUP(BTT[[#This Row],[Hauptprozess
(Pflichtauswahl)]],Hauptprozesse[],3,FALSE)),"")</f>
        <v>IH</v>
      </c>
      <c r="H208" s="10" t="s">
        <v>6041</v>
      </c>
      <c r="I208" t="s">
        <v>2484</v>
      </c>
      <c r="J208" s="10" t="str">
        <f>IFERROR(VLOOKUP(BTT[[#This Row],[Verwendete Transaktion (Pflichtauswahl)]],Transaktionen[[Transaktionen]:[Langtext]],2,FALSE),"")</f>
        <v>Auftrag anlegen</v>
      </c>
      <c r="K208" t="s">
        <v>2466</v>
      </c>
      <c r="L208" t="s">
        <v>6052</v>
      </c>
      <c r="M208" t="s">
        <v>10164</v>
      </c>
      <c r="N208" t="s">
        <v>10153</v>
      </c>
      <c r="O208" t="s">
        <v>6052</v>
      </c>
      <c r="Q208" t="s">
        <v>6052</v>
      </c>
      <c r="R208" t="s">
        <v>8533</v>
      </c>
      <c r="S208" t="s">
        <v>6052</v>
      </c>
      <c r="T208" t="s">
        <v>6060</v>
      </c>
      <c r="V208" s="10" t="str">
        <f>IFERROR(VLOOKUP(BTT[[#This Row],[Verwendetes Formular
(Auswahl falls relevant)]],Formulare[[Formularbezeichnung]:[Formularname (technisch)]],2,FALSE),"")</f>
        <v/>
      </c>
      <c r="X208" t="s">
        <v>6052</v>
      </c>
      <c r="Y208" s="4"/>
      <c r="Z208" t="s">
        <v>6048</v>
      </c>
      <c r="AK208" s="10" t="str">
        <f>IF(BTT[[#This Row],[Subprozess
(optionale Auswahl)]]="","okay",IF(VLOOKUP(BTT[[#This Row],[Subprozess
(optionale Auswahl)]],BPML[[Subprozess]:[Zugeordneter Hauptprozess]],3,FALSE)=BTT[[#This Row],[Hauptprozess
(Pflichtauswahl)]],"okay","falscher Subprozess"))</f>
        <v>okay</v>
      </c>
      <c r="AL208" t="str">
        <f>IF(aktives_Teilprojekt="Master","",IF(BTT[[#This Row],[Verantwortliches TP
(automatisch)]]=VLOOKUP(aktives_Teilprojekt,Teilprojekte[[Teilprojekte]:[Kürzel]],2,FALSE),"okay","Hauptprozess anderes TP"))</f>
        <v>okay</v>
      </c>
      <c r="AM2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8" s="10" t="str">
        <f>IFERROR(IF(BTT[[#This Row],[SAP-Modul
(Pflichtauswahl)]]&lt;&gt;VLOOKUP(BTT[[#This Row],[Verwendete Transaktion (Pflichtauswahl)]],Transaktionen[[Transaktionen]:[Modul]],3,FALSE),"Modul anders","okay"),"")</f>
        <v>okay</v>
      </c>
      <c r="AP208" s="10" t="str">
        <f>IFERROR(IF(COUNTIFS(BTT[Verwendete Transaktion (Pflichtauswahl)],BTT[[#This Row],[Verwendete Transaktion (Pflichtauswahl)]],BTT[SAP-Modul
(Pflichtauswahl)],"&lt;&gt;"&amp;BTT[[#This Row],[SAP-Modul
(Pflichtauswahl)]])&gt;0,"Modul anders","okay"),"")</f>
        <v>okay</v>
      </c>
      <c r="AQ208" s="10" t="str">
        <f>IFERROR(IF(COUNTIFS(BTT[Verwendete Transaktion (Pflichtauswahl)],BTT[[#This Row],[Verwendete Transaktion (Pflichtauswahl)]],BTT[Verantwortliches TP
(automatisch)],"&lt;&gt;"&amp;BTT[[#This Row],[Verantwortliches TP
(automatisch)]])&gt;0,"Transaktion mehrfach","okay"),"")</f>
        <v>Transaktion mehrfach</v>
      </c>
      <c r="AR20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08" s="10" t="s">
        <v>9879</v>
      </c>
      <c r="AT208" s="10"/>
    </row>
    <row r="209" spans="1:46" ht="90" x14ac:dyDescent="0.25">
      <c r="A209" s="14" t="str">
        <f>IFERROR(IF(BTT[[#This Row],[Lfd Nr. 
(aus konsolidierter Datei)]]&lt;&gt;"",BTT[[#This Row],[Lfd Nr. 
(aus konsolidierter Datei)]],VLOOKUP(aktives_Teilprojekt,Teilprojekte[[Teilprojekte]:[Kürzel]],2,FALSE)&amp;ROW(BTT[[#This Row],[Lfd Nr.
(automatisch)]])-2),"")</f>
        <v>IH214</v>
      </c>
      <c r="B209" s="15" t="s">
        <v>6107</v>
      </c>
      <c r="C209" s="15"/>
      <c r="D209" t="s">
        <v>9882</v>
      </c>
      <c r="E209" s="10" t="str">
        <f>IFERROR(IF(NOT(BTT[[#This Row],[Manuelle Änderung des Verantwortliches TP
(Auswahl - bei Bedarf)]]=""),BTT[[#This Row],[Manuelle Änderung des Verantwortliches TP
(Auswahl - bei Bedarf)]],VLOOKUP(BTT[[#This Row],[Hauptprozess
(Pflichtauswahl)]],Hauptprozesse[],3,FALSE)),"")</f>
        <v>IH</v>
      </c>
      <c r="H209" s="10" t="s">
        <v>8454</v>
      </c>
      <c r="I209" t="s">
        <v>3741</v>
      </c>
      <c r="J209" s="10" t="str">
        <f>IFERROR(VLOOKUP(BTT[[#This Row],[Verwendete Transaktion (Pflichtauswahl)]],Transaktionen[[Transaktionen]:[Langtext]],2,FALSE),"")</f>
        <v>Organisation und Besetzung ändern</v>
      </c>
      <c r="L209" t="s">
        <v>6052</v>
      </c>
      <c r="M209" t="s">
        <v>6051</v>
      </c>
      <c r="N209" t="s">
        <v>6052</v>
      </c>
      <c r="O209" t="s">
        <v>6052</v>
      </c>
      <c r="P209" t="s">
        <v>6051</v>
      </c>
      <c r="Q209" t="s">
        <v>6052</v>
      </c>
      <c r="S209" t="s">
        <v>6052</v>
      </c>
      <c r="T209" t="s">
        <v>6060</v>
      </c>
      <c r="V209" s="10" t="str">
        <f>IFERROR(VLOOKUP(BTT[[#This Row],[Verwendetes Formular
(Auswahl falls relevant)]],Formulare[[Formularbezeichnung]:[Formularname (technisch)]],2,FALSE),"")</f>
        <v/>
      </c>
      <c r="X209" t="s">
        <v>6051</v>
      </c>
      <c r="Y209" s="4" t="s">
        <v>10272</v>
      </c>
      <c r="Z209" t="s">
        <v>6048</v>
      </c>
      <c r="AK209" s="10" t="str">
        <f>IF(BTT[[#This Row],[Subprozess
(optionale Auswahl)]]="","okay",IF(VLOOKUP(BTT[[#This Row],[Subprozess
(optionale Auswahl)]],BPML[[Subprozess]:[Zugeordneter Hauptprozess]],3,FALSE)=BTT[[#This Row],[Hauptprozess
(Pflichtauswahl)]],"okay","falscher Subprozess"))</f>
        <v>okay</v>
      </c>
      <c r="AL209" t="str">
        <f>IF(aktives_Teilprojekt="Master","",IF(BTT[[#This Row],[Verantwortliches TP
(automatisch)]]=VLOOKUP(aktives_Teilprojekt,Teilprojekte[[Teilprojekte]:[Kürzel]],2,FALSE),"okay","Hauptprozess anderes TP"))</f>
        <v>okay</v>
      </c>
      <c r="AM2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9" s="10" t="str">
        <f>IFERROR(IF(BTT[[#This Row],[SAP-Modul
(Pflichtauswahl)]]&lt;&gt;VLOOKUP(BTT[[#This Row],[Verwendete Transaktion (Pflichtauswahl)]],Transaktionen[[Transaktionen]:[Modul]],3,FALSE),"Modul anders","okay"),"")</f>
        <v>okay</v>
      </c>
      <c r="AP209" s="10" t="str">
        <f>IFERROR(IF(COUNTIFS(BTT[Verwendete Transaktion (Pflichtauswahl)],BTT[[#This Row],[Verwendete Transaktion (Pflichtauswahl)]],BTT[SAP-Modul
(Pflichtauswahl)],"&lt;&gt;"&amp;BTT[[#This Row],[SAP-Modul
(Pflichtauswahl)]])&gt;0,"Modul anders","okay"),"")</f>
        <v>okay</v>
      </c>
      <c r="AQ209" s="10" t="str">
        <f>IFERROR(IF(COUNTIFS(BTT[Verwendete Transaktion (Pflichtauswahl)],BTT[[#This Row],[Verwendete Transaktion (Pflichtauswahl)]],BTT[Verantwortliches TP
(automatisch)],"&lt;&gt;"&amp;BTT[[#This Row],[Verantwortliches TP
(automatisch)]])&gt;0,"Transaktion mehrfach","okay"),"")</f>
        <v>okay</v>
      </c>
      <c r="AR209" s="10" t="str">
        <f>IFERROR(IF(COUNTIFS(BTT[Verwendete Transaktion (Pflichtauswahl)],BTT[[#This Row],[Verwendete Transaktion (Pflichtauswahl)]],BTT[Verantwortliches TP
(automatisch)],"&lt;&gt;"&amp;VLOOKUP(aktives_Teilprojekt,Teilprojekte[[Teilprojekte]:[Kürzel]],2,FALSE))&gt;0,"Transaktion mehrfach","okay"),"")</f>
        <v>okay</v>
      </c>
      <c r="AS209" s="10" t="s">
        <v>9881</v>
      </c>
      <c r="AT209" s="10"/>
    </row>
    <row r="210" spans="1:46" x14ac:dyDescent="0.25">
      <c r="A210" s="14" t="str">
        <f>IFERROR(IF(BTT[[#This Row],[Lfd Nr. 
(aus konsolidierter Datei)]]&lt;&gt;"",BTT[[#This Row],[Lfd Nr. 
(aus konsolidierter Datei)]],VLOOKUP(aktives_Teilprojekt,Teilprojekte[[Teilprojekte]:[Kürzel]],2,FALSE)&amp;ROW(BTT[[#This Row],[Lfd Nr.
(automatisch)]])-2),"")</f>
        <v>IH215</v>
      </c>
      <c r="B210" s="15" t="s">
        <v>6107</v>
      </c>
      <c r="C210" s="15"/>
      <c r="D210" t="s">
        <v>9884</v>
      </c>
      <c r="E210" s="10" t="str">
        <f>IFERROR(IF(NOT(BTT[[#This Row],[Manuelle Änderung des Verantwortliches TP
(Auswahl - bei Bedarf)]]=""),BTT[[#This Row],[Manuelle Änderung des Verantwortliches TP
(Auswahl - bei Bedarf)]],VLOOKUP(BTT[[#This Row],[Hauptprozess
(Pflichtauswahl)]],Hauptprozesse[],3,FALSE)),"")</f>
        <v>IH</v>
      </c>
      <c r="H210" s="10" t="s">
        <v>8454</v>
      </c>
      <c r="I210" t="s">
        <v>3745</v>
      </c>
      <c r="J210" s="10" t="str">
        <f>IFERROR(VLOOKUP(BTT[[#This Row],[Verwendete Transaktion (Pflichtauswahl)]],Transaktionen[[Transaktionen]:[Langtext]],2,FALSE),"")</f>
        <v>Organisation und Besetzung anzeigen</v>
      </c>
      <c r="L210" t="s">
        <v>6052</v>
      </c>
      <c r="M210" t="s">
        <v>6051</v>
      </c>
      <c r="N210" t="s">
        <v>6052</v>
      </c>
      <c r="O210" t="s">
        <v>6052</v>
      </c>
      <c r="P210" t="s">
        <v>6051</v>
      </c>
      <c r="Q210" t="s">
        <v>6052</v>
      </c>
      <c r="S210" t="s">
        <v>6052</v>
      </c>
      <c r="T210" t="s">
        <v>6060</v>
      </c>
      <c r="V210" s="10" t="str">
        <f>IFERROR(VLOOKUP(BTT[[#This Row],[Verwendetes Formular
(Auswahl falls relevant)]],Formulare[[Formularbezeichnung]:[Formularname (technisch)]],2,FALSE),"")</f>
        <v/>
      </c>
      <c r="X210" t="s">
        <v>6051</v>
      </c>
      <c r="Y210" s="4"/>
      <c r="Z210" t="s">
        <v>6048</v>
      </c>
      <c r="AK210" s="10" t="str">
        <f>IF(BTT[[#This Row],[Subprozess
(optionale Auswahl)]]="","okay",IF(VLOOKUP(BTT[[#This Row],[Subprozess
(optionale Auswahl)]],BPML[[Subprozess]:[Zugeordneter Hauptprozess]],3,FALSE)=BTT[[#This Row],[Hauptprozess
(Pflichtauswahl)]],"okay","falscher Subprozess"))</f>
        <v>okay</v>
      </c>
      <c r="AL210" t="str">
        <f>IF(aktives_Teilprojekt="Master","",IF(BTT[[#This Row],[Verantwortliches TP
(automatisch)]]=VLOOKUP(aktives_Teilprojekt,Teilprojekte[[Teilprojekte]:[Kürzel]],2,FALSE),"okay","Hauptprozess anderes TP"))</f>
        <v>okay</v>
      </c>
      <c r="AM2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0" s="10" t="str">
        <f>IFERROR(IF(BTT[[#This Row],[SAP-Modul
(Pflichtauswahl)]]&lt;&gt;VLOOKUP(BTT[[#This Row],[Verwendete Transaktion (Pflichtauswahl)]],Transaktionen[[Transaktionen]:[Modul]],3,FALSE),"Modul anders","okay"),"")</f>
        <v>okay</v>
      </c>
      <c r="AP210" s="10" t="str">
        <f>IFERROR(IF(COUNTIFS(BTT[Verwendete Transaktion (Pflichtauswahl)],BTT[[#This Row],[Verwendete Transaktion (Pflichtauswahl)]],BTT[SAP-Modul
(Pflichtauswahl)],"&lt;&gt;"&amp;BTT[[#This Row],[SAP-Modul
(Pflichtauswahl)]])&gt;0,"Modul anders","okay"),"")</f>
        <v>okay</v>
      </c>
      <c r="AQ210" s="10" t="str">
        <f>IFERROR(IF(COUNTIFS(BTT[Verwendete Transaktion (Pflichtauswahl)],BTT[[#This Row],[Verwendete Transaktion (Pflichtauswahl)]],BTT[Verantwortliches TP
(automatisch)],"&lt;&gt;"&amp;BTT[[#This Row],[Verantwortliches TP
(automatisch)]])&gt;0,"Transaktion mehrfach","okay"),"")</f>
        <v>okay</v>
      </c>
      <c r="AR210" s="10" t="str">
        <f>IFERROR(IF(COUNTIFS(BTT[Verwendete Transaktion (Pflichtauswahl)],BTT[[#This Row],[Verwendete Transaktion (Pflichtauswahl)]],BTT[Verantwortliches TP
(automatisch)],"&lt;&gt;"&amp;VLOOKUP(aktives_Teilprojekt,Teilprojekte[[Teilprojekte]:[Kürzel]],2,FALSE))&gt;0,"Transaktion mehrfach","okay"),"")</f>
        <v>okay</v>
      </c>
      <c r="AS210" s="10" t="s">
        <v>9883</v>
      </c>
      <c r="AT210" s="10"/>
    </row>
    <row r="211" spans="1:46" ht="45" x14ac:dyDescent="0.25">
      <c r="A211" s="14" t="str">
        <f>IFERROR(IF(BTT[[#This Row],[Lfd Nr. 
(aus konsolidierter Datei)]]&lt;&gt;"",BTT[[#This Row],[Lfd Nr. 
(aus konsolidierter Datei)]],VLOOKUP(aktives_Teilprojekt,Teilprojekte[[Teilprojekte]:[Kürzel]],2,FALSE)&amp;ROW(BTT[[#This Row],[Lfd Nr.
(automatisch)]])-2),"")</f>
        <v>IH216</v>
      </c>
      <c r="B211" s="15" t="s">
        <v>6107</v>
      </c>
      <c r="C211" s="15"/>
      <c r="D211" t="s">
        <v>9886</v>
      </c>
      <c r="E211" s="10" t="str">
        <f>IFERROR(IF(NOT(BTT[[#This Row],[Manuelle Änderung des Verantwortliches TP
(Auswahl - bei Bedarf)]]=""),BTT[[#This Row],[Manuelle Änderung des Verantwortliches TP
(Auswahl - bei Bedarf)]],VLOOKUP(BTT[[#This Row],[Hauptprozess
(Pflichtauswahl)]],Hauptprozesse[],3,FALSE)),"")</f>
        <v>IH</v>
      </c>
      <c r="H211" s="10" t="s">
        <v>8454</v>
      </c>
      <c r="I211" t="s">
        <v>3733</v>
      </c>
      <c r="J211" s="10" t="str">
        <f>IFERROR(VLOOKUP(BTT[[#This Row],[Verwendete Transaktion (Pflichtauswahl)]],Transaktionen[[Transaktionen]:[Langtext]],2,FALSE),"")</f>
        <v>Planstelle pflegen</v>
      </c>
      <c r="O211" t="s">
        <v>6052</v>
      </c>
      <c r="S211" t="s">
        <v>6052</v>
      </c>
      <c r="T211" t="s">
        <v>6060</v>
      </c>
      <c r="V211" s="10" t="str">
        <f>IFERROR(VLOOKUP(BTT[[#This Row],[Verwendetes Formular
(Auswahl falls relevant)]],Formulare[[Formularbezeichnung]:[Formularname (technisch)]],2,FALSE),"")</f>
        <v/>
      </c>
      <c r="X211" t="s">
        <v>6051</v>
      </c>
      <c r="Y211" s="4" t="s">
        <v>10273</v>
      </c>
      <c r="Z211" t="s">
        <v>6048</v>
      </c>
      <c r="AK211" s="10" t="str">
        <f>IF(BTT[[#This Row],[Subprozess
(optionale Auswahl)]]="","okay",IF(VLOOKUP(BTT[[#This Row],[Subprozess
(optionale Auswahl)]],BPML[[Subprozess]:[Zugeordneter Hauptprozess]],3,FALSE)=BTT[[#This Row],[Hauptprozess
(Pflichtauswahl)]],"okay","falscher Subprozess"))</f>
        <v>okay</v>
      </c>
      <c r="AL211" t="str">
        <f>IF(aktives_Teilprojekt="Master","",IF(BTT[[#This Row],[Verantwortliches TP
(automatisch)]]=VLOOKUP(aktives_Teilprojekt,Teilprojekte[[Teilprojekte]:[Kürzel]],2,FALSE),"okay","Hauptprozess anderes TP"))</f>
        <v>okay</v>
      </c>
      <c r="AM2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1" s="10" t="str">
        <f>IFERROR(IF(BTT[[#This Row],[SAP-Modul
(Pflichtauswahl)]]&lt;&gt;VLOOKUP(BTT[[#This Row],[Verwendete Transaktion (Pflichtauswahl)]],Transaktionen[[Transaktionen]:[Modul]],3,FALSE),"Modul anders","okay"),"")</f>
        <v>okay</v>
      </c>
      <c r="AP211" s="10" t="str">
        <f>IFERROR(IF(COUNTIFS(BTT[Verwendete Transaktion (Pflichtauswahl)],BTT[[#This Row],[Verwendete Transaktion (Pflichtauswahl)]],BTT[SAP-Modul
(Pflichtauswahl)],"&lt;&gt;"&amp;BTT[[#This Row],[SAP-Modul
(Pflichtauswahl)]])&gt;0,"Modul anders","okay"),"")</f>
        <v>okay</v>
      </c>
      <c r="AQ211" s="10" t="str">
        <f>IFERROR(IF(COUNTIFS(BTT[Verwendete Transaktion (Pflichtauswahl)],BTT[[#This Row],[Verwendete Transaktion (Pflichtauswahl)]],BTT[Verantwortliches TP
(automatisch)],"&lt;&gt;"&amp;BTT[[#This Row],[Verantwortliches TP
(automatisch)]])&gt;0,"Transaktion mehrfach","okay"),"")</f>
        <v>okay</v>
      </c>
      <c r="AR211" s="10" t="str">
        <f>IFERROR(IF(COUNTIFS(BTT[Verwendete Transaktion (Pflichtauswahl)],BTT[[#This Row],[Verwendete Transaktion (Pflichtauswahl)]],BTT[Verantwortliches TP
(automatisch)],"&lt;&gt;"&amp;VLOOKUP(aktives_Teilprojekt,Teilprojekte[[Teilprojekte]:[Kürzel]],2,FALSE))&gt;0,"Transaktion mehrfach","okay"),"")</f>
        <v>okay</v>
      </c>
      <c r="AS211" s="10" t="s">
        <v>9885</v>
      </c>
      <c r="AT211" s="10"/>
    </row>
    <row r="212" spans="1:46" x14ac:dyDescent="0.25">
      <c r="A212" s="14" t="str">
        <f>IFERROR(IF(BTT[[#This Row],[Lfd Nr. 
(aus konsolidierter Datei)]]&lt;&gt;"",BTT[[#This Row],[Lfd Nr. 
(aus konsolidierter Datei)]],VLOOKUP(aktives_Teilprojekt,Teilprojekte[[Teilprojekte]:[Kürzel]],2,FALSE)&amp;ROW(BTT[[#This Row],[Lfd Nr.
(automatisch)]])-2),"")</f>
        <v>IH217</v>
      </c>
      <c r="B212" s="15" t="s">
        <v>6107</v>
      </c>
      <c r="C212" s="15"/>
      <c r="E212" s="10" t="str">
        <f>IFERROR(IF(NOT(BTT[[#This Row],[Manuelle Änderung des Verantwortliches TP
(Auswahl - bei Bedarf)]]=""),BTT[[#This Row],[Manuelle Änderung des Verantwortliches TP
(Auswahl - bei Bedarf)]],VLOOKUP(BTT[[#This Row],[Hauptprozess
(Pflichtauswahl)]],Hauptprozesse[],3,FALSE)),"")</f>
        <v>IH</v>
      </c>
      <c r="H212" s="10" t="s">
        <v>6041</v>
      </c>
      <c r="I212" t="s">
        <v>7436</v>
      </c>
      <c r="J212" s="10" t="str">
        <f>IFERROR(VLOOKUP(BTT[[#This Row],[Verwendete Transaktion (Pflichtauswahl)]],Transaktionen[[Transaktionen]:[Langtext]],2,FALSE),"")</f>
        <v>Meßbelegselektion</v>
      </c>
      <c r="V212" s="10" t="str">
        <f>IFERROR(VLOOKUP(BTT[[#This Row],[Verwendetes Formular
(Auswahl falls relevant)]],Formulare[[Formularbezeichnung]:[Formularname (technisch)]],2,FALSE),"")</f>
        <v/>
      </c>
      <c r="Y212" s="4"/>
      <c r="AK212" s="10" t="str">
        <f>IF(BTT[[#This Row],[Subprozess
(optionale Auswahl)]]="","okay",IF(VLOOKUP(BTT[[#This Row],[Subprozess
(optionale Auswahl)]],BPML[[Subprozess]:[Zugeordneter Hauptprozess]],3,FALSE)=BTT[[#This Row],[Hauptprozess
(Pflichtauswahl)]],"okay","falscher Subprozess"))</f>
        <v>okay</v>
      </c>
      <c r="AL212" t="str">
        <f>IF(aktives_Teilprojekt="Master","",IF(BTT[[#This Row],[Verantwortliches TP
(automatisch)]]=VLOOKUP(aktives_Teilprojekt,Teilprojekte[[Teilprojekte]:[Kürzel]],2,FALSE),"okay","Hauptprozess anderes TP"))</f>
        <v>okay</v>
      </c>
      <c r="AM2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2" s="10" t="str">
        <f>IFERROR(IF(BTT[[#This Row],[SAP-Modul
(Pflichtauswahl)]]&lt;&gt;VLOOKUP(BTT[[#This Row],[Verwendete Transaktion (Pflichtauswahl)]],Transaktionen[[Transaktionen]:[Modul]],3,FALSE),"Modul anders","okay"),"")</f>
        <v>okay</v>
      </c>
      <c r="AP212" s="10" t="str">
        <f>IFERROR(IF(COUNTIFS(BTT[Verwendete Transaktion (Pflichtauswahl)],BTT[[#This Row],[Verwendete Transaktion (Pflichtauswahl)]],BTT[SAP-Modul
(Pflichtauswahl)],"&lt;&gt;"&amp;BTT[[#This Row],[SAP-Modul
(Pflichtauswahl)]])&gt;0,"Modul anders","okay"),"")</f>
        <v>okay</v>
      </c>
      <c r="AQ212" s="10" t="str">
        <f>IFERROR(IF(COUNTIFS(BTT[Verwendete Transaktion (Pflichtauswahl)],BTT[[#This Row],[Verwendete Transaktion (Pflichtauswahl)]],BTT[Verantwortliches TP
(automatisch)],"&lt;&gt;"&amp;BTT[[#This Row],[Verantwortliches TP
(automatisch)]])&gt;0,"Transaktion mehrfach","okay"),"")</f>
        <v>okay</v>
      </c>
      <c r="AR212" s="10" t="str">
        <f>IFERROR(IF(COUNTIFS(BTT[Verwendete Transaktion (Pflichtauswahl)],BTT[[#This Row],[Verwendete Transaktion (Pflichtauswahl)]],BTT[Verantwortliches TP
(automatisch)],"&lt;&gt;"&amp;VLOOKUP(aktives_Teilprojekt,Teilprojekte[[Teilprojekte]:[Kürzel]],2,FALSE))&gt;0,"Transaktion mehrfach","okay"),"")</f>
        <v>okay</v>
      </c>
      <c r="AS212" s="10" t="s">
        <v>9887</v>
      </c>
      <c r="AT212" s="10"/>
    </row>
    <row r="213" spans="1:46" x14ac:dyDescent="0.25">
      <c r="A213" s="14" t="str">
        <f>IFERROR(IF(BTT[[#This Row],[Lfd Nr. 
(aus konsolidierter Datei)]]&lt;&gt;"",BTT[[#This Row],[Lfd Nr. 
(aus konsolidierter Datei)]],VLOOKUP(aktives_Teilprojekt,Teilprojekte[[Teilprojekte]:[Kürzel]],2,FALSE)&amp;ROW(BTT[[#This Row],[Lfd Nr.
(automatisch)]])-2),"")</f>
        <v>IH218</v>
      </c>
      <c r="B213" s="15" t="s">
        <v>9051</v>
      </c>
      <c r="C213" s="15" t="s">
        <v>6231</v>
      </c>
      <c r="D213" t="s">
        <v>9889</v>
      </c>
      <c r="E213" s="10" t="str">
        <f>IFERROR(IF(NOT(BTT[[#This Row],[Manuelle Änderung des Verantwortliches TP
(Auswahl - bei Bedarf)]]=""),BTT[[#This Row],[Manuelle Änderung des Verantwortliches TP
(Auswahl - bei Bedarf)]],VLOOKUP(BTT[[#This Row],[Hauptprozess
(Pflichtauswahl)]],Hauptprozesse[],3,FALSE)),"")</f>
        <v>IH</v>
      </c>
      <c r="H213" s="10" t="s">
        <v>6041</v>
      </c>
      <c r="I213" t="s">
        <v>5556</v>
      </c>
      <c r="J213" s="10" t="str">
        <f>IFERROR(VLOOKUP(BTT[[#This Row],[Verwendete Transaktion (Pflichtauswahl)]],Transaktionen[[Transaktionen]:[Langtext]],2,FALSE),"")</f>
        <v>Aktionscodepflege zu M4-Meldungen</v>
      </c>
      <c r="L213" t="s">
        <v>6052</v>
      </c>
      <c r="M213" t="s">
        <v>6051</v>
      </c>
      <c r="N213" t="s">
        <v>6052</v>
      </c>
      <c r="O213" t="s">
        <v>6052</v>
      </c>
      <c r="P213" t="s">
        <v>6052</v>
      </c>
      <c r="Q213" t="s">
        <v>6052</v>
      </c>
      <c r="R213" t="s">
        <v>8533</v>
      </c>
      <c r="S213" t="s">
        <v>6052</v>
      </c>
      <c r="T213" t="s">
        <v>6060</v>
      </c>
      <c r="V213" s="10" t="str">
        <f>IFERROR(VLOOKUP(BTT[[#This Row],[Verwendetes Formular
(Auswahl falls relevant)]],Formulare[[Formularbezeichnung]:[Formularname (technisch)]],2,FALSE),"")</f>
        <v/>
      </c>
      <c r="X213" t="s">
        <v>6052</v>
      </c>
      <c r="Y213" s="4" t="s">
        <v>10274</v>
      </c>
      <c r="Z213" t="s">
        <v>6048</v>
      </c>
      <c r="AK213" s="10" t="str">
        <f>IF(BTT[[#This Row],[Subprozess
(optionale Auswahl)]]="","okay",IF(VLOOKUP(BTT[[#This Row],[Subprozess
(optionale Auswahl)]],BPML[[Subprozess]:[Zugeordneter Hauptprozess]],3,FALSE)=BTT[[#This Row],[Hauptprozess
(Pflichtauswahl)]],"okay","falscher Subprozess"))</f>
        <v>falscher Subprozess</v>
      </c>
      <c r="AL213" t="str">
        <f>IF(aktives_Teilprojekt="Master","",IF(BTT[[#This Row],[Verantwortliches TP
(automatisch)]]=VLOOKUP(aktives_Teilprojekt,Teilprojekte[[Teilprojekte]:[Kürzel]],2,FALSE),"okay","Hauptprozess anderes TP"))</f>
        <v>okay</v>
      </c>
      <c r="AM2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3" s="10" t="str">
        <f>IFERROR(IF(BTT[[#This Row],[SAP-Modul
(Pflichtauswahl)]]&lt;&gt;VLOOKUP(BTT[[#This Row],[Verwendete Transaktion (Pflichtauswahl)]],Transaktionen[[Transaktionen]:[Modul]],3,FALSE),"Modul anders","okay"),"")</f>
        <v>okay</v>
      </c>
      <c r="AP213" s="10" t="str">
        <f>IFERROR(IF(COUNTIFS(BTT[Verwendete Transaktion (Pflichtauswahl)],BTT[[#This Row],[Verwendete Transaktion (Pflichtauswahl)]],BTT[SAP-Modul
(Pflichtauswahl)],"&lt;&gt;"&amp;BTT[[#This Row],[SAP-Modul
(Pflichtauswahl)]])&gt;0,"Modul anders","okay"),"")</f>
        <v>okay</v>
      </c>
      <c r="AQ213" s="10" t="str">
        <f>IFERROR(IF(COUNTIFS(BTT[Verwendete Transaktion (Pflichtauswahl)],BTT[[#This Row],[Verwendete Transaktion (Pflichtauswahl)]],BTT[Verantwortliches TP
(automatisch)],"&lt;&gt;"&amp;BTT[[#This Row],[Verantwortliches TP
(automatisch)]])&gt;0,"Transaktion mehrfach","okay"),"")</f>
        <v>okay</v>
      </c>
      <c r="AR213" s="10" t="str">
        <f>IFERROR(IF(COUNTIFS(BTT[Verwendete Transaktion (Pflichtauswahl)],BTT[[#This Row],[Verwendete Transaktion (Pflichtauswahl)]],BTT[Verantwortliches TP
(automatisch)],"&lt;&gt;"&amp;VLOOKUP(aktives_Teilprojekt,Teilprojekte[[Teilprojekte]:[Kürzel]],2,FALSE))&gt;0,"Transaktion mehrfach","okay"),"")</f>
        <v>okay</v>
      </c>
      <c r="AS213" s="10" t="s">
        <v>9888</v>
      </c>
      <c r="AT213" s="10"/>
    </row>
    <row r="214" spans="1:46" ht="60" x14ac:dyDescent="0.25">
      <c r="A214" s="14" t="str">
        <f>IFERROR(IF(BTT[[#This Row],[Lfd Nr. 
(aus konsolidierter Datei)]]&lt;&gt;"",BTT[[#This Row],[Lfd Nr. 
(aus konsolidierter Datei)]],VLOOKUP(aktives_Teilprojekt,Teilprojekte[[Teilprojekte]:[Kürzel]],2,FALSE)&amp;ROW(BTT[[#This Row],[Lfd Nr.
(automatisch)]])-2),"")</f>
        <v>IH219</v>
      </c>
      <c r="B214" s="15" t="s">
        <v>6107</v>
      </c>
      <c r="C214" s="15" t="s">
        <v>6222</v>
      </c>
      <c r="D214" t="s">
        <v>9891</v>
      </c>
      <c r="E214" s="10" t="str">
        <f>IFERROR(IF(NOT(BTT[[#This Row],[Manuelle Änderung des Verantwortliches TP
(Auswahl - bei Bedarf)]]=""),BTT[[#This Row],[Manuelle Änderung des Verantwortliches TP
(Auswahl - bei Bedarf)]],VLOOKUP(BTT[[#This Row],[Hauptprozess
(Pflichtauswahl)]],Hauptprozesse[],3,FALSE)),"")</f>
        <v>IH</v>
      </c>
      <c r="H214" s="10" t="s">
        <v>6041</v>
      </c>
      <c r="I214" t="s">
        <v>5560</v>
      </c>
      <c r="J214" s="10" t="str">
        <f>IFERROR(VLOOKUP(BTT[[#This Row],[Verwendete Transaktion (Pflichtauswahl)]],Transaktionen[[Transaktionen]:[Langtext]],2,FALSE),"")</f>
        <v>Massenpflege Merkmale an TPs und EQs</v>
      </c>
      <c r="M214" t="s">
        <v>6051</v>
      </c>
      <c r="O214" t="s">
        <v>6052</v>
      </c>
      <c r="S214" t="s">
        <v>6052</v>
      </c>
      <c r="T214" t="s">
        <v>6060</v>
      </c>
      <c r="V214" s="10" t="str">
        <f>IFERROR(VLOOKUP(BTT[[#This Row],[Verwendetes Formular
(Auswahl falls relevant)]],Formulare[[Formularbezeichnung]:[Formularname (technisch)]],2,FALSE),"")</f>
        <v/>
      </c>
      <c r="X214" t="s">
        <v>6052</v>
      </c>
      <c r="Y214" s="4" t="s">
        <v>10275</v>
      </c>
      <c r="Z214" t="s">
        <v>6048</v>
      </c>
      <c r="AK214" s="10" t="str">
        <f>IF(BTT[[#This Row],[Subprozess
(optionale Auswahl)]]="","okay",IF(VLOOKUP(BTT[[#This Row],[Subprozess
(optionale Auswahl)]],BPML[[Subprozess]:[Zugeordneter Hauptprozess]],3,FALSE)=BTT[[#This Row],[Hauptprozess
(Pflichtauswahl)]],"okay","falscher Subprozess"))</f>
        <v>okay</v>
      </c>
      <c r="AL214" t="str">
        <f>IF(aktives_Teilprojekt="Master","",IF(BTT[[#This Row],[Verantwortliches TP
(automatisch)]]=VLOOKUP(aktives_Teilprojekt,Teilprojekte[[Teilprojekte]:[Kürzel]],2,FALSE),"okay","Hauptprozess anderes TP"))</f>
        <v>okay</v>
      </c>
      <c r="AM2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4" s="10" t="str">
        <f>IFERROR(IF(BTT[[#This Row],[SAP-Modul
(Pflichtauswahl)]]&lt;&gt;VLOOKUP(BTT[[#This Row],[Verwendete Transaktion (Pflichtauswahl)]],Transaktionen[[Transaktionen]:[Modul]],3,FALSE),"Modul anders","okay"),"")</f>
        <v>okay</v>
      </c>
      <c r="AP214" s="10" t="str">
        <f>IFERROR(IF(COUNTIFS(BTT[Verwendete Transaktion (Pflichtauswahl)],BTT[[#This Row],[Verwendete Transaktion (Pflichtauswahl)]],BTT[SAP-Modul
(Pflichtauswahl)],"&lt;&gt;"&amp;BTT[[#This Row],[SAP-Modul
(Pflichtauswahl)]])&gt;0,"Modul anders","okay"),"")</f>
        <v>okay</v>
      </c>
      <c r="AQ214" s="10" t="str">
        <f>IFERROR(IF(COUNTIFS(BTT[Verwendete Transaktion (Pflichtauswahl)],BTT[[#This Row],[Verwendete Transaktion (Pflichtauswahl)]],BTT[Verantwortliches TP
(automatisch)],"&lt;&gt;"&amp;BTT[[#This Row],[Verantwortliches TP
(automatisch)]])&gt;0,"Transaktion mehrfach","okay"),"")</f>
        <v>okay</v>
      </c>
      <c r="AR214" s="10" t="str">
        <f>IFERROR(IF(COUNTIFS(BTT[Verwendete Transaktion (Pflichtauswahl)],BTT[[#This Row],[Verwendete Transaktion (Pflichtauswahl)]],BTT[Verantwortliches TP
(automatisch)],"&lt;&gt;"&amp;VLOOKUP(aktives_Teilprojekt,Teilprojekte[[Teilprojekte]:[Kürzel]],2,FALSE))&gt;0,"Transaktion mehrfach","okay"),"")</f>
        <v>okay</v>
      </c>
      <c r="AS214" s="10" t="s">
        <v>9890</v>
      </c>
      <c r="AT214" s="10"/>
    </row>
    <row r="215" spans="1:46" ht="75" x14ac:dyDescent="0.25">
      <c r="A215" s="14" t="str">
        <f>IFERROR(IF(BTT[[#This Row],[Lfd Nr. 
(aus konsolidierter Datei)]]&lt;&gt;"",BTT[[#This Row],[Lfd Nr. 
(aus konsolidierter Datei)]],VLOOKUP(aktives_Teilprojekt,Teilprojekte[[Teilprojekte]:[Kürzel]],2,FALSE)&amp;ROW(BTT[[#This Row],[Lfd Nr.
(automatisch)]])-2),"")</f>
        <v>IH220</v>
      </c>
      <c r="B215" s="15" t="s">
        <v>9051</v>
      </c>
      <c r="C215" s="15" t="s">
        <v>6228</v>
      </c>
      <c r="D215" t="s">
        <v>9893</v>
      </c>
      <c r="E215" s="10" t="str">
        <f>IFERROR(IF(NOT(BTT[[#This Row],[Manuelle Änderung des Verantwortliches TP
(Auswahl - bei Bedarf)]]=""),BTT[[#This Row],[Manuelle Änderung des Verantwortliches TP
(Auswahl - bei Bedarf)]],VLOOKUP(BTT[[#This Row],[Hauptprozess
(Pflichtauswahl)]],Hauptprozesse[],3,FALSE)),"")</f>
        <v>IH</v>
      </c>
      <c r="H215" s="10" t="s">
        <v>6041</v>
      </c>
      <c r="I215" t="s">
        <v>5562</v>
      </c>
      <c r="J215" s="10" t="str">
        <f>IFERROR(VLOOKUP(BTT[[#This Row],[Verwendete Transaktion (Pflichtauswahl)]],Transaktionen[[Transaktionen]:[Langtext]],2,FALSE),"")</f>
        <v>Dispo-Sperren für mobile IH löschen</v>
      </c>
      <c r="K215" t="s">
        <v>10191</v>
      </c>
      <c r="L215" t="s">
        <v>6052</v>
      </c>
      <c r="M215" t="s">
        <v>10192</v>
      </c>
      <c r="N215" t="s">
        <v>6052</v>
      </c>
      <c r="O215" t="s">
        <v>6052</v>
      </c>
      <c r="P215" t="s">
        <v>6052</v>
      </c>
      <c r="Q215" t="s">
        <v>6052</v>
      </c>
      <c r="R215" t="s">
        <v>8533</v>
      </c>
      <c r="S215" t="s">
        <v>6052</v>
      </c>
      <c r="T215" t="s">
        <v>6060</v>
      </c>
      <c r="V215" s="10" t="str">
        <f>IFERROR(VLOOKUP(BTT[[#This Row],[Verwendetes Formular
(Auswahl falls relevant)]],Formulare[[Formularbezeichnung]:[Formularname (technisch)]],2,FALSE),"")</f>
        <v/>
      </c>
      <c r="X215" t="s">
        <v>6052</v>
      </c>
      <c r="Y215" s="4" t="s">
        <v>10276</v>
      </c>
      <c r="Z215" t="s">
        <v>6048</v>
      </c>
      <c r="AK215" s="10" t="str">
        <f>IF(BTT[[#This Row],[Subprozess
(optionale Auswahl)]]="","okay",IF(VLOOKUP(BTT[[#This Row],[Subprozess
(optionale Auswahl)]],BPML[[Subprozess]:[Zugeordneter Hauptprozess]],3,FALSE)=BTT[[#This Row],[Hauptprozess
(Pflichtauswahl)]],"okay","falscher Subprozess"))</f>
        <v>falscher Subprozess</v>
      </c>
      <c r="AL215" t="str">
        <f>IF(aktives_Teilprojekt="Master","",IF(BTT[[#This Row],[Verantwortliches TP
(automatisch)]]=VLOOKUP(aktives_Teilprojekt,Teilprojekte[[Teilprojekte]:[Kürzel]],2,FALSE),"okay","Hauptprozess anderes TP"))</f>
        <v>okay</v>
      </c>
      <c r="AM2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5" s="10" t="str">
        <f>IFERROR(IF(BTT[[#This Row],[SAP-Modul
(Pflichtauswahl)]]&lt;&gt;VLOOKUP(BTT[[#This Row],[Verwendete Transaktion (Pflichtauswahl)]],Transaktionen[[Transaktionen]:[Modul]],3,FALSE),"Modul anders","okay"),"")</f>
        <v>okay</v>
      </c>
      <c r="AP215" s="10" t="str">
        <f>IFERROR(IF(COUNTIFS(BTT[Verwendete Transaktion (Pflichtauswahl)],BTT[[#This Row],[Verwendete Transaktion (Pflichtauswahl)]],BTT[SAP-Modul
(Pflichtauswahl)],"&lt;&gt;"&amp;BTT[[#This Row],[SAP-Modul
(Pflichtauswahl)]])&gt;0,"Modul anders","okay"),"")</f>
        <v>okay</v>
      </c>
      <c r="AQ215" s="10" t="str">
        <f>IFERROR(IF(COUNTIFS(BTT[Verwendete Transaktion (Pflichtauswahl)],BTT[[#This Row],[Verwendete Transaktion (Pflichtauswahl)]],BTT[Verantwortliches TP
(automatisch)],"&lt;&gt;"&amp;BTT[[#This Row],[Verantwortliches TP
(automatisch)]])&gt;0,"Transaktion mehrfach","okay"),"")</f>
        <v>okay</v>
      </c>
      <c r="AR215" s="10" t="str">
        <f>IFERROR(IF(COUNTIFS(BTT[Verwendete Transaktion (Pflichtauswahl)],BTT[[#This Row],[Verwendete Transaktion (Pflichtauswahl)]],BTT[Verantwortliches TP
(automatisch)],"&lt;&gt;"&amp;VLOOKUP(aktives_Teilprojekt,Teilprojekte[[Teilprojekte]:[Kürzel]],2,FALSE))&gt;0,"Transaktion mehrfach","okay"),"")</f>
        <v>okay</v>
      </c>
      <c r="AS215" s="10" t="s">
        <v>9892</v>
      </c>
      <c r="AT215" s="10"/>
    </row>
    <row r="216" spans="1:46" x14ac:dyDescent="0.25">
      <c r="A216" s="14" t="str">
        <f>IFERROR(IF(BTT[[#This Row],[Lfd Nr. 
(aus konsolidierter Datei)]]&lt;&gt;"",BTT[[#This Row],[Lfd Nr. 
(aus konsolidierter Datei)]],VLOOKUP(aktives_Teilprojekt,Teilprojekte[[Teilprojekte]:[Kürzel]],2,FALSE)&amp;ROW(BTT[[#This Row],[Lfd Nr.
(automatisch)]])-2),"")</f>
        <v>IH221</v>
      </c>
      <c r="B216" s="15" t="s">
        <v>8589</v>
      </c>
      <c r="C216" s="15"/>
      <c r="E216" s="10" t="str">
        <f>IFERROR(IF(NOT(BTT[[#This Row],[Manuelle Änderung des Verantwortliches TP
(Auswahl - bei Bedarf)]]=""),BTT[[#This Row],[Manuelle Änderung des Verantwortliches TP
(Auswahl - bei Bedarf)]],VLOOKUP(BTT[[#This Row],[Hauptprozess
(Pflichtauswahl)]],Hauptprozesse[],3,FALSE)),"")</f>
        <v>IH</v>
      </c>
      <c r="H216" s="10" t="s">
        <v>6041</v>
      </c>
      <c r="I216" t="s">
        <v>5564</v>
      </c>
      <c r="J216" s="10" t="str">
        <f>IFERROR(VLOOKUP(BTT[[#This Row],[Verwendete Transaktion (Pflichtauswahl)]],Transaktionen[[Transaktionen]:[Langtext]],2,FALSE),"")</f>
        <v>Auftrag: Plan/Ist/Obligo Leitarbpl.</v>
      </c>
      <c r="K216" t="s">
        <v>5552</v>
      </c>
      <c r="O216" t="s">
        <v>6052</v>
      </c>
      <c r="S216" t="s">
        <v>6052</v>
      </c>
      <c r="T216" t="s">
        <v>6060</v>
      </c>
      <c r="V216" s="10" t="str">
        <f>IFERROR(VLOOKUP(BTT[[#This Row],[Verwendetes Formular
(Auswahl falls relevant)]],Formulare[[Formularbezeichnung]:[Formularname (technisch)]],2,FALSE),"")</f>
        <v/>
      </c>
      <c r="X216" t="s">
        <v>6052</v>
      </c>
      <c r="Y216" s="4"/>
      <c r="Z216" t="s">
        <v>6048</v>
      </c>
      <c r="AK216" s="10" t="str">
        <f>IF(BTT[[#This Row],[Subprozess
(optionale Auswahl)]]="","okay",IF(VLOOKUP(BTT[[#This Row],[Subprozess
(optionale Auswahl)]],BPML[[Subprozess]:[Zugeordneter Hauptprozess]],3,FALSE)=BTT[[#This Row],[Hauptprozess
(Pflichtauswahl)]],"okay","falscher Subprozess"))</f>
        <v>okay</v>
      </c>
      <c r="AL216" t="str">
        <f>IF(aktives_Teilprojekt="Master","",IF(BTT[[#This Row],[Verantwortliches TP
(automatisch)]]=VLOOKUP(aktives_Teilprojekt,Teilprojekte[[Teilprojekte]:[Kürzel]],2,FALSE),"okay","Hauptprozess anderes TP"))</f>
        <v>okay</v>
      </c>
      <c r="AM2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6" s="10" t="str">
        <f>IFERROR(IF(BTT[[#This Row],[SAP-Modul
(Pflichtauswahl)]]&lt;&gt;VLOOKUP(BTT[[#This Row],[Verwendete Transaktion (Pflichtauswahl)]],Transaktionen[[Transaktionen]:[Modul]],3,FALSE),"Modul anders","okay"),"")</f>
        <v>okay</v>
      </c>
      <c r="AP216" s="10" t="str">
        <f>IFERROR(IF(COUNTIFS(BTT[Verwendete Transaktion (Pflichtauswahl)],BTT[[#This Row],[Verwendete Transaktion (Pflichtauswahl)]],BTT[SAP-Modul
(Pflichtauswahl)],"&lt;&gt;"&amp;BTT[[#This Row],[SAP-Modul
(Pflichtauswahl)]])&gt;0,"Modul anders","okay"),"")</f>
        <v>okay</v>
      </c>
      <c r="AQ216" s="10" t="str">
        <f>IFERROR(IF(COUNTIFS(BTT[Verwendete Transaktion (Pflichtauswahl)],BTT[[#This Row],[Verwendete Transaktion (Pflichtauswahl)]],BTT[Verantwortliches TP
(automatisch)],"&lt;&gt;"&amp;BTT[[#This Row],[Verantwortliches TP
(automatisch)]])&gt;0,"Transaktion mehrfach","okay"),"")</f>
        <v>okay</v>
      </c>
      <c r="AR216" s="10" t="str">
        <f>IFERROR(IF(COUNTIFS(BTT[Verwendete Transaktion (Pflichtauswahl)],BTT[[#This Row],[Verwendete Transaktion (Pflichtauswahl)]],BTT[Verantwortliches TP
(automatisch)],"&lt;&gt;"&amp;VLOOKUP(aktives_Teilprojekt,Teilprojekte[[Teilprojekte]:[Kürzel]],2,FALSE))&gt;0,"Transaktion mehrfach","okay"),"")</f>
        <v>okay</v>
      </c>
      <c r="AS216" s="10" t="s">
        <v>9894</v>
      </c>
      <c r="AT216" s="10"/>
    </row>
    <row r="217" spans="1:46" x14ac:dyDescent="0.25">
      <c r="A217" s="14" t="str">
        <f>IFERROR(IF(BTT[[#This Row],[Lfd Nr. 
(aus konsolidierter Datei)]]&lt;&gt;"",BTT[[#This Row],[Lfd Nr. 
(aus konsolidierter Datei)]],VLOOKUP(aktives_Teilprojekt,Teilprojekte[[Teilprojekte]:[Kürzel]],2,FALSE)&amp;ROW(BTT[[#This Row],[Lfd Nr.
(automatisch)]])-2),"")</f>
        <v>IH222</v>
      </c>
      <c r="B217" s="15" t="s">
        <v>6110</v>
      </c>
      <c r="C217" s="15" t="s">
        <v>6226</v>
      </c>
      <c r="D217" t="s">
        <v>9896</v>
      </c>
      <c r="E217" s="10" t="str">
        <f>IFERROR(IF(NOT(BTT[[#This Row],[Manuelle Änderung des Verantwortliches TP
(Auswahl - bei Bedarf)]]=""),BTT[[#This Row],[Manuelle Änderung des Verantwortliches TP
(Auswahl - bei Bedarf)]],VLOOKUP(BTT[[#This Row],[Hauptprozess
(Pflichtauswahl)]],Hauptprozesse[],3,FALSE)),"")</f>
        <v>IH</v>
      </c>
      <c r="H217" s="10" t="s">
        <v>6041</v>
      </c>
      <c r="I217" t="s">
        <v>5566</v>
      </c>
      <c r="J217" s="10" t="str">
        <f>IFERROR(VLOOKUP(BTT[[#This Row],[Verwendete Transaktion (Pflichtauswahl)]],Transaktionen[[Transaktionen]:[Langtext]],2,FALSE),"")</f>
        <v>Auftrag: Abrechnungsvorschrift</v>
      </c>
      <c r="L217" t="s">
        <v>6052</v>
      </c>
      <c r="M217" t="s">
        <v>6051</v>
      </c>
      <c r="N217" t="s">
        <v>6052</v>
      </c>
      <c r="O217" t="s">
        <v>6052</v>
      </c>
      <c r="P217" t="s">
        <v>6052</v>
      </c>
      <c r="Q217" t="s">
        <v>6052</v>
      </c>
      <c r="R217" t="s">
        <v>8533</v>
      </c>
      <c r="S217" t="s">
        <v>6052</v>
      </c>
      <c r="T217" t="s">
        <v>6060</v>
      </c>
      <c r="V217" s="10" t="str">
        <f>IFERROR(VLOOKUP(BTT[[#This Row],[Verwendetes Formular
(Auswahl falls relevant)]],Formulare[[Formularbezeichnung]:[Formularname (technisch)]],2,FALSE),"")</f>
        <v/>
      </c>
      <c r="X217" t="s">
        <v>6052</v>
      </c>
      <c r="Y217" s="4"/>
      <c r="Z217" t="s">
        <v>6046</v>
      </c>
      <c r="AK217" s="10" t="str">
        <f>IF(BTT[[#This Row],[Subprozess
(optionale Auswahl)]]="","okay",IF(VLOOKUP(BTT[[#This Row],[Subprozess
(optionale Auswahl)]],BPML[[Subprozess]:[Zugeordneter Hauptprozess]],3,FALSE)=BTT[[#This Row],[Hauptprozess
(Pflichtauswahl)]],"okay","falscher Subprozess"))</f>
        <v>okay</v>
      </c>
      <c r="AL217" t="str">
        <f>IF(aktives_Teilprojekt="Master","",IF(BTT[[#This Row],[Verantwortliches TP
(automatisch)]]=VLOOKUP(aktives_Teilprojekt,Teilprojekte[[Teilprojekte]:[Kürzel]],2,FALSE),"okay","Hauptprozess anderes TP"))</f>
        <v>okay</v>
      </c>
      <c r="AM2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7" s="10" t="str">
        <f>IFERROR(IF(BTT[[#This Row],[SAP-Modul
(Pflichtauswahl)]]&lt;&gt;VLOOKUP(BTT[[#This Row],[Verwendete Transaktion (Pflichtauswahl)]],Transaktionen[[Transaktionen]:[Modul]],3,FALSE),"Modul anders","okay"),"")</f>
        <v>okay</v>
      </c>
      <c r="AP217" s="10" t="str">
        <f>IFERROR(IF(COUNTIFS(BTT[Verwendete Transaktion (Pflichtauswahl)],BTT[[#This Row],[Verwendete Transaktion (Pflichtauswahl)]],BTT[SAP-Modul
(Pflichtauswahl)],"&lt;&gt;"&amp;BTT[[#This Row],[SAP-Modul
(Pflichtauswahl)]])&gt;0,"Modul anders","okay"),"")</f>
        <v>okay</v>
      </c>
      <c r="AQ217" s="10" t="str">
        <f>IFERROR(IF(COUNTIFS(BTT[Verwendete Transaktion (Pflichtauswahl)],BTT[[#This Row],[Verwendete Transaktion (Pflichtauswahl)]],BTT[Verantwortliches TP
(automatisch)],"&lt;&gt;"&amp;BTT[[#This Row],[Verantwortliches TP
(automatisch)]])&gt;0,"Transaktion mehrfach","okay"),"")</f>
        <v>okay</v>
      </c>
      <c r="AR217" s="10" t="str">
        <f>IFERROR(IF(COUNTIFS(BTT[Verwendete Transaktion (Pflichtauswahl)],BTT[[#This Row],[Verwendete Transaktion (Pflichtauswahl)]],BTT[Verantwortliches TP
(automatisch)],"&lt;&gt;"&amp;VLOOKUP(aktives_Teilprojekt,Teilprojekte[[Teilprojekte]:[Kürzel]],2,FALSE))&gt;0,"Transaktion mehrfach","okay"),"")</f>
        <v>okay</v>
      </c>
      <c r="AS217" s="10" t="s">
        <v>9895</v>
      </c>
      <c r="AT217" s="10"/>
    </row>
    <row r="218" spans="1:46" x14ac:dyDescent="0.25">
      <c r="A218" s="14" t="str">
        <f>IFERROR(IF(BTT[[#This Row],[Lfd Nr. 
(aus konsolidierter Datei)]]&lt;&gt;"",BTT[[#This Row],[Lfd Nr. 
(aus konsolidierter Datei)]],VLOOKUP(aktives_Teilprojekt,Teilprojekte[[Teilprojekte]:[Kürzel]],2,FALSE)&amp;ROW(BTT[[#This Row],[Lfd Nr.
(automatisch)]])-2),"")</f>
        <v>IH223</v>
      </c>
      <c r="B218" s="15" t="s">
        <v>8589</v>
      </c>
      <c r="C218" s="15"/>
      <c r="E218" s="10" t="str">
        <f>IFERROR(IF(NOT(BTT[[#This Row],[Manuelle Änderung des Verantwortliches TP
(Auswahl - bei Bedarf)]]=""),BTT[[#This Row],[Manuelle Änderung des Verantwortliches TP
(Auswahl - bei Bedarf)]],VLOOKUP(BTT[[#This Row],[Hauptprozess
(Pflichtauswahl)]],Hauptprozesse[],3,FALSE)),"")</f>
        <v>IH</v>
      </c>
      <c r="H218" s="10" t="s">
        <v>6041</v>
      </c>
      <c r="I218" t="s">
        <v>5598</v>
      </c>
      <c r="J218" s="10" t="str">
        <f>IFERROR(VLOOKUP(BTT[[#This Row],[Verwendete Transaktion (Pflichtauswahl)]],Transaktionen[[Transaktionen]:[Langtext]],2,FALSE),"")</f>
        <v>Auftrag: GB IH</v>
      </c>
      <c r="O218" t="s">
        <v>6052</v>
      </c>
      <c r="S218" t="s">
        <v>6052</v>
      </c>
      <c r="T218" t="s">
        <v>6060</v>
      </c>
      <c r="V218" s="10" t="str">
        <f>IFERROR(VLOOKUP(BTT[[#This Row],[Verwendetes Formular
(Auswahl falls relevant)]],Formulare[[Formularbezeichnung]:[Formularname (technisch)]],2,FALSE),"")</f>
        <v/>
      </c>
      <c r="X218" t="s">
        <v>6052</v>
      </c>
      <c r="Y218" s="4"/>
      <c r="Z218" t="s">
        <v>6046</v>
      </c>
      <c r="AK218" s="10" t="str">
        <f>IF(BTT[[#This Row],[Subprozess
(optionale Auswahl)]]="","okay",IF(VLOOKUP(BTT[[#This Row],[Subprozess
(optionale Auswahl)]],BPML[[Subprozess]:[Zugeordneter Hauptprozess]],3,FALSE)=BTT[[#This Row],[Hauptprozess
(Pflichtauswahl)]],"okay","falscher Subprozess"))</f>
        <v>okay</v>
      </c>
      <c r="AL218" t="str">
        <f>IF(aktives_Teilprojekt="Master","",IF(BTT[[#This Row],[Verantwortliches TP
(automatisch)]]=VLOOKUP(aktives_Teilprojekt,Teilprojekte[[Teilprojekte]:[Kürzel]],2,FALSE),"okay","Hauptprozess anderes TP"))</f>
        <v>okay</v>
      </c>
      <c r="AM2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8" s="10" t="str">
        <f>IFERROR(IF(BTT[[#This Row],[SAP-Modul
(Pflichtauswahl)]]&lt;&gt;VLOOKUP(BTT[[#This Row],[Verwendete Transaktion (Pflichtauswahl)]],Transaktionen[[Transaktionen]:[Modul]],3,FALSE),"Modul anders","okay"),"")</f>
        <v>okay</v>
      </c>
      <c r="AP218" s="10" t="str">
        <f>IFERROR(IF(COUNTIFS(BTT[Verwendete Transaktion (Pflichtauswahl)],BTT[[#This Row],[Verwendete Transaktion (Pflichtauswahl)]],BTT[SAP-Modul
(Pflichtauswahl)],"&lt;&gt;"&amp;BTT[[#This Row],[SAP-Modul
(Pflichtauswahl)]])&gt;0,"Modul anders","okay"),"")</f>
        <v>okay</v>
      </c>
      <c r="AQ218" s="10" t="str">
        <f>IFERROR(IF(COUNTIFS(BTT[Verwendete Transaktion (Pflichtauswahl)],BTT[[#This Row],[Verwendete Transaktion (Pflichtauswahl)]],BTT[Verantwortliches TP
(automatisch)],"&lt;&gt;"&amp;BTT[[#This Row],[Verantwortliches TP
(automatisch)]])&gt;0,"Transaktion mehrfach","okay"),"")</f>
        <v>okay</v>
      </c>
      <c r="AR218" s="10" t="str">
        <f>IFERROR(IF(COUNTIFS(BTT[Verwendete Transaktion (Pflichtauswahl)],BTT[[#This Row],[Verwendete Transaktion (Pflichtauswahl)]],BTT[Verantwortliches TP
(automatisch)],"&lt;&gt;"&amp;VLOOKUP(aktives_Teilprojekt,Teilprojekte[[Teilprojekte]:[Kürzel]],2,FALSE))&gt;0,"Transaktion mehrfach","okay"),"")</f>
        <v>okay</v>
      </c>
      <c r="AS218" s="10" t="s">
        <v>9897</v>
      </c>
      <c r="AT218" s="10"/>
    </row>
    <row r="219" spans="1:46" ht="30" x14ac:dyDescent="0.25">
      <c r="A219" s="14" t="str">
        <f>IFERROR(IF(BTT[[#This Row],[Lfd Nr. 
(aus konsolidierter Datei)]]&lt;&gt;"",BTT[[#This Row],[Lfd Nr. 
(aus konsolidierter Datei)]],VLOOKUP(aktives_Teilprojekt,Teilprojekte[[Teilprojekte]:[Kürzel]],2,FALSE)&amp;ROW(BTT[[#This Row],[Lfd Nr.
(automatisch)]])-2),"")</f>
        <v>IH224</v>
      </c>
      <c r="B219" s="15" t="s">
        <v>8589</v>
      </c>
      <c r="C219" s="15"/>
      <c r="E219" s="10" t="str">
        <f>IFERROR(IF(NOT(BTT[[#This Row],[Manuelle Änderung des Verantwortliches TP
(Auswahl - bei Bedarf)]]=""),BTT[[#This Row],[Manuelle Änderung des Verantwortliches TP
(Auswahl - bei Bedarf)]],VLOOKUP(BTT[[#This Row],[Hauptprozess
(Pflichtauswahl)]],Hauptprozesse[],3,FALSE)),"")</f>
        <v>IH</v>
      </c>
      <c r="H219" s="10" t="s">
        <v>6041</v>
      </c>
      <c r="I219" t="s">
        <v>5600</v>
      </c>
      <c r="J219" s="10" t="str">
        <f>IFERROR(VLOOKUP(BTT[[#This Row],[Verwendete Transaktion (Pflichtauswahl)]],Transaktionen[[Transaktionen]:[Langtext]],2,FALSE),"")</f>
        <v>Auftrag: GB IN Zuschlag</v>
      </c>
      <c r="O219" t="s">
        <v>6052</v>
      </c>
      <c r="S219" t="s">
        <v>6052</v>
      </c>
      <c r="T219" t="s">
        <v>6060</v>
      </c>
      <c r="V219" s="10" t="str">
        <f>IFERROR(VLOOKUP(BTT[[#This Row],[Verwendetes Formular
(Auswahl falls relevant)]],Formulare[[Formularbezeichnung]:[Formularname (technisch)]],2,FALSE),"")</f>
        <v/>
      </c>
      <c r="X219" t="s">
        <v>6052</v>
      </c>
      <c r="Y219" s="4" t="s">
        <v>10277</v>
      </c>
      <c r="Z219" t="s">
        <v>6046</v>
      </c>
      <c r="AK219" s="10" t="str">
        <f>IF(BTT[[#This Row],[Subprozess
(optionale Auswahl)]]="","okay",IF(VLOOKUP(BTT[[#This Row],[Subprozess
(optionale Auswahl)]],BPML[[Subprozess]:[Zugeordneter Hauptprozess]],3,FALSE)=BTT[[#This Row],[Hauptprozess
(Pflichtauswahl)]],"okay","falscher Subprozess"))</f>
        <v>okay</v>
      </c>
      <c r="AL219" t="str">
        <f>IF(aktives_Teilprojekt="Master","",IF(BTT[[#This Row],[Verantwortliches TP
(automatisch)]]=VLOOKUP(aktives_Teilprojekt,Teilprojekte[[Teilprojekte]:[Kürzel]],2,FALSE),"okay","Hauptprozess anderes TP"))</f>
        <v>okay</v>
      </c>
      <c r="AM2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9" s="10" t="str">
        <f>IFERROR(IF(BTT[[#This Row],[SAP-Modul
(Pflichtauswahl)]]&lt;&gt;VLOOKUP(BTT[[#This Row],[Verwendete Transaktion (Pflichtauswahl)]],Transaktionen[[Transaktionen]:[Modul]],3,FALSE),"Modul anders","okay"),"")</f>
        <v>okay</v>
      </c>
      <c r="AP219" s="10" t="str">
        <f>IFERROR(IF(COUNTIFS(BTT[Verwendete Transaktion (Pflichtauswahl)],BTT[[#This Row],[Verwendete Transaktion (Pflichtauswahl)]],BTT[SAP-Modul
(Pflichtauswahl)],"&lt;&gt;"&amp;BTT[[#This Row],[SAP-Modul
(Pflichtauswahl)]])&gt;0,"Modul anders","okay"),"")</f>
        <v>okay</v>
      </c>
      <c r="AQ219" s="10" t="str">
        <f>IFERROR(IF(COUNTIFS(BTT[Verwendete Transaktion (Pflichtauswahl)],BTT[[#This Row],[Verwendete Transaktion (Pflichtauswahl)]],BTT[Verantwortliches TP
(automatisch)],"&lt;&gt;"&amp;BTT[[#This Row],[Verantwortliches TP
(automatisch)]])&gt;0,"Transaktion mehrfach","okay"),"")</f>
        <v>okay</v>
      </c>
      <c r="AR219" s="10" t="str">
        <f>IFERROR(IF(COUNTIFS(BTT[Verwendete Transaktion (Pflichtauswahl)],BTT[[#This Row],[Verwendete Transaktion (Pflichtauswahl)]],BTT[Verantwortliches TP
(automatisch)],"&lt;&gt;"&amp;VLOOKUP(aktives_Teilprojekt,Teilprojekte[[Teilprojekte]:[Kürzel]],2,FALSE))&gt;0,"Transaktion mehrfach","okay"),"")</f>
        <v>okay</v>
      </c>
      <c r="AS219" s="10" t="s">
        <v>9898</v>
      </c>
      <c r="AT219" s="10"/>
    </row>
    <row r="220" spans="1:46" x14ac:dyDescent="0.25">
      <c r="A220" s="14" t="str">
        <f>IFERROR(IF(BTT[[#This Row],[Lfd Nr. 
(aus konsolidierter Datei)]]&lt;&gt;"",BTT[[#This Row],[Lfd Nr. 
(aus konsolidierter Datei)]],VLOOKUP(aktives_Teilprojekt,Teilprojekte[[Teilprojekte]:[Kürzel]],2,FALSE)&amp;ROW(BTT[[#This Row],[Lfd Nr.
(automatisch)]])-2),"")</f>
        <v>IH225</v>
      </c>
      <c r="B220" s="15" t="s">
        <v>6110</v>
      </c>
      <c r="C220" s="15"/>
      <c r="D220" t="s">
        <v>9900</v>
      </c>
      <c r="E220" s="10" t="str">
        <f>IFERROR(IF(NOT(BTT[[#This Row],[Manuelle Änderung des Verantwortliches TP
(Auswahl - bei Bedarf)]]=""),BTT[[#This Row],[Manuelle Änderung des Verantwortliches TP
(Auswahl - bei Bedarf)]],VLOOKUP(BTT[[#This Row],[Hauptprozess
(Pflichtauswahl)]],Hauptprozesse[],3,FALSE)),"")</f>
        <v>IH</v>
      </c>
      <c r="H220" s="10" t="s">
        <v>6041</v>
      </c>
      <c r="I220" t="s">
        <v>5602</v>
      </c>
      <c r="J220" s="10" t="str">
        <f>IFERROR(VLOOKUP(BTT[[#This Row],[Verwendete Transaktion (Pflichtauswahl)]],Transaktionen[[Transaktionen]:[Langtext]],2,FALSE),"")</f>
        <v>Verschieb.Eckstarttermin STEUS</v>
      </c>
      <c r="L220" t="s">
        <v>6052</v>
      </c>
      <c r="M220" t="s">
        <v>6051</v>
      </c>
      <c r="N220" t="s">
        <v>6052</v>
      </c>
      <c r="O220" t="s">
        <v>6052</v>
      </c>
      <c r="P220" t="s">
        <v>6052</v>
      </c>
      <c r="Q220" t="s">
        <v>6052</v>
      </c>
      <c r="R220" t="s">
        <v>8533</v>
      </c>
      <c r="S220" t="s">
        <v>6052</v>
      </c>
      <c r="T220" t="s">
        <v>6060</v>
      </c>
      <c r="V220" s="10" t="str">
        <f>IFERROR(VLOOKUP(BTT[[#This Row],[Verwendetes Formular
(Auswahl falls relevant)]],Formulare[[Formularbezeichnung]:[Formularname (technisch)]],2,FALSE),"")</f>
        <v/>
      </c>
      <c r="X220" t="s">
        <v>6052</v>
      </c>
      <c r="Y220" s="4" t="s">
        <v>10278</v>
      </c>
      <c r="Z220" t="s">
        <v>6048</v>
      </c>
      <c r="AK220" s="10" t="str">
        <f>IF(BTT[[#This Row],[Subprozess
(optionale Auswahl)]]="","okay",IF(VLOOKUP(BTT[[#This Row],[Subprozess
(optionale Auswahl)]],BPML[[Subprozess]:[Zugeordneter Hauptprozess]],3,FALSE)=BTT[[#This Row],[Hauptprozess
(Pflichtauswahl)]],"okay","falscher Subprozess"))</f>
        <v>okay</v>
      </c>
      <c r="AL220" t="str">
        <f>IF(aktives_Teilprojekt="Master","",IF(BTT[[#This Row],[Verantwortliches TP
(automatisch)]]=VLOOKUP(aktives_Teilprojekt,Teilprojekte[[Teilprojekte]:[Kürzel]],2,FALSE),"okay","Hauptprozess anderes TP"))</f>
        <v>okay</v>
      </c>
      <c r="AM2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0" s="10" t="str">
        <f>IFERROR(IF(BTT[[#This Row],[SAP-Modul
(Pflichtauswahl)]]&lt;&gt;VLOOKUP(BTT[[#This Row],[Verwendete Transaktion (Pflichtauswahl)]],Transaktionen[[Transaktionen]:[Modul]],3,FALSE),"Modul anders","okay"),"")</f>
        <v>okay</v>
      </c>
      <c r="AP220" s="10" t="str">
        <f>IFERROR(IF(COUNTIFS(BTT[Verwendete Transaktion (Pflichtauswahl)],BTT[[#This Row],[Verwendete Transaktion (Pflichtauswahl)]],BTT[SAP-Modul
(Pflichtauswahl)],"&lt;&gt;"&amp;BTT[[#This Row],[SAP-Modul
(Pflichtauswahl)]])&gt;0,"Modul anders","okay"),"")</f>
        <v>okay</v>
      </c>
      <c r="AQ220" s="10" t="str">
        <f>IFERROR(IF(COUNTIFS(BTT[Verwendete Transaktion (Pflichtauswahl)],BTT[[#This Row],[Verwendete Transaktion (Pflichtauswahl)]],BTT[Verantwortliches TP
(automatisch)],"&lt;&gt;"&amp;BTT[[#This Row],[Verantwortliches TP
(automatisch)]])&gt;0,"Transaktion mehrfach","okay"),"")</f>
        <v>okay</v>
      </c>
      <c r="AR220" s="10" t="str">
        <f>IFERROR(IF(COUNTIFS(BTT[Verwendete Transaktion (Pflichtauswahl)],BTT[[#This Row],[Verwendete Transaktion (Pflichtauswahl)]],BTT[Verantwortliches TP
(automatisch)],"&lt;&gt;"&amp;VLOOKUP(aktives_Teilprojekt,Teilprojekte[[Teilprojekte]:[Kürzel]],2,FALSE))&gt;0,"Transaktion mehrfach","okay"),"")</f>
        <v>okay</v>
      </c>
      <c r="AS220" s="10" t="s">
        <v>9899</v>
      </c>
      <c r="AT220" s="10"/>
    </row>
    <row r="221" spans="1:46" x14ac:dyDescent="0.25">
      <c r="A221" s="14" t="str">
        <f>IFERROR(IF(BTT[[#This Row],[Lfd Nr. 
(aus konsolidierter Datei)]]&lt;&gt;"",BTT[[#This Row],[Lfd Nr. 
(aus konsolidierter Datei)]],VLOOKUP(aktives_Teilprojekt,Teilprojekte[[Teilprojekte]:[Kürzel]],2,FALSE)&amp;ROW(BTT[[#This Row],[Lfd Nr.
(automatisch)]])-2),"")</f>
        <v>IH226</v>
      </c>
      <c r="B221" s="15" t="s">
        <v>6110</v>
      </c>
      <c r="C221" s="15"/>
      <c r="D221" t="s">
        <v>9900</v>
      </c>
      <c r="E221" s="10" t="str">
        <f>IFERROR(IF(NOT(BTT[[#This Row],[Manuelle Änderung des Verantwortliches TP
(Auswahl - bei Bedarf)]]=""),BTT[[#This Row],[Manuelle Änderung des Verantwortliches TP
(Auswahl - bei Bedarf)]],VLOOKUP(BTT[[#This Row],[Hauptprozess
(Pflichtauswahl)]],Hauptprozesse[],3,FALSE)),"")</f>
        <v>IH</v>
      </c>
      <c r="H221" s="10" t="s">
        <v>6041</v>
      </c>
      <c r="I221" t="s">
        <v>5604</v>
      </c>
      <c r="J221" s="10" t="str">
        <f>IFERROR(VLOOKUP(BTT[[#This Row],[Verwendete Transaktion (Pflichtauswahl)]],Transaktionen[[Transaktionen]:[Langtext]],2,FALSE),"")</f>
        <v>Verschieb.Eckstarttermin AUFART</v>
      </c>
      <c r="L221" t="s">
        <v>6052</v>
      </c>
      <c r="M221" t="s">
        <v>6051</v>
      </c>
      <c r="N221" t="s">
        <v>6052</v>
      </c>
      <c r="O221" t="s">
        <v>6052</v>
      </c>
      <c r="P221" t="s">
        <v>6052</v>
      </c>
      <c r="Q221" t="s">
        <v>6052</v>
      </c>
      <c r="R221" t="s">
        <v>8533</v>
      </c>
      <c r="S221" t="s">
        <v>6052</v>
      </c>
      <c r="T221" t="s">
        <v>6060</v>
      </c>
      <c r="V221" s="10" t="str">
        <f>IFERROR(VLOOKUP(BTT[[#This Row],[Verwendetes Formular
(Auswahl falls relevant)]],Formulare[[Formularbezeichnung]:[Formularname (technisch)]],2,FALSE),"")</f>
        <v/>
      </c>
      <c r="X221" t="s">
        <v>6052</v>
      </c>
      <c r="Y221" s="4" t="s">
        <v>10278</v>
      </c>
      <c r="Z221" t="s">
        <v>6048</v>
      </c>
      <c r="AK221" s="10" t="str">
        <f>IF(BTT[[#This Row],[Subprozess
(optionale Auswahl)]]="","okay",IF(VLOOKUP(BTT[[#This Row],[Subprozess
(optionale Auswahl)]],BPML[[Subprozess]:[Zugeordneter Hauptprozess]],3,FALSE)=BTT[[#This Row],[Hauptprozess
(Pflichtauswahl)]],"okay","falscher Subprozess"))</f>
        <v>okay</v>
      </c>
      <c r="AL221" t="str">
        <f>IF(aktives_Teilprojekt="Master","",IF(BTT[[#This Row],[Verantwortliches TP
(automatisch)]]=VLOOKUP(aktives_Teilprojekt,Teilprojekte[[Teilprojekte]:[Kürzel]],2,FALSE),"okay","Hauptprozess anderes TP"))</f>
        <v>okay</v>
      </c>
      <c r="AM2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1" s="10" t="str">
        <f>IFERROR(IF(BTT[[#This Row],[SAP-Modul
(Pflichtauswahl)]]&lt;&gt;VLOOKUP(BTT[[#This Row],[Verwendete Transaktion (Pflichtauswahl)]],Transaktionen[[Transaktionen]:[Modul]],3,FALSE),"Modul anders","okay"),"")</f>
        <v>okay</v>
      </c>
      <c r="AP221" s="10" t="str">
        <f>IFERROR(IF(COUNTIFS(BTT[Verwendete Transaktion (Pflichtauswahl)],BTT[[#This Row],[Verwendete Transaktion (Pflichtauswahl)]],BTT[SAP-Modul
(Pflichtauswahl)],"&lt;&gt;"&amp;BTT[[#This Row],[SAP-Modul
(Pflichtauswahl)]])&gt;0,"Modul anders","okay"),"")</f>
        <v>okay</v>
      </c>
      <c r="AQ221" s="10" t="str">
        <f>IFERROR(IF(COUNTIFS(BTT[Verwendete Transaktion (Pflichtauswahl)],BTT[[#This Row],[Verwendete Transaktion (Pflichtauswahl)]],BTT[Verantwortliches TP
(automatisch)],"&lt;&gt;"&amp;BTT[[#This Row],[Verantwortliches TP
(automatisch)]])&gt;0,"Transaktion mehrfach","okay"),"")</f>
        <v>okay</v>
      </c>
      <c r="AR221" s="10" t="str">
        <f>IFERROR(IF(COUNTIFS(BTT[Verwendete Transaktion (Pflichtauswahl)],BTT[[#This Row],[Verwendete Transaktion (Pflichtauswahl)]],BTT[Verantwortliches TP
(automatisch)],"&lt;&gt;"&amp;VLOOKUP(aktives_Teilprojekt,Teilprojekte[[Teilprojekte]:[Kürzel]],2,FALSE))&gt;0,"Transaktion mehrfach","okay"),"")</f>
        <v>okay</v>
      </c>
      <c r="AS221" s="10" t="s">
        <v>9901</v>
      </c>
      <c r="AT221" s="10"/>
    </row>
    <row r="222" spans="1:46" x14ac:dyDescent="0.25">
      <c r="A222" s="14" t="str">
        <f>IFERROR(IF(BTT[[#This Row],[Lfd Nr. 
(aus konsolidierter Datei)]]&lt;&gt;"",BTT[[#This Row],[Lfd Nr. 
(aus konsolidierter Datei)]],VLOOKUP(aktives_Teilprojekt,Teilprojekte[[Teilprojekte]:[Kürzel]],2,FALSE)&amp;ROW(BTT[[#This Row],[Lfd Nr.
(automatisch)]])-2),"")</f>
        <v>IH227</v>
      </c>
      <c r="B222" s="15" t="s">
        <v>8589</v>
      </c>
      <c r="C222" s="15"/>
      <c r="E222" s="10" t="str">
        <f>IFERROR(IF(NOT(BTT[[#This Row],[Manuelle Änderung des Verantwortliches TP
(Auswahl - bei Bedarf)]]=""),BTT[[#This Row],[Manuelle Änderung des Verantwortliches TP
(Auswahl - bei Bedarf)]],VLOOKUP(BTT[[#This Row],[Hauptprozess
(Pflichtauswahl)]],Hauptprozesse[],3,FALSE)),"")</f>
        <v>IH</v>
      </c>
      <c r="H222" s="10" t="s">
        <v>6041</v>
      </c>
      <c r="I222" t="s">
        <v>5606</v>
      </c>
      <c r="J222" s="10" t="str">
        <f>IFERROR(VLOOKUP(BTT[[#This Row],[Verwendete Transaktion (Pflichtauswahl)]],Transaktionen[[Transaktionen]:[Langtext]],2,FALSE),"")</f>
        <v>Auftrag: Banf/Bestellung/Reservierg.</v>
      </c>
      <c r="O222" t="s">
        <v>6052</v>
      </c>
      <c r="S222" t="s">
        <v>6052</v>
      </c>
      <c r="T222" t="s">
        <v>6060</v>
      </c>
      <c r="V222" s="10" t="str">
        <f>IFERROR(VLOOKUP(BTT[[#This Row],[Verwendetes Formular
(Auswahl falls relevant)]],Formulare[[Formularbezeichnung]:[Formularname (technisch)]],2,FALSE),"")</f>
        <v/>
      </c>
      <c r="X222" t="s">
        <v>6052</v>
      </c>
      <c r="Y222" s="4"/>
      <c r="Z222" t="s">
        <v>6046</v>
      </c>
      <c r="AK222" s="10" t="str">
        <f>IF(BTT[[#This Row],[Subprozess
(optionale Auswahl)]]="","okay",IF(VLOOKUP(BTT[[#This Row],[Subprozess
(optionale Auswahl)]],BPML[[Subprozess]:[Zugeordneter Hauptprozess]],3,FALSE)=BTT[[#This Row],[Hauptprozess
(Pflichtauswahl)]],"okay","falscher Subprozess"))</f>
        <v>okay</v>
      </c>
      <c r="AL222" t="str">
        <f>IF(aktives_Teilprojekt="Master","",IF(BTT[[#This Row],[Verantwortliches TP
(automatisch)]]=VLOOKUP(aktives_Teilprojekt,Teilprojekte[[Teilprojekte]:[Kürzel]],2,FALSE),"okay","Hauptprozess anderes TP"))</f>
        <v>okay</v>
      </c>
      <c r="AM2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2" s="10" t="str">
        <f>IFERROR(IF(BTT[[#This Row],[SAP-Modul
(Pflichtauswahl)]]&lt;&gt;VLOOKUP(BTT[[#This Row],[Verwendete Transaktion (Pflichtauswahl)]],Transaktionen[[Transaktionen]:[Modul]],3,FALSE),"Modul anders","okay"),"")</f>
        <v>okay</v>
      </c>
      <c r="AP222" s="10" t="str">
        <f>IFERROR(IF(COUNTIFS(BTT[Verwendete Transaktion (Pflichtauswahl)],BTT[[#This Row],[Verwendete Transaktion (Pflichtauswahl)]],BTT[SAP-Modul
(Pflichtauswahl)],"&lt;&gt;"&amp;BTT[[#This Row],[SAP-Modul
(Pflichtauswahl)]])&gt;0,"Modul anders","okay"),"")</f>
        <v>okay</v>
      </c>
      <c r="AQ222" s="10" t="str">
        <f>IFERROR(IF(COUNTIFS(BTT[Verwendete Transaktion (Pflichtauswahl)],BTT[[#This Row],[Verwendete Transaktion (Pflichtauswahl)]],BTT[Verantwortliches TP
(automatisch)],"&lt;&gt;"&amp;BTT[[#This Row],[Verantwortliches TP
(automatisch)]])&gt;0,"Transaktion mehrfach","okay"),"")</f>
        <v>okay</v>
      </c>
      <c r="AR222" s="10" t="str">
        <f>IFERROR(IF(COUNTIFS(BTT[Verwendete Transaktion (Pflichtauswahl)],BTT[[#This Row],[Verwendete Transaktion (Pflichtauswahl)]],BTT[Verantwortliches TP
(automatisch)],"&lt;&gt;"&amp;VLOOKUP(aktives_Teilprojekt,Teilprojekte[[Teilprojekte]:[Kürzel]],2,FALSE))&gt;0,"Transaktion mehrfach","okay"),"")</f>
        <v>okay</v>
      </c>
      <c r="AS222" s="10" t="s">
        <v>9902</v>
      </c>
      <c r="AT222" s="10"/>
    </row>
    <row r="223" spans="1:46" x14ac:dyDescent="0.25">
      <c r="A223" s="14" t="str">
        <f>IFERROR(IF(BTT[[#This Row],[Lfd Nr. 
(aus konsolidierter Datei)]]&lt;&gt;"",BTT[[#This Row],[Lfd Nr. 
(aus konsolidierter Datei)]],VLOOKUP(aktives_Teilprojekt,Teilprojekte[[Teilprojekte]:[Kürzel]],2,FALSE)&amp;ROW(BTT[[#This Row],[Lfd Nr.
(automatisch)]])-2),"")</f>
        <v>IH228</v>
      </c>
      <c r="B223" s="15" t="s">
        <v>8589</v>
      </c>
      <c r="C223" s="15"/>
      <c r="E223" s="10" t="str">
        <f>IFERROR(IF(NOT(BTT[[#This Row],[Manuelle Änderung des Verantwortliches TP
(Auswahl - bei Bedarf)]]=""),BTT[[#This Row],[Manuelle Änderung des Verantwortliches TP
(Auswahl - bei Bedarf)]],VLOOKUP(BTT[[#This Row],[Hauptprozess
(Pflichtauswahl)]],Hauptprozesse[],3,FALSE)),"")</f>
        <v>IH</v>
      </c>
      <c r="H223" s="10" t="s">
        <v>6041</v>
      </c>
      <c r="I223" t="s">
        <v>9</v>
      </c>
      <c r="J223" s="10" t="str">
        <f>IFERROR(VLOOKUP(BTT[[#This Row],[Verwendete Transaktion (Pflichtauswahl)]],Transaktionen[[Transaktionen]:[Langtext]],2,FALSE),"")</f>
        <v>Prüfung prüfpflichtiger Arbeitsmitte</v>
      </c>
      <c r="O223" t="s">
        <v>6052</v>
      </c>
      <c r="S223" t="s">
        <v>6052</v>
      </c>
      <c r="T223" t="s">
        <v>6060</v>
      </c>
      <c r="V223" s="10" t="str">
        <f>IFERROR(VLOOKUP(BTT[[#This Row],[Verwendetes Formular
(Auswahl falls relevant)]],Formulare[[Formularbezeichnung]:[Formularname (technisch)]],2,FALSE),"")</f>
        <v/>
      </c>
      <c r="X223" t="s">
        <v>6052</v>
      </c>
      <c r="Y223" s="4"/>
      <c r="Z223" t="s">
        <v>6046</v>
      </c>
      <c r="AK223" s="10" t="str">
        <f>IF(BTT[[#This Row],[Subprozess
(optionale Auswahl)]]="","okay",IF(VLOOKUP(BTT[[#This Row],[Subprozess
(optionale Auswahl)]],BPML[[Subprozess]:[Zugeordneter Hauptprozess]],3,FALSE)=BTT[[#This Row],[Hauptprozess
(Pflichtauswahl)]],"okay","falscher Subprozess"))</f>
        <v>okay</v>
      </c>
      <c r="AL223" t="str">
        <f>IF(aktives_Teilprojekt="Master","",IF(BTT[[#This Row],[Verantwortliches TP
(automatisch)]]=VLOOKUP(aktives_Teilprojekt,Teilprojekte[[Teilprojekte]:[Kürzel]],2,FALSE),"okay","Hauptprozess anderes TP"))</f>
        <v>okay</v>
      </c>
      <c r="AM2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3" s="10" t="str">
        <f>IFERROR(IF(BTT[[#This Row],[SAP-Modul
(Pflichtauswahl)]]&lt;&gt;VLOOKUP(BTT[[#This Row],[Verwendete Transaktion (Pflichtauswahl)]],Transaktionen[[Transaktionen]:[Modul]],3,FALSE),"Modul anders","okay"),"")</f>
        <v>okay</v>
      </c>
      <c r="AP223" s="10" t="str">
        <f>IFERROR(IF(COUNTIFS(BTT[Verwendete Transaktion (Pflichtauswahl)],BTT[[#This Row],[Verwendete Transaktion (Pflichtauswahl)]],BTT[SAP-Modul
(Pflichtauswahl)],"&lt;&gt;"&amp;BTT[[#This Row],[SAP-Modul
(Pflichtauswahl)]])&gt;0,"Modul anders","okay"),"")</f>
        <v>okay</v>
      </c>
      <c r="AQ223" s="10" t="str">
        <f>IFERROR(IF(COUNTIFS(BTT[Verwendete Transaktion (Pflichtauswahl)],BTT[[#This Row],[Verwendete Transaktion (Pflichtauswahl)]],BTT[Verantwortliches TP
(automatisch)],"&lt;&gt;"&amp;BTT[[#This Row],[Verantwortliches TP
(automatisch)]])&gt;0,"Transaktion mehrfach","okay"),"")</f>
        <v>okay</v>
      </c>
      <c r="AR223" s="10" t="str">
        <f>IFERROR(IF(COUNTIFS(BTT[Verwendete Transaktion (Pflichtauswahl)],BTT[[#This Row],[Verwendete Transaktion (Pflichtauswahl)]],BTT[Verantwortliches TP
(automatisch)],"&lt;&gt;"&amp;VLOOKUP(aktives_Teilprojekt,Teilprojekte[[Teilprojekte]:[Kürzel]],2,FALSE))&gt;0,"Transaktion mehrfach","okay"),"")</f>
        <v>okay</v>
      </c>
      <c r="AS223" s="10" t="s">
        <v>9903</v>
      </c>
      <c r="AT223" s="10"/>
    </row>
    <row r="224" spans="1:46" ht="120" x14ac:dyDescent="0.25">
      <c r="A224" s="14" t="str">
        <f>IFERROR(IF(BTT[[#This Row],[Lfd Nr. 
(aus konsolidierter Datei)]]&lt;&gt;"",BTT[[#This Row],[Lfd Nr. 
(aus konsolidierter Datei)]],VLOOKUP(aktives_Teilprojekt,Teilprojekte[[Teilprojekte]:[Kürzel]],2,FALSE)&amp;ROW(BTT[[#This Row],[Lfd Nr.
(automatisch)]])-2),"")</f>
        <v>IH229</v>
      </c>
      <c r="B224" s="15" t="s">
        <v>6107</v>
      </c>
      <c r="C224" s="15"/>
      <c r="D224" t="s">
        <v>9905</v>
      </c>
      <c r="E224" s="10" t="str">
        <f>IFERROR(IF(NOT(BTT[[#This Row],[Manuelle Änderung des Verantwortliches TP
(Auswahl - bei Bedarf)]]=""),BTT[[#This Row],[Manuelle Änderung des Verantwortliches TP
(Auswahl - bei Bedarf)]],VLOOKUP(BTT[[#This Row],[Hauptprozess
(Pflichtauswahl)]],Hauptprozesse[],3,FALSE)),"")</f>
        <v>IH</v>
      </c>
      <c r="H224" s="10" t="s">
        <v>6041</v>
      </c>
      <c r="I224" t="s">
        <v>5609</v>
      </c>
      <c r="J224" s="10" t="str">
        <f>IFERROR(VLOOKUP(BTT[[#This Row],[Verwendete Transaktion (Pflichtauswahl)]],Transaktionen[[Transaktionen]:[Langtext]],2,FALSE),"")</f>
        <v>Fahrzeuge anzeigen</v>
      </c>
      <c r="M224" t="s">
        <v>6051</v>
      </c>
      <c r="N224" t="s">
        <v>10153</v>
      </c>
      <c r="O224" t="s">
        <v>6052</v>
      </c>
      <c r="S224" t="s">
        <v>6052</v>
      </c>
      <c r="T224" t="s">
        <v>6060</v>
      </c>
      <c r="V224" s="10" t="str">
        <f>IFERROR(VLOOKUP(BTT[[#This Row],[Verwendetes Formular
(Auswahl falls relevant)]],Formulare[[Formularbezeichnung]:[Formularname (technisch)]],2,FALSE),"")</f>
        <v/>
      </c>
      <c r="X224" t="s">
        <v>6052</v>
      </c>
      <c r="Y224" s="4" t="s">
        <v>10279</v>
      </c>
      <c r="Z224" t="s">
        <v>6046</v>
      </c>
      <c r="AK224" s="10" t="str">
        <f>IF(BTT[[#This Row],[Subprozess
(optionale Auswahl)]]="","okay",IF(VLOOKUP(BTT[[#This Row],[Subprozess
(optionale Auswahl)]],BPML[[Subprozess]:[Zugeordneter Hauptprozess]],3,FALSE)=BTT[[#This Row],[Hauptprozess
(Pflichtauswahl)]],"okay","falscher Subprozess"))</f>
        <v>okay</v>
      </c>
      <c r="AL224" t="str">
        <f>IF(aktives_Teilprojekt="Master","",IF(BTT[[#This Row],[Verantwortliches TP
(automatisch)]]=VLOOKUP(aktives_Teilprojekt,Teilprojekte[[Teilprojekte]:[Kürzel]],2,FALSE),"okay","Hauptprozess anderes TP"))</f>
        <v>okay</v>
      </c>
      <c r="AM2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4" s="10" t="str">
        <f>IFERROR(IF(BTT[[#This Row],[SAP-Modul
(Pflichtauswahl)]]&lt;&gt;VLOOKUP(BTT[[#This Row],[Verwendete Transaktion (Pflichtauswahl)]],Transaktionen[[Transaktionen]:[Modul]],3,FALSE),"Modul anders","okay"),"")</f>
        <v>okay</v>
      </c>
      <c r="AP224" s="10" t="str">
        <f>IFERROR(IF(COUNTIFS(BTT[Verwendete Transaktion (Pflichtauswahl)],BTT[[#This Row],[Verwendete Transaktion (Pflichtauswahl)]],BTT[SAP-Modul
(Pflichtauswahl)],"&lt;&gt;"&amp;BTT[[#This Row],[SAP-Modul
(Pflichtauswahl)]])&gt;0,"Modul anders","okay"),"")</f>
        <v>okay</v>
      </c>
      <c r="AQ224" s="10" t="str">
        <f>IFERROR(IF(COUNTIFS(BTT[Verwendete Transaktion (Pflichtauswahl)],BTT[[#This Row],[Verwendete Transaktion (Pflichtauswahl)]],BTT[Verantwortliches TP
(automatisch)],"&lt;&gt;"&amp;BTT[[#This Row],[Verantwortliches TP
(automatisch)]])&gt;0,"Transaktion mehrfach","okay"),"")</f>
        <v>okay</v>
      </c>
      <c r="AR224" s="10" t="str">
        <f>IFERROR(IF(COUNTIFS(BTT[Verwendete Transaktion (Pflichtauswahl)],BTT[[#This Row],[Verwendete Transaktion (Pflichtauswahl)]],BTT[Verantwortliches TP
(automatisch)],"&lt;&gt;"&amp;VLOOKUP(aktives_Teilprojekt,Teilprojekte[[Teilprojekte]:[Kürzel]],2,FALSE))&gt;0,"Transaktion mehrfach","okay"),"")</f>
        <v>okay</v>
      </c>
      <c r="AS224" s="10" t="s">
        <v>9904</v>
      </c>
      <c r="AT224" s="10"/>
    </row>
    <row r="225" spans="1:46" ht="105" x14ac:dyDescent="0.25">
      <c r="A225" s="14" t="str">
        <f>IFERROR(IF(BTT[[#This Row],[Lfd Nr. 
(aus konsolidierter Datei)]]&lt;&gt;"",BTT[[#This Row],[Lfd Nr. 
(aus konsolidierter Datei)]],VLOOKUP(aktives_Teilprojekt,Teilprojekte[[Teilprojekte]:[Kürzel]],2,FALSE)&amp;ROW(BTT[[#This Row],[Lfd Nr.
(automatisch)]])-2),"")</f>
        <v>IH230</v>
      </c>
      <c r="B225" s="15" t="s">
        <v>6107</v>
      </c>
      <c r="C225" s="15"/>
      <c r="D225" t="s">
        <v>9891</v>
      </c>
      <c r="E225" s="10" t="str">
        <f>IFERROR(IF(NOT(BTT[[#This Row],[Manuelle Änderung des Verantwortliches TP
(Auswahl - bei Bedarf)]]=""),BTT[[#This Row],[Manuelle Änderung des Verantwortliches TP
(Auswahl - bei Bedarf)]],VLOOKUP(BTT[[#This Row],[Hauptprozess
(Pflichtauswahl)]],Hauptprozesse[],3,FALSE)),"")</f>
        <v>IH</v>
      </c>
      <c r="H225" s="10" t="s">
        <v>6041</v>
      </c>
      <c r="I225" t="s">
        <v>5610</v>
      </c>
      <c r="J225" s="10" t="str">
        <f>IFERROR(VLOOKUP(BTT[[#This Row],[Verwendete Transaktion (Pflichtauswahl)]],Transaktionen[[Transaktionen]:[Langtext]],2,FALSE),"")</f>
        <v>Massenpflege Merkmale der Klasse 002</v>
      </c>
      <c r="M225" t="s">
        <v>6051</v>
      </c>
      <c r="O225" t="s">
        <v>6052</v>
      </c>
      <c r="S225" t="s">
        <v>6052</v>
      </c>
      <c r="T225" t="s">
        <v>6060</v>
      </c>
      <c r="V225" s="10" t="str">
        <f>IFERROR(VLOOKUP(BTT[[#This Row],[Verwendetes Formular
(Auswahl falls relevant)]],Formulare[[Formularbezeichnung]:[Formularname (technisch)]],2,FALSE),"")</f>
        <v/>
      </c>
      <c r="X225" t="s">
        <v>6052</v>
      </c>
      <c r="Y225" s="4" t="s">
        <v>10280</v>
      </c>
      <c r="Z225" t="s">
        <v>6046</v>
      </c>
      <c r="AK225" s="10" t="str">
        <f>IF(BTT[[#This Row],[Subprozess
(optionale Auswahl)]]="","okay",IF(VLOOKUP(BTT[[#This Row],[Subprozess
(optionale Auswahl)]],BPML[[Subprozess]:[Zugeordneter Hauptprozess]],3,FALSE)=BTT[[#This Row],[Hauptprozess
(Pflichtauswahl)]],"okay","falscher Subprozess"))</f>
        <v>okay</v>
      </c>
      <c r="AL225" t="str">
        <f>IF(aktives_Teilprojekt="Master","",IF(BTT[[#This Row],[Verantwortliches TP
(automatisch)]]=VLOOKUP(aktives_Teilprojekt,Teilprojekte[[Teilprojekte]:[Kürzel]],2,FALSE),"okay","Hauptprozess anderes TP"))</f>
        <v>okay</v>
      </c>
      <c r="AM2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5" s="10" t="str">
        <f>IFERROR(IF(BTT[[#This Row],[SAP-Modul
(Pflichtauswahl)]]&lt;&gt;VLOOKUP(BTT[[#This Row],[Verwendete Transaktion (Pflichtauswahl)]],Transaktionen[[Transaktionen]:[Modul]],3,FALSE),"Modul anders","okay"),"")</f>
        <v>okay</v>
      </c>
      <c r="AP225" s="10" t="str">
        <f>IFERROR(IF(COUNTIFS(BTT[Verwendete Transaktion (Pflichtauswahl)],BTT[[#This Row],[Verwendete Transaktion (Pflichtauswahl)]],BTT[SAP-Modul
(Pflichtauswahl)],"&lt;&gt;"&amp;BTT[[#This Row],[SAP-Modul
(Pflichtauswahl)]])&gt;0,"Modul anders","okay"),"")</f>
        <v>okay</v>
      </c>
      <c r="AQ225" s="10" t="str">
        <f>IFERROR(IF(COUNTIFS(BTT[Verwendete Transaktion (Pflichtauswahl)],BTT[[#This Row],[Verwendete Transaktion (Pflichtauswahl)]],BTT[Verantwortliches TP
(automatisch)],"&lt;&gt;"&amp;BTT[[#This Row],[Verantwortliches TP
(automatisch)]])&gt;0,"Transaktion mehrfach","okay"),"")</f>
        <v>okay</v>
      </c>
      <c r="AR225" s="10" t="str">
        <f>IFERROR(IF(COUNTIFS(BTT[Verwendete Transaktion (Pflichtauswahl)],BTT[[#This Row],[Verwendete Transaktion (Pflichtauswahl)]],BTT[Verantwortliches TP
(automatisch)],"&lt;&gt;"&amp;VLOOKUP(aktives_Teilprojekt,Teilprojekte[[Teilprojekte]:[Kürzel]],2,FALSE))&gt;0,"Transaktion mehrfach","okay"),"")</f>
        <v>okay</v>
      </c>
      <c r="AS225" s="10" t="s">
        <v>9906</v>
      </c>
      <c r="AT225" s="10"/>
    </row>
    <row r="226" spans="1:46" x14ac:dyDescent="0.25">
      <c r="A226" s="14" t="str">
        <f>IFERROR(IF(BTT[[#This Row],[Lfd Nr. 
(aus konsolidierter Datei)]]&lt;&gt;"",BTT[[#This Row],[Lfd Nr. 
(aus konsolidierter Datei)]],VLOOKUP(aktives_Teilprojekt,Teilprojekte[[Teilprojekte]:[Kürzel]],2,FALSE)&amp;ROW(BTT[[#This Row],[Lfd Nr.
(automatisch)]])-2),"")</f>
        <v>IH231</v>
      </c>
      <c r="B226" s="15" t="s">
        <v>6107</v>
      </c>
      <c r="C226" s="15"/>
      <c r="D226" t="s">
        <v>9908</v>
      </c>
      <c r="E226" s="10" t="str">
        <f>IFERROR(IF(NOT(BTT[[#This Row],[Manuelle Änderung des Verantwortliches TP
(Auswahl - bei Bedarf)]]=""),BTT[[#This Row],[Manuelle Änderung des Verantwortliches TP
(Auswahl - bei Bedarf)]],VLOOKUP(BTT[[#This Row],[Hauptprozess
(Pflichtauswahl)]],Hauptprozesse[],3,FALSE)),"")</f>
        <v>IH</v>
      </c>
      <c r="H226" s="10" t="s">
        <v>6041</v>
      </c>
      <c r="I226" t="s">
        <v>5612</v>
      </c>
      <c r="J226" s="10" t="str">
        <f>IFERROR(VLOOKUP(BTT[[#This Row],[Verwendete Transaktion (Pflichtauswahl)]],Transaktionen[[Transaktionen]:[Langtext]],2,FALSE),"")</f>
        <v>Messbelege aus Tankdaten anlegen</v>
      </c>
      <c r="M226" t="s">
        <v>6051</v>
      </c>
      <c r="O226" t="s">
        <v>6052</v>
      </c>
      <c r="S226" t="s">
        <v>6052</v>
      </c>
      <c r="T226" t="s">
        <v>6060</v>
      </c>
      <c r="V226" s="10" t="str">
        <f>IFERROR(VLOOKUP(BTT[[#This Row],[Verwendetes Formular
(Auswahl falls relevant)]],Formulare[[Formularbezeichnung]:[Formularname (technisch)]],2,FALSE),"")</f>
        <v/>
      </c>
      <c r="X226" t="s">
        <v>6052</v>
      </c>
      <c r="Y226" s="4" t="s">
        <v>10281</v>
      </c>
      <c r="Z226" t="s">
        <v>6046</v>
      </c>
      <c r="AK226" s="10" t="str">
        <f>IF(BTT[[#This Row],[Subprozess
(optionale Auswahl)]]="","okay",IF(VLOOKUP(BTT[[#This Row],[Subprozess
(optionale Auswahl)]],BPML[[Subprozess]:[Zugeordneter Hauptprozess]],3,FALSE)=BTT[[#This Row],[Hauptprozess
(Pflichtauswahl)]],"okay","falscher Subprozess"))</f>
        <v>okay</v>
      </c>
      <c r="AL226" t="str">
        <f>IF(aktives_Teilprojekt="Master","",IF(BTT[[#This Row],[Verantwortliches TP
(automatisch)]]=VLOOKUP(aktives_Teilprojekt,Teilprojekte[[Teilprojekte]:[Kürzel]],2,FALSE),"okay","Hauptprozess anderes TP"))</f>
        <v>okay</v>
      </c>
      <c r="AM2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6" s="10" t="str">
        <f>IFERROR(IF(BTT[[#This Row],[SAP-Modul
(Pflichtauswahl)]]&lt;&gt;VLOOKUP(BTT[[#This Row],[Verwendete Transaktion (Pflichtauswahl)]],Transaktionen[[Transaktionen]:[Modul]],3,FALSE),"Modul anders","okay"),"")</f>
        <v>okay</v>
      </c>
      <c r="AP226" s="10" t="str">
        <f>IFERROR(IF(COUNTIFS(BTT[Verwendete Transaktion (Pflichtauswahl)],BTT[[#This Row],[Verwendete Transaktion (Pflichtauswahl)]],BTT[SAP-Modul
(Pflichtauswahl)],"&lt;&gt;"&amp;BTT[[#This Row],[SAP-Modul
(Pflichtauswahl)]])&gt;0,"Modul anders","okay"),"")</f>
        <v>okay</v>
      </c>
      <c r="AQ226" s="10" t="str">
        <f>IFERROR(IF(COUNTIFS(BTT[Verwendete Transaktion (Pflichtauswahl)],BTT[[#This Row],[Verwendete Transaktion (Pflichtauswahl)]],BTT[Verantwortliches TP
(automatisch)],"&lt;&gt;"&amp;BTT[[#This Row],[Verantwortliches TP
(automatisch)]])&gt;0,"Transaktion mehrfach","okay"),"")</f>
        <v>okay</v>
      </c>
      <c r="AR226" s="10" t="str">
        <f>IFERROR(IF(COUNTIFS(BTT[Verwendete Transaktion (Pflichtauswahl)],BTT[[#This Row],[Verwendete Transaktion (Pflichtauswahl)]],BTT[Verantwortliches TP
(automatisch)],"&lt;&gt;"&amp;VLOOKUP(aktives_Teilprojekt,Teilprojekte[[Teilprojekte]:[Kürzel]],2,FALSE))&gt;0,"Transaktion mehrfach","okay"),"")</f>
        <v>okay</v>
      </c>
      <c r="AS226" s="10" t="s">
        <v>9907</v>
      </c>
      <c r="AT226" s="10"/>
    </row>
    <row r="227" spans="1:46" ht="75" x14ac:dyDescent="0.25">
      <c r="A227" s="14" t="str">
        <f>IFERROR(IF(BTT[[#This Row],[Lfd Nr. 
(aus konsolidierter Datei)]]&lt;&gt;"",BTT[[#This Row],[Lfd Nr. 
(aus konsolidierter Datei)]],VLOOKUP(aktives_Teilprojekt,Teilprojekte[[Teilprojekte]:[Kürzel]],2,FALSE)&amp;ROW(BTT[[#This Row],[Lfd Nr.
(automatisch)]])-2),"")</f>
        <v>IH233</v>
      </c>
      <c r="B227" s="15" t="s">
        <v>6110</v>
      </c>
      <c r="C227" s="15"/>
      <c r="D227" t="s">
        <v>5617</v>
      </c>
      <c r="E227" s="10" t="str">
        <f>IFERROR(IF(NOT(BTT[[#This Row],[Manuelle Änderung des Verantwortliches TP
(Auswahl - bei Bedarf)]]=""),BTT[[#This Row],[Manuelle Änderung des Verantwortliches TP
(Auswahl - bei Bedarf)]],VLOOKUP(BTT[[#This Row],[Hauptprozess
(Pflichtauswahl)]],Hauptprozesse[],3,FALSE)),"")</f>
        <v>IH</v>
      </c>
      <c r="H227" s="10" t="s">
        <v>6041</v>
      </c>
      <c r="I227" t="s">
        <v>5616</v>
      </c>
      <c r="J227" s="10" t="str">
        <f>IFERROR(VLOOKUP(BTT[[#This Row],[Verwendete Transaktion (Pflichtauswahl)]],Transaktionen[[Transaktionen]:[Langtext]],2,FALSE),"")</f>
        <v>Massendruck Meldungen</v>
      </c>
      <c r="L227" t="s">
        <v>6052</v>
      </c>
      <c r="M227" t="s">
        <v>6051</v>
      </c>
      <c r="O227" t="s">
        <v>6052</v>
      </c>
      <c r="P227" t="s">
        <v>6052</v>
      </c>
      <c r="Q227" t="s">
        <v>6052</v>
      </c>
      <c r="R227" t="s">
        <v>8533</v>
      </c>
      <c r="S227" t="s">
        <v>6052</v>
      </c>
      <c r="T227" t="s">
        <v>8525</v>
      </c>
      <c r="U227" t="s">
        <v>8833</v>
      </c>
      <c r="V227" s="10" t="str">
        <f>IFERROR(VLOOKUP(BTT[[#This Row],[Verwendetes Formular
(Auswahl falls relevant)]],Formulare[[Formularbezeichnung]:[Formularname (technisch)]],2,FALSE),"")</f>
        <v>ZPM_100_P_NOTIFICATION</v>
      </c>
      <c r="X227" t="s">
        <v>6052</v>
      </c>
      <c r="Y227" s="4" t="s">
        <v>10282</v>
      </c>
      <c r="Z227" t="s">
        <v>6046</v>
      </c>
      <c r="AK227" s="10" t="str">
        <f>IF(BTT[[#This Row],[Subprozess
(optionale Auswahl)]]="","okay",IF(VLOOKUP(BTT[[#This Row],[Subprozess
(optionale Auswahl)]],BPML[[Subprozess]:[Zugeordneter Hauptprozess]],3,FALSE)=BTT[[#This Row],[Hauptprozess
(Pflichtauswahl)]],"okay","falscher Subprozess"))</f>
        <v>okay</v>
      </c>
      <c r="AL227" t="str">
        <f>IF(aktives_Teilprojekt="Master","",IF(BTT[[#This Row],[Verantwortliches TP
(automatisch)]]=VLOOKUP(aktives_Teilprojekt,Teilprojekte[[Teilprojekte]:[Kürzel]],2,FALSE),"okay","Hauptprozess anderes TP"))</f>
        <v>okay</v>
      </c>
      <c r="AM2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7" s="10" t="str">
        <f>IFERROR(IF(BTT[[#This Row],[SAP-Modul
(Pflichtauswahl)]]&lt;&gt;VLOOKUP(BTT[[#This Row],[Verwendete Transaktion (Pflichtauswahl)]],Transaktionen[[Transaktionen]:[Modul]],3,FALSE),"Modul anders","okay"),"")</f>
        <v>okay</v>
      </c>
      <c r="AP227" s="10" t="str">
        <f>IFERROR(IF(COUNTIFS(BTT[Verwendete Transaktion (Pflichtauswahl)],BTT[[#This Row],[Verwendete Transaktion (Pflichtauswahl)]],BTT[SAP-Modul
(Pflichtauswahl)],"&lt;&gt;"&amp;BTT[[#This Row],[SAP-Modul
(Pflichtauswahl)]])&gt;0,"Modul anders","okay"),"")</f>
        <v>okay</v>
      </c>
      <c r="AQ227" s="10" t="str">
        <f>IFERROR(IF(COUNTIFS(BTT[Verwendete Transaktion (Pflichtauswahl)],BTT[[#This Row],[Verwendete Transaktion (Pflichtauswahl)]],BTT[Verantwortliches TP
(automatisch)],"&lt;&gt;"&amp;BTT[[#This Row],[Verantwortliches TP
(automatisch)]])&gt;0,"Transaktion mehrfach","okay"),"")</f>
        <v>okay</v>
      </c>
      <c r="AR227" s="10" t="str">
        <f>IFERROR(IF(COUNTIFS(BTT[Verwendete Transaktion (Pflichtauswahl)],BTT[[#This Row],[Verwendete Transaktion (Pflichtauswahl)]],BTT[Verantwortliches TP
(automatisch)],"&lt;&gt;"&amp;VLOOKUP(aktives_Teilprojekt,Teilprojekte[[Teilprojekte]:[Kürzel]],2,FALSE))&gt;0,"Transaktion mehrfach","okay"),"")</f>
        <v>okay</v>
      </c>
      <c r="AS227" s="10" t="s">
        <v>9909</v>
      </c>
      <c r="AT227" s="10"/>
    </row>
    <row r="228" spans="1:46" ht="45" x14ac:dyDescent="0.25">
      <c r="A228" s="14" t="str">
        <f>IFERROR(IF(BTT[[#This Row],[Lfd Nr. 
(aus konsolidierter Datei)]]&lt;&gt;"",BTT[[#This Row],[Lfd Nr. 
(aus konsolidierter Datei)]],VLOOKUP(aktives_Teilprojekt,Teilprojekte[[Teilprojekte]:[Kürzel]],2,FALSE)&amp;ROW(BTT[[#This Row],[Lfd Nr.
(automatisch)]])-2),"")</f>
        <v>IH234</v>
      </c>
      <c r="B228" s="15" t="s">
        <v>6110</v>
      </c>
      <c r="C228" s="15"/>
      <c r="D228" t="s">
        <v>5619</v>
      </c>
      <c r="E228" s="10" t="str">
        <f>IFERROR(IF(NOT(BTT[[#This Row],[Manuelle Änderung des Verantwortliches TP
(Auswahl - bei Bedarf)]]=""),BTT[[#This Row],[Manuelle Änderung des Verantwortliches TP
(Auswahl - bei Bedarf)]],VLOOKUP(BTT[[#This Row],[Hauptprozess
(Pflichtauswahl)]],Hauptprozesse[],3,FALSE)),"")</f>
        <v>IH</v>
      </c>
      <c r="H228" s="10" t="s">
        <v>6041</v>
      </c>
      <c r="I228" t="s">
        <v>5618</v>
      </c>
      <c r="J228" s="10" t="str">
        <f>IFERROR(VLOOKUP(BTT[[#This Row],[Verwendete Transaktion (Pflichtauswahl)]],Transaktionen[[Transaktionen]:[Langtext]],2,FALSE),"")</f>
        <v>Massendruck Aufträge</v>
      </c>
      <c r="L228" t="s">
        <v>6052</v>
      </c>
      <c r="M228" t="s">
        <v>6051</v>
      </c>
      <c r="O228" t="s">
        <v>6052</v>
      </c>
      <c r="P228" t="s">
        <v>6052</v>
      </c>
      <c r="Q228" t="s">
        <v>6052</v>
      </c>
      <c r="R228" t="s">
        <v>8533</v>
      </c>
      <c r="S228" t="s">
        <v>6052</v>
      </c>
      <c r="T228" t="s">
        <v>8525</v>
      </c>
      <c r="U228" t="s">
        <v>8833</v>
      </c>
      <c r="V228" s="10" t="str">
        <f>IFERROR(VLOOKUP(BTT[[#This Row],[Verwendetes Formular
(Auswahl falls relevant)]],Formulare[[Formularbezeichnung]:[Formularname (technisch)]],2,FALSE),"")</f>
        <v>ZPM_100_P_NOTIFICATION</v>
      </c>
      <c r="X228" t="s">
        <v>6052</v>
      </c>
      <c r="Y228" s="4" t="s">
        <v>10283</v>
      </c>
      <c r="Z228" t="s">
        <v>6046</v>
      </c>
      <c r="AK228" s="10" t="str">
        <f>IF(BTT[[#This Row],[Subprozess
(optionale Auswahl)]]="","okay",IF(VLOOKUP(BTT[[#This Row],[Subprozess
(optionale Auswahl)]],BPML[[Subprozess]:[Zugeordneter Hauptprozess]],3,FALSE)=BTT[[#This Row],[Hauptprozess
(Pflichtauswahl)]],"okay","falscher Subprozess"))</f>
        <v>okay</v>
      </c>
      <c r="AL228" t="str">
        <f>IF(aktives_Teilprojekt="Master","",IF(BTT[[#This Row],[Verantwortliches TP
(automatisch)]]=VLOOKUP(aktives_Teilprojekt,Teilprojekte[[Teilprojekte]:[Kürzel]],2,FALSE),"okay","Hauptprozess anderes TP"))</f>
        <v>okay</v>
      </c>
      <c r="AM2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8" s="10" t="str">
        <f>IFERROR(IF(BTT[[#This Row],[SAP-Modul
(Pflichtauswahl)]]&lt;&gt;VLOOKUP(BTT[[#This Row],[Verwendete Transaktion (Pflichtauswahl)]],Transaktionen[[Transaktionen]:[Modul]],3,FALSE),"Modul anders","okay"),"")</f>
        <v>okay</v>
      </c>
      <c r="AP228" s="10" t="str">
        <f>IFERROR(IF(COUNTIFS(BTT[Verwendete Transaktion (Pflichtauswahl)],BTT[[#This Row],[Verwendete Transaktion (Pflichtauswahl)]],BTT[SAP-Modul
(Pflichtauswahl)],"&lt;&gt;"&amp;BTT[[#This Row],[SAP-Modul
(Pflichtauswahl)]])&gt;0,"Modul anders","okay"),"")</f>
        <v>okay</v>
      </c>
      <c r="AQ228" s="10" t="str">
        <f>IFERROR(IF(COUNTIFS(BTT[Verwendete Transaktion (Pflichtauswahl)],BTT[[#This Row],[Verwendete Transaktion (Pflichtauswahl)]],BTT[Verantwortliches TP
(automatisch)],"&lt;&gt;"&amp;BTT[[#This Row],[Verantwortliches TP
(automatisch)]])&gt;0,"Transaktion mehrfach","okay"),"")</f>
        <v>okay</v>
      </c>
      <c r="AR228" s="10" t="str">
        <f>IFERROR(IF(COUNTIFS(BTT[Verwendete Transaktion (Pflichtauswahl)],BTT[[#This Row],[Verwendete Transaktion (Pflichtauswahl)]],BTT[Verantwortliches TP
(automatisch)],"&lt;&gt;"&amp;VLOOKUP(aktives_Teilprojekt,Teilprojekte[[Teilprojekte]:[Kürzel]],2,FALSE))&gt;0,"Transaktion mehrfach","okay"),"")</f>
        <v>okay</v>
      </c>
      <c r="AS228" s="10" t="s">
        <v>9910</v>
      </c>
      <c r="AT228" s="10"/>
    </row>
    <row r="229" spans="1:46" x14ac:dyDescent="0.25">
      <c r="A229" s="14" t="str">
        <f>IFERROR(IF(BTT[[#This Row],[Lfd Nr. 
(aus konsolidierter Datei)]]&lt;&gt;"",BTT[[#This Row],[Lfd Nr. 
(aus konsolidierter Datei)]],VLOOKUP(aktives_Teilprojekt,Teilprojekte[[Teilprojekte]:[Kürzel]],2,FALSE)&amp;ROW(BTT[[#This Row],[Lfd Nr.
(automatisch)]])-2),"")</f>
        <v>IH235</v>
      </c>
      <c r="B229" s="15" t="s">
        <v>6110</v>
      </c>
      <c r="C229" s="15"/>
      <c r="D229" t="s">
        <v>5621</v>
      </c>
      <c r="E229" s="10" t="str">
        <f>IFERROR(IF(NOT(BTT[[#This Row],[Manuelle Änderung des Verantwortliches TP
(Auswahl - bei Bedarf)]]=""),BTT[[#This Row],[Manuelle Änderung des Verantwortliches TP
(Auswahl - bei Bedarf)]],VLOOKUP(BTT[[#This Row],[Hauptprozess
(Pflichtauswahl)]],Hauptprozesse[],3,FALSE)),"")</f>
        <v>IH</v>
      </c>
      <c r="H229" s="10" t="s">
        <v>6041</v>
      </c>
      <c r="I229" t="s">
        <v>5620</v>
      </c>
      <c r="J229" s="10" t="str">
        <f>IFERROR(VLOOKUP(BTT[[#This Row],[Verwendete Transaktion (Pflichtauswahl)]],Transaktionen[[Transaktionen]:[Langtext]],2,FALSE),"")</f>
        <v>Massenpflege Partner zu Aufträgen</v>
      </c>
      <c r="L229" t="s">
        <v>6052</v>
      </c>
      <c r="M229" t="s">
        <v>6051</v>
      </c>
      <c r="O229" t="s">
        <v>6052</v>
      </c>
      <c r="P229" t="s">
        <v>6052</v>
      </c>
      <c r="Q229" t="s">
        <v>6052</v>
      </c>
      <c r="R229" t="s">
        <v>8533</v>
      </c>
      <c r="S229" t="s">
        <v>6052</v>
      </c>
      <c r="T229" t="s">
        <v>6060</v>
      </c>
      <c r="V229" s="10" t="str">
        <f>IFERROR(VLOOKUP(BTT[[#This Row],[Verwendetes Formular
(Auswahl falls relevant)]],Formulare[[Formularbezeichnung]:[Formularname (technisch)]],2,FALSE),"")</f>
        <v/>
      </c>
      <c r="X229" t="s">
        <v>6052</v>
      </c>
      <c r="Y229" s="4"/>
      <c r="Z229" t="s">
        <v>6046</v>
      </c>
      <c r="AK229" s="10" t="str">
        <f>IF(BTT[[#This Row],[Subprozess
(optionale Auswahl)]]="","okay",IF(VLOOKUP(BTT[[#This Row],[Subprozess
(optionale Auswahl)]],BPML[[Subprozess]:[Zugeordneter Hauptprozess]],3,FALSE)=BTT[[#This Row],[Hauptprozess
(Pflichtauswahl)]],"okay","falscher Subprozess"))</f>
        <v>okay</v>
      </c>
      <c r="AL229" t="str">
        <f>IF(aktives_Teilprojekt="Master","",IF(BTT[[#This Row],[Verantwortliches TP
(automatisch)]]=VLOOKUP(aktives_Teilprojekt,Teilprojekte[[Teilprojekte]:[Kürzel]],2,FALSE),"okay","Hauptprozess anderes TP"))</f>
        <v>okay</v>
      </c>
      <c r="AM2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9" s="10" t="str">
        <f>IFERROR(IF(BTT[[#This Row],[SAP-Modul
(Pflichtauswahl)]]&lt;&gt;VLOOKUP(BTT[[#This Row],[Verwendete Transaktion (Pflichtauswahl)]],Transaktionen[[Transaktionen]:[Modul]],3,FALSE),"Modul anders","okay"),"")</f>
        <v>okay</v>
      </c>
      <c r="AP229" s="10" t="str">
        <f>IFERROR(IF(COUNTIFS(BTT[Verwendete Transaktion (Pflichtauswahl)],BTT[[#This Row],[Verwendete Transaktion (Pflichtauswahl)]],BTT[SAP-Modul
(Pflichtauswahl)],"&lt;&gt;"&amp;BTT[[#This Row],[SAP-Modul
(Pflichtauswahl)]])&gt;0,"Modul anders","okay"),"")</f>
        <v>okay</v>
      </c>
      <c r="AQ229" s="10" t="str">
        <f>IFERROR(IF(COUNTIFS(BTT[Verwendete Transaktion (Pflichtauswahl)],BTT[[#This Row],[Verwendete Transaktion (Pflichtauswahl)]],BTT[Verantwortliches TP
(automatisch)],"&lt;&gt;"&amp;BTT[[#This Row],[Verantwortliches TP
(automatisch)]])&gt;0,"Transaktion mehrfach","okay"),"")</f>
        <v>okay</v>
      </c>
      <c r="AR229" s="10" t="str">
        <f>IFERROR(IF(COUNTIFS(BTT[Verwendete Transaktion (Pflichtauswahl)],BTT[[#This Row],[Verwendete Transaktion (Pflichtauswahl)]],BTT[Verantwortliches TP
(automatisch)],"&lt;&gt;"&amp;VLOOKUP(aktives_Teilprojekt,Teilprojekte[[Teilprojekte]:[Kürzel]],2,FALSE))&gt;0,"Transaktion mehrfach","okay"),"")</f>
        <v>okay</v>
      </c>
      <c r="AS229" s="10" t="s">
        <v>9911</v>
      </c>
      <c r="AT229" s="10"/>
    </row>
    <row r="230" spans="1:46" ht="75" x14ac:dyDescent="0.25">
      <c r="A230" s="14" t="str">
        <f>IFERROR(IF(BTT[[#This Row],[Lfd Nr. 
(aus konsolidierter Datei)]]&lt;&gt;"",BTT[[#This Row],[Lfd Nr. 
(aus konsolidierter Datei)]],VLOOKUP(aktives_Teilprojekt,Teilprojekte[[Teilprojekte]:[Kürzel]],2,FALSE)&amp;ROW(BTT[[#This Row],[Lfd Nr.
(automatisch)]])-2),"")</f>
        <v>IH236</v>
      </c>
      <c r="B230" s="15" t="s">
        <v>6106</v>
      </c>
      <c r="C230" s="15"/>
      <c r="E230" s="10" t="str">
        <f>IFERROR(IF(NOT(BTT[[#This Row],[Manuelle Änderung des Verantwortliches TP
(Auswahl - bei Bedarf)]]=""),BTT[[#This Row],[Manuelle Änderung des Verantwortliches TP
(Auswahl - bei Bedarf)]],VLOOKUP(BTT[[#This Row],[Hauptprozess
(Pflichtauswahl)]],Hauptprozesse[],3,FALSE)),"")</f>
        <v>IH</v>
      </c>
      <c r="H230" s="10" t="s">
        <v>6096</v>
      </c>
      <c r="I230" t="s">
        <v>6792</v>
      </c>
      <c r="J230" s="10" t="str">
        <f>IFERROR(VLOOKUP(BTT[[#This Row],[Verwendete Transaktion (Pflichtauswahl)]],Transaktionen[[Transaktionen]:[Langtext]],2,FALSE),"")</f>
        <v>Verwendung Arbeitsplatz in -Plänen</v>
      </c>
      <c r="L230" t="s">
        <v>6052</v>
      </c>
      <c r="O230" t="s">
        <v>6052</v>
      </c>
      <c r="P230" t="s">
        <v>6052</v>
      </c>
      <c r="Q230" t="s">
        <v>6052</v>
      </c>
      <c r="R230" t="s">
        <v>8533</v>
      </c>
      <c r="S230" t="s">
        <v>6052</v>
      </c>
      <c r="T230" t="s">
        <v>6060</v>
      </c>
      <c r="V230" s="10" t="str">
        <f>IFERROR(VLOOKUP(BTT[[#This Row],[Verwendetes Formular
(Auswahl falls relevant)]],Formulare[[Formularbezeichnung]:[Formularname (technisch)]],2,FALSE),"")</f>
        <v/>
      </c>
      <c r="X230" t="s">
        <v>6052</v>
      </c>
      <c r="Y230" s="4" t="s">
        <v>10284</v>
      </c>
      <c r="Z230" t="s">
        <v>6046</v>
      </c>
      <c r="AK230" s="10" t="str">
        <f>IF(BTT[[#This Row],[Subprozess
(optionale Auswahl)]]="","okay",IF(VLOOKUP(BTT[[#This Row],[Subprozess
(optionale Auswahl)]],BPML[[Subprozess]:[Zugeordneter Hauptprozess]],3,FALSE)=BTT[[#This Row],[Hauptprozess
(Pflichtauswahl)]],"okay","falscher Subprozess"))</f>
        <v>okay</v>
      </c>
      <c r="AL230" t="str">
        <f>IF(aktives_Teilprojekt="Master","",IF(BTT[[#This Row],[Verantwortliches TP
(automatisch)]]=VLOOKUP(aktives_Teilprojekt,Teilprojekte[[Teilprojekte]:[Kürzel]],2,FALSE),"okay","Hauptprozess anderes TP"))</f>
        <v>okay</v>
      </c>
      <c r="AM2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0" s="10" t="str">
        <f>IFERROR(IF(BTT[[#This Row],[SAP-Modul
(Pflichtauswahl)]]&lt;&gt;VLOOKUP(BTT[[#This Row],[Verwendete Transaktion (Pflichtauswahl)]],Transaktionen[[Transaktionen]:[Modul]],3,FALSE),"Modul anders","okay"),"")</f>
        <v>okay</v>
      </c>
      <c r="AP230" s="10" t="str">
        <f>IFERROR(IF(COUNTIFS(BTT[Verwendete Transaktion (Pflichtauswahl)],BTT[[#This Row],[Verwendete Transaktion (Pflichtauswahl)]],BTT[SAP-Modul
(Pflichtauswahl)],"&lt;&gt;"&amp;BTT[[#This Row],[SAP-Modul
(Pflichtauswahl)]])&gt;0,"Modul anders","okay"),"")</f>
        <v>okay</v>
      </c>
      <c r="AQ230" s="10" t="str">
        <f>IFERROR(IF(COUNTIFS(BTT[Verwendete Transaktion (Pflichtauswahl)],BTT[[#This Row],[Verwendete Transaktion (Pflichtauswahl)]],BTT[Verantwortliches TP
(automatisch)],"&lt;&gt;"&amp;BTT[[#This Row],[Verantwortliches TP
(automatisch)]])&gt;0,"Transaktion mehrfach","okay"),"")</f>
        <v>okay</v>
      </c>
      <c r="AR230" s="10" t="str">
        <f>IFERROR(IF(COUNTIFS(BTT[Verwendete Transaktion (Pflichtauswahl)],BTT[[#This Row],[Verwendete Transaktion (Pflichtauswahl)]],BTT[Verantwortliches TP
(automatisch)],"&lt;&gt;"&amp;VLOOKUP(aktives_Teilprojekt,Teilprojekte[[Teilprojekte]:[Kürzel]],2,FALSE))&gt;0,"Transaktion mehrfach","okay"),"")</f>
        <v>okay</v>
      </c>
      <c r="AS230" s="10" t="s">
        <v>9912</v>
      </c>
      <c r="AT230" s="10"/>
    </row>
    <row r="231" spans="1:46" x14ac:dyDescent="0.25">
      <c r="A231" s="14" t="str">
        <f>IFERROR(IF(BTT[[#This Row],[Lfd Nr. 
(aus konsolidierter Datei)]]&lt;&gt;"",BTT[[#This Row],[Lfd Nr. 
(aus konsolidierter Datei)]],VLOOKUP(aktives_Teilprojekt,Teilprojekte[[Teilprojekte]:[Kürzel]],2,FALSE)&amp;ROW(BTT[[#This Row],[Lfd Nr.
(automatisch)]])-2),"")</f>
        <v>IH237</v>
      </c>
      <c r="B231" s="15" t="s">
        <v>6106</v>
      </c>
      <c r="C231" s="15"/>
      <c r="E231" s="10" t="str">
        <f>IFERROR(IF(NOT(BTT[[#This Row],[Manuelle Änderung des Verantwortliches TP
(Auswahl - bei Bedarf)]]=""),BTT[[#This Row],[Manuelle Änderung des Verantwortliches TP
(Auswahl - bei Bedarf)]],VLOOKUP(BTT[[#This Row],[Hauptprozess
(Pflichtauswahl)]],Hauptprozesse[],3,FALSE)),"")</f>
        <v>IH</v>
      </c>
      <c r="H231" s="10" t="s">
        <v>6096</v>
      </c>
      <c r="I231" t="s">
        <v>1190</v>
      </c>
      <c r="J231" s="10" t="str">
        <f>IFERROR(VLOOKUP(BTT[[#This Row],[Verwendete Transaktion (Pflichtauswahl)]],Transaktionen[[Transaktionen]:[Langtext]],2,FALSE),"")</f>
        <v>VWnachweise Arbeitsplatz EQUI</v>
      </c>
      <c r="L231" t="s">
        <v>6052</v>
      </c>
      <c r="O231" t="s">
        <v>6052</v>
      </c>
      <c r="P231" t="s">
        <v>6052</v>
      </c>
      <c r="Q231" t="s">
        <v>6052</v>
      </c>
      <c r="R231" t="s">
        <v>8533</v>
      </c>
      <c r="S231" t="s">
        <v>6052</v>
      </c>
      <c r="T231" t="s">
        <v>6060</v>
      </c>
      <c r="V231" s="10" t="str">
        <f>IFERROR(VLOOKUP(BTT[[#This Row],[Verwendetes Formular
(Auswahl falls relevant)]],Formulare[[Formularbezeichnung]:[Formularname (technisch)]],2,FALSE),"")</f>
        <v/>
      </c>
      <c r="X231" t="s">
        <v>6052</v>
      </c>
      <c r="Y231" s="4"/>
      <c r="Z231" t="s">
        <v>6046</v>
      </c>
      <c r="AK231" s="10" t="str">
        <f>IF(BTT[[#This Row],[Subprozess
(optionale Auswahl)]]="","okay",IF(VLOOKUP(BTT[[#This Row],[Subprozess
(optionale Auswahl)]],BPML[[Subprozess]:[Zugeordneter Hauptprozess]],3,FALSE)=BTT[[#This Row],[Hauptprozess
(Pflichtauswahl)]],"okay","falscher Subprozess"))</f>
        <v>okay</v>
      </c>
      <c r="AL231" t="str">
        <f>IF(aktives_Teilprojekt="Master","",IF(BTT[[#This Row],[Verantwortliches TP
(automatisch)]]=VLOOKUP(aktives_Teilprojekt,Teilprojekte[[Teilprojekte]:[Kürzel]],2,FALSE),"okay","Hauptprozess anderes TP"))</f>
        <v>okay</v>
      </c>
      <c r="AM2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1" s="10" t="str">
        <f>IFERROR(IF(BTT[[#This Row],[SAP-Modul
(Pflichtauswahl)]]&lt;&gt;VLOOKUP(BTT[[#This Row],[Verwendete Transaktion (Pflichtauswahl)]],Transaktionen[[Transaktionen]:[Modul]],3,FALSE),"Modul anders","okay"),"")</f>
        <v>okay</v>
      </c>
      <c r="AP231" s="10" t="str">
        <f>IFERROR(IF(COUNTIFS(BTT[Verwendete Transaktion (Pflichtauswahl)],BTT[[#This Row],[Verwendete Transaktion (Pflichtauswahl)]],BTT[SAP-Modul
(Pflichtauswahl)],"&lt;&gt;"&amp;BTT[[#This Row],[SAP-Modul
(Pflichtauswahl)]])&gt;0,"Modul anders","okay"),"")</f>
        <v>okay</v>
      </c>
      <c r="AQ231" s="10" t="str">
        <f>IFERROR(IF(COUNTIFS(BTT[Verwendete Transaktion (Pflichtauswahl)],BTT[[#This Row],[Verwendete Transaktion (Pflichtauswahl)]],BTT[Verantwortliches TP
(automatisch)],"&lt;&gt;"&amp;BTT[[#This Row],[Verantwortliches TP
(automatisch)]])&gt;0,"Transaktion mehrfach","okay"),"")</f>
        <v>okay</v>
      </c>
      <c r="AR231" s="10" t="str">
        <f>IFERROR(IF(COUNTIFS(BTT[Verwendete Transaktion (Pflichtauswahl)],BTT[[#This Row],[Verwendete Transaktion (Pflichtauswahl)]],BTT[Verantwortliches TP
(automatisch)],"&lt;&gt;"&amp;VLOOKUP(aktives_Teilprojekt,Teilprojekte[[Teilprojekte]:[Kürzel]],2,FALSE))&gt;0,"Transaktion mehrfach","okay"),"")</f>
        <v>okay</v>
      </c>
      <c r="AS231" s="10" t="s">
        <v>9913</v>
      </c>
      <c r="AT231" s="10"/>
    </row>
    <row r="232" spans="1:46" x14ac:dyDescent="0.25">
      <c r="A232" s="14" t="str">
        <f>IFERROR(IF(BTT[[#This Row],[Lfd Nr. 
(aus konsolidierter Datei)]]&lt;&gt;"",BTT[[#This Row],[Lfd Nr. 
(aus konsolidierter Datei)]],VLOOKUP(aktives_Teilprojekt,Teilprojekte[[Teilprojekte]:[Kürzel]],2,FALSE)&amp;ROW(BTT[[#This Row],[Lfd Nr.
(automatisch)]])-2),"")</f>
        <v>IH238</v>
      </c>
      <c r="B232" s="15" t="s">
        <v>6106</v>
      </c>
      <c r="C232" s="15"/>
      <c r="E232" s="10" t="str">
        <f>IFERROR(IF(NOT(BTT[[#This Row],[Manuelle Änderung des Verantwortliches TP
(Auswahl - bei Bedarf)]]=""),BTT[[#This Row],[Manuelle Änderung des Verantwortliches TP
(Auswahl - bei Bedarf)]],VLOOKUP(BTT[[#This Row],[Hauptprozess
(Pflichtauswahl)]],Hauptprozesse[],3,FALSE)),"")</f>
        <v>IH</v>
      </c>
      <c r="H232" s="10" t="s">
        <v>6096</v>
      </c>
      <c r="I232" t="s">
        <v>6793</v>
      </c>
      <c r="J232" s="10" t="str">
        <f>IFERROR(VLOOKUP(BTT[[#This Row],[Verwendete Transaktion (Pflichtauswahl)]],Transaktionen[[Transaktionen]:[Langtext]],2,FALSE),"")</f>
        <v>Ersetzen Arbeitsplatz</v>
      </c>
      <c r="L232" t="s">
        <v>6052</v>
      </c>
      <c r="O232" t="s">
        <v>6052</v>
      </c>
      <c r="P232" t="s">
        <v>6052</v>
      </c>
      <c r="Q232" t="s">
        <v>6052</v>
      </c>
      <c r="R232" t="s">
        <v>8533</v>
      </c>
      <c r="S232" t="s">
        <v>6052</v>
      </c>
      <c r="T232" t="s">
        <v>6060</v>
      </c>
      <c r="V232" s="10" t="str">
        <f>IFERROR(VLOOKUP(BTT[[#This Row],[Verwendetes Formular
(Auswahl falls relevant)]],Formulare[[Formularbezeichnung]:[Formularname (technisch)]],2,FALSE),"")</f>
        <v/>
      </c>
      <c r="X232" t="s">
        <v>6052</v>
      </c>
      <c r="Y232" s="4"/>
      <c r="Z232" t="s">
        <v>6046</v>
      </c>
      <c r="AK232" s="10" t="str">
        <f>IF(BTT[[#This Row],[Subprozess
(optionale Auswahl)]]="","okay",IF(VLOOKUP(BTT[[#This Row],[Subprozess
(optionale Auswahl)]],BPML[[Subprozess]:[Zugeordneter Hauptprozess]],3,FALSE)=BTT[[#This Row],[Hauptprozess
(Pflichtauswahl)]],"okay","falscher Subprozess"))</f>
        <v>okay</v>
      </c>
      <c r="AL232" t="str">
        <f>IF(aktives_Teilprojekt="Master","",IF(BTT[[#This Row],[Verantwortliches TP
(automatisch)]]=VLOOKUP(aktives_Teilprojekt,Teilprojekte[[Teilprojekte]:[Kürzel]],2,FALSE),"okay","Hauptprozess anderes TP"))</f>
        <v>okay</v>
      </c>
      <c r="AM2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2" s="10" t="str">
        <f>IFERROR(IF(BTT[[#This Row],[SAP-Modul
(Pflichtauswahl)]]&lt;&gt;VLOOKUP(BTT[[#This Row],[Verwendete Transaktion (Pflichtauswahl)]],Transaktionen[[Transaktionen]:[Modul]],3,FALSE),"Modul anders","okay"),"")</f>
        <v>okay</v>
      </c>
      <c r="AP232" s="10" t="str">
        <f>IFERROR(IF(COUNTIFS(BTT[Verwendete Transaktion (Pflichtauswahl)],BTT[[#This Row],[Verwendete Transaktion (Pflichtauswahl)]],BTT[SAP-Modul
(Pflichtauswahl)],"&lt;&gt;"&amp;BTT[[#This Row],[SAP-Modul
(Pflichtauswahl)]])&gt;0,"Modul anders","okay"),"")</f>
        <v>okay</v>
      </c>
      <c r="AQ232" s="10" t="str">
        <f>IFERROR(IF(COUNTIFS(BTT[Verwendete Transaktion (Pflichtauswahl)],BTT[[#This Row],[Verwendete Transaktion (Pflichtauswahl)]],BTT[Verantwortliches TP
(automatisch)],"&lt;&gt;"&amp;BTT[[#This Row],[Verantwortliches TP
(automatisch)]])&gt;0,"Transaktion mehrfach","okay"),"")</f>
        <v>okay</v>
      </c>
      <c r="AR232" s="10" t="str">
        <f>IFERROR(IF(COUNTIFS(BTT[Verwendete Transaktion (Pflichtauswahl)],BTT[[#This Row],[Verwendete Transaktion (Pflichtauswahl)]],BTT[Verantwortliches TP
(automatisch)],"&lt;&gt;"&amp;VLOOKUP(aktives_Teilprojekt,Teilprojekte[[Teilprojekte]:[Kürzel]],2,FALSE))&gt;0,"Transaktion mehrfach","okay"),"")</f>
        <v>okay</v>
      </c>
      <c r="AS232" s="10" t="s">
        <v>9914</v>
      </c>
      <c r="AT232" s="10"/>
    </row>
    <row r="233" spans="1:46" x14ac:dyDescent="0.25">
      <c r="A233" s="14" t="str">
        <f>IFERROR(IF(BTT[[#This Row],[Lfd Nr. 
(aus konsolidierter Datei)]]&lt;&gt;"",BTT[[#This Row],[Lfd Nr. 
(aus konsolidierter Datei)]],VLOOKUP(aktives_Teilprojekt,Teilprojekte[[Teilprojekte]:[Kürzel]],2,FALSE)&amp;ROW(BTT[[#This Row],[Lfd Nr.
(automatisch)]])-2),"")</f>
        <v>IH239</v>
      </c>
      <c r="B233" s="15" t="s">
        <v>6106</v>
      </c>
      <c r="C233" s="15"/>
      <c r="E233" s="10" t="str">
        <f>IFERROR(IF(NOT(BTT[[#This Row],[Manuelle Änderung des Verantwortliches TP
(Auswahl - bei Bedarf)]]=""),BTT[[#This Row],[Manuelle Änderung des Verantwortliches TP
(Auswahl - bei Bedarf)]],VLOOKUP(BTT[[#This Row],[Hauptprozess
(Pflichtauswahl)]],Hauptprozesse[],3,FALSE)),"")</f>
        <v>IH</v>
      </c>
      <c r="H233" s="10" t="s">
        <v>6096</v>
      </c>
      <c r="I233" t="s">
        <v>1192</v>
      </c>
      <c r="J233" s="10" t="str">
        <f>IFERROR(VLOOKUP(BTT[[#This Row],[Verwendete Transaktion (Pflichtauswahl)]],Transaktionen[[Transaktionen]:[Langtext]],2,FALSE),"")</f>
        <v>Massenersetzen Arbeitsplatz EQUI</v>
      </c>
      <c r="L233" t="s">
        <v>6052</v>
      </c>
      <c r="O233" t="s">
        <v>6052</v>
      </c>
      <c r="P233" t="s">
        <v>6052</v>
      </c>
      <c r="Q233" t="s">
        <v>6052</v>
      </c>
      <c r="R233" t="s">
        <v>8533</v>
      </c>
      <c r="S233" t="s">
        <v>6052</v>
      </c>
      <c r="T233" t="s">
        <v>6060</v>
      </c>
      <c r="V233" s="10" t="str">
        <f>IFERROR(VLOOKUP(BTT[[#This Row],[Verwendetes Formular
(Auswahl falls relevant)]],Formulare[[Formularbezeichnung]:[Formularname (technisch)]],2,FALSE),"")</f>
        <v/>
      </c>
      <c r="X233" t="s">
        <v>6052</v>
      </c>
      <c r="Y233" s="4"/>
      <c r="Z233" t="s">
        <v>6046</v>
      </c>
      <c r="AK233" s="10" t="str">
        <f>IF(BTT[[#This Row],[Subprozess
(optionale Auswahl)]]="","okay",IF(VLOOKUP(BTT[[#This Row],[Subprozess
(optionale Auswahl)]],BPML[[Subprozess]:[Zugeordneter Hauptprozess]],3,FALSE)=BTT[[#This Row],[Hauptprozess
(Pflichtauswahl)]],"okay","falscher Subprozess"))</f>
        <v>okay</v>
      </c>
      <c r="AL233" t="str">
        <f>IF(aktives_Teilprojekt="Master","",IF(BTT[[#This Row],[Verantwortliches TP
(automatisch)]]=VLOOKUP(aktives_Teilprojekt,Teilprojekte[[Teilprojekte]:[Kürzel]],2,FALSE),"okay","Hauptprozess anderes TP"))</f>
        <v>okay</v>
      </c>
      <c r="AM2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3" s="10" t="str">
        <f>IFERROR(IF(BTT[[#This Row],[SAP-Modul
(Pflichtauswahl)]]&lt;&gt;VLOOKUP(BTT[[#This Row],[Verwendete Transaktion (Pflichtauswahl)]],Transaktionen[[Transaktionen]:[Modul]],3,FALSE),"Modul anders","okay"),"")</f>
        <v>okay</v>
      </c>
      <c r="AP233" s="10" t="str">
        <f>IFERROR(IF(COUNTIFS(BTT[Verwendete Transaktion (Pflichtauswahl)],BTT[[#This Row],[Verwendete Transaktion (Pflichtauswahl)]],BTT[SAP-Modul
(Pflichtauswahl)],"&lt;&gt;"&amp;BTT[[#This Row],[SAP-Modul
(Pflichtauswahl)]])&gt;0,"Modul anders","okay"),"")</f>
        <v>okay</v>
      </c>
      <c r="AQ233" s="10" t="str">
        <f>IFERROR(IF(COUNTIFS(BTT[Verwendete Transaktion (Pflichtauswahl)],BTT[[#This Row],[Verwendete Transaktion (Pflichtauswahl)]],BTT[Verantwortliches TP
(automatisch)],"&lt;&gt;"&amp;BTT[[#This Row],[Verantwortliches TP
(automatisch)]])&gt;0,"Transaktion mehrfach","okay"),"")</f>
        <v>okay</v>
      </c>
      <c r="AR233" s="10" t="str">
        <f>IFERROR(IF(COUNTIFS(BTT[Verwendete Transaktion (Pflichtauswahl)],BTT[[#This Row],[Verwendete Transaktion (Pflichtauswahl)]],BTT[Verantwortliches TP
(automatisch)],"&lt;&gt;"&amp;VLOOKUP(aktives_Teilprojekt,Teilprojekte[[Teilprojekte]:[Kürzel]],2,FALSE))&gt;0,"Transaktion mehrfach","okay"),"")</f>
        <v>okay</v>
      </c>
      <c r="AS233" s="10" t="s">
        <v>9915</v>
      </c>
      <c r="AT233" s="10"/>
    </row>
    <row r="234" spans="1:46" x14ac:dyDescent="0.25">
      <c r="A234" s="14" t="str">
        <f>IFERROR(IF(BTT[[#This Row],[Lfd Nr. 
(aus konsolidierter Datei)]]&lt;&gt;"",BTT[[#This Row],[Lfd Nr. 
(aus konsolidierter Datei)]],VLOOKUP(aktives_Teilprojekt,Teilprojekte[[Teilprojekte]:[Kürzel]],2,FALSE)&amp;ROW(BTT[[#This Row],[Lfd Nr.
(automatisch)]])-2),"")</f>
        <v>IH240</v>
      </c>
      <c r="B234" s="15" t="s">
        <v>6106</v>
      </c>
      <c r="C234" s="15"/>
      <c r="E234" s="10" t="str">
        <f>IFERROR(IF(NOT(BTT[[#This Row],[Manuelle Änderung des Verantwortliches TP
(Auswahl - bei Bedarf)]]=""),BTT[[#This Row],[Manuelle Änderung des Verantwortliches TP
(Auswahl - bei Bedarf)]],VLOOKUP(BTT[[#This Row],[Hauptprozess
(Pflichtauswahl)]],Hauptprozesse[],3,FALSE)),"")</f>
        <v>IH</v>
      </c>
      <c r="H234" s="10" t="s">
        <v>6041</v>
      </c>
      <c r="I234" t="s">
        <v>5622</v>
      </c>
      <c r="J234" s="10" t="str">
        <f>IFERROR(VLOOKUP(BTT[[#This Row],[Verwendete Transaktion (Pflichtauswahl)]],Transaktionen[[Transaktionen]:[Langtext]],2,FALSE),"")</f>
        <v>Arbeitspläne ändern (mehrstufig)</v>
      </c>
      <c r="L234" t="s">
        <v>6052</v>
      </c>
      <c r="O234" t="s">
        <v>6052</v>
      </c>
      <c r="P234" t="s">
        <v>6052</v>
      </c>
      <c r="Q234" t="s">
        <v>6052</v>
      </c>
      <c r="R234" t="s">
        <v>8533</v>
      </c>
      <c r="S234" t="s">
        <v>6052</v>
      </c>
      <c r="T234" t="s">
        <v>6060</v>
      </c>
      <c r="V234" s="10" t="str">
        <f>IFERROR(VLOOKUP(BTT[[#This Row],[Verwendetes Formular
(Auswahl falls relevant)]],Formulare[[Formularbezeichnung]:[Formularname (technisch)]],2,FALSE),"")</f>
        <v/>
      </c>
      <c r="X234" t="s">
        <v>6052</v>
      </c>
      <c r="Y234" s="4"/>
      <c r="Z234" t="s">
        <v>6046</v>
      </c>
      <c r="AK234" s="10" t="str">
        <f>IF(BTT[[#This Row],[Subprozess
(optionale Auswahl)]]="","okay",IF(VLOOKUP(BTT[[#This Row],[Subprozess
(optionale Auswahl)]],BPML[[Subprozess]:[Zugeordneter Hauptprozess]],3,FALSE)=BTT[[#This Row],[Hauptprozess
(Pflichtauswahl)]],"okay","falscher Subprozess"))</f>
        <v>okay</v>
      </c>
      <c r="AL234" t="str">
        <f>IF(aktives_Teilprojekt="Master","",IF(BTT[[#This Row],[Verantwortliches TP
(automatisch)]]=VLOOKUP(aktives_Teilprojekt,Teilprojekte[[Teilprojekte]:[Kürzel]],2,FALSE),"okay","Hauptprozess anderes TP"))</f>
        <v>okay</v>
      </c>
      <c r="AM2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4" s="10" t="str">
        <f>IFERROR(IF(BTT[[#This Row],[SAP-Modul
(Pflichtauswahl)]]&lt;&gt;VLOOKUP(BTT[[#This Row],[Verwendete Transaktion (Pflichtauswahl)]],Transaktionen[[Transaktionen]:[Modul]],3,FALSE),"Modul anders","okay"),"")</f>
        <v>okay</v>
      </c>
      <c r="AP234" s="10" t="str">
        <f>IFERROR(IF(COUNTIFS(BTT[Verwendete Transaktion (Pflichtauswahl)],BTT[[#This Row],[Verwendete Transaktion (Pflichtauswahl)]],BTT[SAP-Modul
(Pflichtauswahl)],"&lt;&gt;"&amp;BTT[[#This Row],[SAP-Modul
(Pflichtauswahl)]])&gt;0,"Modul anders","okay"),"")</f>
        <v>okay</v>
      </c>
      <c r="AQ234" s="10" t="str">
        <f>IFERROR(IF(COUNTIFS(BTT[Verwendete Transaktion (Pflichtauswahl)],BTT[[#This Row],[Verwendete Transaktion (Pflichtauswahl)]],BTT[Verantwortliches TP
(automatisch)],"&lt;&gt;"&amp;BTT[[#This Row],[Verantwortliches TP
(automatisch)]])&gt;0,"Transaktion mehrfach","okay"),"")</f>
        <v>okay</v>
      </c>
      <c r="AR234" s="10" t="str">
        <f>IFERROR(IF(COUNTIFS(BTT[Verwendete Transaktion (Pflichtauswahl)],BTT[[#This Row],[Verwendete Transaktion (Pflichtauswahl)]],BTT[Verantwortliches TP
(automatisch)],"&lt;&gt;"&amp;VLOOKUP(aktives_Teilprojekt,Teilprojekte[[Teilprojekte]:[Kürzel]],2,FALSE))&gt;0,"Transaktion mehrfach","okay"),"")</f>
        <v>okay</v>
      </c>
      <c r="AS234" s="10" t="s">
        <v>9916</v>
      </c>
      <c r="AT234" s="10"/>
    </row>
    <row r="235" spans="1:46" x14ac:dyDescent="0.25">
      <c r="A235" s="14" t="str">
        <f>IFERROR(IF(BTT[[#This Row],[Lfd Nr. 
(aus konsolidierter Datei)]]&lt;&gt;"",BTT[[#This Row],[Lfd Nr. 
(aus konsolidierter Datei)]],VLOOKUP(aktives_Teilprojekt,Teilprojekte[[Teilprojekte]:[Kürzel]],2,FALSE)&amp;ROW(BTT[[#This Row],[Lfd Nr.
(automatisch)]])-2),"")</f>
        <v>IH241</v>
      </c>
      <c r="B235" s="15" t="s">
        <v>6106</v>
      </c>
      <c r="C235" s="15"/>
      <c r="E235" s="10" t="str">
        <f>IFERROR(IF(NOT(BTT[[#This Row],[Manuelle Änderung des Verantwortliches TP
(Auswahl - bei Bedarf)]]=""),BTT[[#This Row],[Manuelle Änderung des Verantwortliches TP
(Auswahl - bei Bedarf)]],VLOOKUP(BTT[[#This Row],[Hauptprozess
(Pflichtauswahl)]],Hauptprozesse[],3,FALSE)),"")</f>
        <v>IH</v>
      </c>
      <c r="H235" s="10" t="s">
        <v>6041</v>
      </c>
      <c r="I235" t="s">
        <v>5624</v>
      </c>
      <c r="J235" s="10" t="str">
        <f>IFERROR(VLOOKUP(BTT[[#This Row],[Verwendete Transaktion (Pflichtauswahl)]],Transaktionen[[Transaktionen]:[Langtext]],2,FALSE),"")</f>
        <v>Arbeitspläne Plan/Ist</v>
      </c>
      <c r="L235" t="s">
        <v>6052</v>
      </c>
      <c r="O235" t="s">
        <v>6052</v>
      </c>
      <c r="P235" t="s">
        <v>6052</v>
      </c>
      <c r="Q235" t="s">
        <v>6052</v>
      </c>
      <c r="R235" t="s">
        <v>8533</v>
      </c>
      <c r="S235" t="s">
        <v>6052</v>
      </c>
      <c r="T235" t="s">
        <v>6060</v>
      </c>
      <c r="V235" s="10" t="str">
        <f>IFERROR(VLOOKUP(BTT[[#This Row],[Verwendetes Formular
(Auswahl falls relevant)]],Formulare[[Formularbezeichnung]:[Formularname (technisch)]],2,FALSE),"")</f>
        <v/>
      </c>
      <c r="X235" t="s">
        <v>6052</v>
      </c>
      <c r="Y235" s="4"/>
      <c r="Z235" t="s">
        <v>6046</v>
      </c>
      <c r="AK235" s="10" t="str">
        <f>IF(BTT[[#This Row],[Subprozess
(optionale Auswahl)]]="","okay",IF(VLOOKUP(BTT[[#This Row],[Subprozess
(optionale Auswahl)]],BPML[[Subprozess]:[Zugeordneter Hauptprozess]],3,FALSE)=BTT[[#This Row],[Hauptprozess
(Pflichtauswahl)]],"okay","falscher Subprozess"))</f>
        <v>okay</v>
      </c>
      <c r="AL235" t="str">
        <f>IF(aktives_Teilprojekt="Master","",IF(BTT[[#This Row],[Verantwortliches TP
(automatisch)]]=VLOOKUP(aktives_Teilprojekt,Teilprojekte[[Teilprojekte]:[Kürzel]],2,FALSE),"okay","Hauptprozess anderes TP"))</f>
        <v>okay</v>
      </c>
      <c r="AM2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5" s="10" t="str">
        <f>IFERROR(IF(BTT[[#This Row],[SAP-Modul
(Pflichtauswahl)]]&lt;&gt;VLOOKUP(BTT[[#This Row],[Verwendete Transaktion (Pflichtauswahl)]],Transaktionen[[Transaktionen]:[Modul]],3,FALSE),"Modul anders","okay"),"")</f>
        <v>okay</v>
      </c>
      <c r="AP235" s="10" t="str">
        <f>IFERROR(IF(COUNTIFS(BTT[Verwendete Transaktion (Pflichtauswahl)],BTT[[#This Row],[Verwendete Transaktion (Pflichtauswahl)]],BTT[SAP-Modul
(Pflichtauswahl)],"&lt;&gt;"&amp;BTT[[#This Row],[SAP-Modul
(Pflichtauswahl)]])&gt;0,"Modul anders","okay"),"")</f>
        <v>okay</v>
      </c>
      <c r="AQ235" s="10" t="str">
        <f>IFERROR(IF(COUNTIFS(BTT[Verwendete Transaktion (Pflichtauswahl)],BTT[[#This Row],[Verwendete Transaktion (Pflichtauswahl)]],BTT[Verantwortliches TP
(automatisch)],"&lt;&gt;"&amp;BTT[[#This Row],[Verantwortliches TP
(automatisch)]])&gt;0,"Transaktion mehrfach","okay"),"")</f>
        <v>okay</v>
      </c>
      <c r="AR235" s="10" t="str">
        <f>IFERROR(IF(COUNTIFS(BTT[Verwendete Transaktion (Pflichtauswahl)],BTT[[#This Row],[Verwendete Transaktion (Pflichtauswahl)]],BTT[Verantwortliches TP
(automatisch)],"&lt;&gt;"&amp;VLOOKUP(aktives_Teilprojekt,Teilprojekte[[Teilprojekte]:[Kürzel]],2,FALSE))&gt;0,"Transaktion mehrfach","okay"),"")</f>
        <v>okay</v>
      </c>
      <c r="AS235" s="10" t="s">
        <v>9917</v>
      </c>
      <c r="AT235" s="10"/>
    </row>
    <row r="236" spans="1:46" x14ac:dyDescent="0.25">
      <c r="A236" s="14" t="str">
        <f>IFERROR(IF(BTT[[#This Row],[Lfd Nr. 
(aus konsolidierter Datei)]]&lt;&gt;"",BTT[[#This Row],[Lfd Nr. 
(aus konsolidierter Datei)]],VLOOKUP(aktives_Teilprojekt,Teilprojekte[[Teilprojekte]:[Kürzel]],2,FALSE)&amp;ROW(BTT[[#This Row],[Lfd Nr.
(automatisch)]])-2),"")</f>
        <v>IH242</v>
      </c>
      <c r="B236" s="15" t="s">
        <v>6106</v>
      </c>
      <c r="C236" s="15"/>
      <c r="E236" s="10" t="str">
        <f>IFERROR(IF(NOT(BTT[[#This Row],[Manuelle Änderung des Verantwortliches TP
(Auswahl - bei Bedarf)]]=""),BTT[[#This Row],[Manuelle Änderung des Verantwortliches TP
(Auswahl - bei Bedarf)]],VLOOKUP(BTT[[#This Row],[Hauptprozess
(Pflichtauswahl)]],Hauptprozesse[],3,FALSE)),"")</f>
        <v>IH</v>
      </c>
      <c r="H236" s="10" t="s">
        <v>6041</v>
      </c>
      <c r="I236" t="s">
        <v>7438</v>
      </c>
      <c r="J236" s="10" t="str">
        <f>IFERROR(VLOOKUP(BTT[[#This Row],[Verwendete Transaktion (Pflichtauswahl)]],Transaktionen[[Transaktionen]:[Langtext]],2,FALSE),"")</f>
        <v>Arbeitspläne Arbeitsplatz ändern</v>
      </c>
      <c r="O236" t="s">
        <v>6052</v>
      </c>
      <c r="V236" s="10" t="str">
        <f>IFERROR(VLOOKUP(BTT[[#This Row],[Verwendetes Formular
(Auswahl falls relevant)]],Formulare[[Formularbezeichnung]:[Formularname (technisch)]],2,FALSE),"")</f>
        <v/>
      </c>
      <c r="X236" t="s">
        <v>6052</v>
      </c>
      <c r="Y236" s="4"/>
      <c r="Z236" t="s">
        <v>6048</v>
      </c>
      <c r="AK236" s="10" t="str">
        <f>IF(BTT[[#This Row],[Subprozess
(optionale Auswahl)]]="","okay",IF(VLOOKUP(BTT[[#This Row],[Subprozess
(optionale Auswahl)]],BPML[[Subprozess]:[Zugeordneter Hauptprozess]],3,FALSE)=BTT[[#This Row],[Hauptprozess
(Pflichtauswahl)]],"okay","falscher Subprozess"))</f>
        <v>okay</v>
      </c>
      <c r="AL236" t="str">
        <f>IF(aktives_Teilprojekt="Master","",IF(BTT[[#This Row],[Verantwortliches TP
(automatisch)]]=VLOOKUP(aktives_Teilprojekt,Teilprojekte[[Teilprojekte]:[Kürzel]],2,FALSE),"okay","Hauptprozess anderes TP"))</f>
        <v>okay</v>
      </c>
      <c r="AM2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6" s="10" t="str">
        <f>IFERROR(IF(BTT[[#This Row],[SAP-Modul
(Pflichtauswahl)]]&lt;&gt;VLOOKUP(BTT[[#This Row],[Verwendete Transaktion (Pflichtauswahl)]],Transaktionen[[Transaktionen]:[Modul]],3,FALSE),"Modul anders","okay"),"")</f>
        <v>okay</v>
      </c>
      <c r="AP236" s="10" t="str">
        <f>IFERROR(IF(COUNTIFS(BTT[Verwendete Transaktion (Pflichtauswahl)],BTT[[#This Row],[Verwendete Transaktion (Pflichtauswahl)]],BTT[SAP-Modul
(Pflichtauswahl)],"&lt;&gt;"&amp;BTT[[#This Row],[SAP-Modul
(Pflichtauswahl)]])&gt;0,"Modul anders","okay"),"")</f>
        <v>okay</v>
      </c>
      <c r="AQ236" s="10" t="str">
        <f>IFERROR(IF(COUNTIFS(BTT[Verwendete Transaktion (Pflichtauswahl)],BTT[[#This Row],[Verwendete Transaktion (Pflichtauswahl)]],BTT[Verantwortliches TP
(automatisch)],"&lt;&gt;"&amp;BTT[[#This Row],[Verantwortliches TP
(automatisch)]])&gt;0,"Transaktion mehrfach","okay"),"")</f>
        <v>okay</v>
      </c>
      <c r="AR236" s="10" t="str">
        <f>IFERROR(IF(COUNTIFS(BTT[Verwendete Transaktion (Pflichtauswahl)],BTT[[#This Row],[Verwendete Transaktion (Pflichtauswahl)]],BTT[Verantwortliches TP
(automatisch)],"&lt;&gt;"&amp;VLOOKUP(aktives_Teilprojekt,Teilprojekte[[Teilprojekte]:[Kürzel]],2,FALSE))&gt;0,"Transaktion mehrfach","okay"),"")</f>
        <v>okay</v>
      </c>
      <c r="AS236" s="10" t="s">
        <v>9918</v>
      </c>
      <c r="AT236" s="10"/>
    </row>
    <row r="237" spans="1:46" x14ac:dyDescent="0.25">
      <c r="A237" s="14" t="str">
        <f>IFERROR(IF(BTT[[#This Row],[Lfd Nr. 
(aus konsolidierter Datei)]]&lt;&gt;"",BTT[[#This Row],[Lfd Nr. 
(aus konsolidierter Datei)]],VLOOKUP(aktives_Teilprojekt,Teilprojekte[[Teilprojekte]:[Kürzel]],2,FALSE)&amp;ROW(BTT[[#This Row],[Lfd Nr.
(automatisch)]])-2),"")</f>
        <v>IH243</v>
      </c>
      <c r="B237" s="15" t="s">
        <v>6106</v>
      </c>
      <c r="C237" s="15"/>
      <c r="E237" s="10" t="str">
        <f>IFERROR(IF(NOT(BTT[[#This Row],[Manuelle Änderung des Verantwortliches TP
(Auswahl - bei Bedarf)]]=""),BTT[[#This Row],[Manuelle Änderung des Verantwortliches TP
(Auswahl - bei Bedarf)]],VLOOKUP(BTT[[#This Row],[Hauptprozess
(Pflichtauswahl)]],Hauptprozesse[],3,FALSE)),"")</f>
        <v>IH</v>
      </c>
      <c r="H237" s="10" t="s">
        <v>6041</v>
      </c>
      <c r="I237" t="s">
        <v>5626</v>
      </c>
      <c r="J237" s="10" t="str">
        <f>IFERROR(VLOOKUP(BTT[[#This Row],[Verwendete Transaktion (Pflichtauswahl)]],Transaktionen[[Transaktionen]:[Langtext]],2,FALSE),"")</f>
        <v>Anleitungen umwandeln</v>
      </c>
      <c r="L237" t="s">
        <v>6052</v>
      </c>
      <c r="O237" t="s">
        <v>6052</v>
      </c>
      <c r="P237" t="s">
        <v>6052</v>
      </c>
      <c r="Q237" t="s">
        <v>6052</v>
      </c>
      <c r="R237" t="s">
        <v>8533</v>
      </c>
      <c r="S237" t="s">
        <v>6052</v>
      </c>
      <c r="T237" t="s">
        <v>6060</v>
      </c>
      <c r="V237" s="10" t="str">
        <f>IFERROR(VLOOKUP(BTT[[#This Row],[Verwendetes Formular
(Auswahl falls relevant)]],Formulare[[Formularbezeichnung]:[Formularname (technisch)]],2,FALSE),"")</f>
        <v/>
      </c>
      <c r="X237" t="s">
        <v>6052</v>
      </c>
      <c r="Y237" s="4"/>
      <c r="Z237" t="s">
        <v>6046</v>
      </c>
      <c r="AK237" s="10" t="str">
        <f>IF(BTT[[#This Row],[Subprozess
(optionale Auswahl)]]="","okay",IF(VLOOKUP(BTT[[#This Row],[Subprozess
(optionale Auswahl)]],BPML[[Subprozess]:[Zugeordneter Hauptprozess]],3,FALSE)=BTT[[#This Row],[Hauptprozess
(Pflichtauswahl)]],"okay","falscher Subprozess"))</f>
        <v>okay</v>
      </c>
      <c r="AL237" t="str">
        <f>IF(aktives_Teilprojekt="Master","",IF(BTT[[#This Row],[Verantwortliches TP
(automatisch)]]=VLOOKUP(aktives_Teilprojekt,Teilprojekte[[Teilprojekte]:[Kürzel]],2,FALSE),"okay","Hauptprozess anderes TP"))</f>
        <v>okay</v>
      </c>
      <c r="AM2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7" s="10" t="str">
        <f>IFERROR(IF(BTT[[#This Row],[SAP-Modul
(Pflichtauswahl)]]&lt;&gt;VLOOKUP(BTT[[#This Row],[Verwendete Transaktion (Pflichtauswahl)]],Transaktionen[[Transaktionen]:[Modul]],3,FALSE),"Modul anders","okay"),"")</f>
        <v>okay</v>
      </c>
      <c r="AP237" s="10" t="str">
        <f>IFERROR(IF(COUNTIFS(BTT[Verwendete Transaktion (Pflichtauswahl)],BTT[[#This Row],[Verwendete Transaktion (Pflichtauswahl)]],BTT[SAP-Modul
(Pflichtauswahl)],"&lt;&gt;"&amp;BTT[[#This Row],[SAP-Modul
(Pflichtauswahl)]])&gt;0,"Modul anders","okay"),"")</f>
        <v>okay</v>
      </c>
      <c r="AQ237" s="10" t="str">
        <f>IFERROR(IF(COUNTIFS(BTT[Verwendete Transaktion (Pflichtauswahl)],BTT[[#This Row],[Verwendete Transaktion (Pflichtauswahl)]],BTT[Verantwortliches TP
(automatisch)],"&lt;&gt;"&amp;BTT[[#This Row],[Verantwortliches TP
(automatisch)]])&gt;0,"Transaktion mehrfach","okay"),"")</f>
        <v>okay</v>
      </c>
      <c r="AR237" s="10" t="str">
        <f>IFERROR(IF(COUNTIFS(BTT[Verwendete Transaktion (Pflichtauswahl)],BTT[[#This Row],[Verwendete Transaktion (Pflichtauswahl)]],BTT[Verantwortliches TP
(automatisch)],"&lt;&gt;"&amp;VLOOKUP(aktives_Teilprojekt,Teilprojekte[[Teilprojekte]:[Kürzel]],2,FALSE))&gt;0,"Transaktion mehrfach","okay"),"")</f>
        <v>okay</v>
      </c>
      <c r="AS237" s="10" t="s">
        <v>9919</v>
      </c>
      <c r="AT237" s="10"/>
    </row>
    <row r="238" spans="1:46" x14ac:dyDescent="0.25">
      <c r="A238" s="14" t="str">
        <f>IFERROR(IF(BTT[[#This Row],[Lfd Nr. 
(aus konsolidierter Datei)]]&lt;&gt;"",BTT[[#This Row],[Lfd Nr. 
(aus konsolidierter Datei)]],VLOOKUP(aktives_Teilprojekt,Teilprojekte[[Teilprojekte]:[Kürzel]],2,FALSE)&amp;ROW(BTT[[#This Row],[Lfd Nr.
(automatisch)]])-2),"")</f>
        <v>IH244</v>
      </c>
      <c r="B238" s="15" t="s">
        <v>6106</v>
      </c>
      <c r="C238" s="15"/>
      <c r="E238" s="10" t="str">
        <f>IFERROR(IF(NOT(BTT[[#This Row],[Manuelle Änderung des Verantwortliches TP
(Auswahl - bei Bedarf)]]=""),BTT[[#This Row],[Manuelle Änderung des Verantwortliches TP
(Auswahl - bei Bedarf)]],VLOOKUP(BTT[[#This Row],[Hauptprozess
(Pflichtauswahl)]],Hauptprozesse[],3,FALSE)),"")</f>
        <v>IH</v>
      </c>
      <c r="H238" s="10" t="s">
        <v>6041</v>
      </c>
      <c r="I238" t="s">
        <v>5628</v>
      </c>
      <c r="J238" s="10" t="str">
        <f>IFERROR(VLOOKUP(BTT[[#This Row],[Verwendete Transaktion (Pflichtauswahl)]],Transaktionen[[Transaktionen]:[Langtext]],2,FALSE),"")</f>
        <v>Zuordnen Leistungsart/Arbeitsplan</v>
      </c>
      <c r="L238" t="s">
        <v>6052</v>
      </c>
      <c r="O238" t="s">
        <v>6052</v>
      </c>
      <c r="P238" t="s">
        <v>6052</v>
      </c>
      <c r="Q238" t="s">
        <v>6052</v>
      </c>
      <c r="R238" t="s">
        <v>8533</v>
      </c>
      <c r="S238" t="s">
        <v>6052</v>
      </c>
      <c r="T238" t="s">
        <v>6060</v>
      </c>
      <c r="V238" s="10" t="str">
        <f>IFERROR(VLOOKUP(BTT[[#This Row],[Verwendetes Formular
(Auswahl falls relevant)]],Formulare[[Formularbezeichnung]:[Formularname (technisch)]],2,FALSE),"")</f>
        <v/>
      </c>
      <c r="X238" t="s">
        <v>6052</v>
      </c>
      <c r="Y238" s="4"/>
      <c r="Z238" t="s">
        <v>6046</v>
      </c>
      <c r="AK238" s="10" t="str">
        <f>IF(BTT[[#This Row],[Subprozess
(optionale Auswahl)]]="","okay",IF(VLOOKUP(BTT[[#This Row],[Subprozess
(optionale Auswahl)]],BPML[[Subprozess]:[Zugeordneter Hauptprozess]],3,FALSE)=BTT[[#This Row],[Hauptprozess
(Pflichtauswahl)]],"okay","falscher Subprozess"))</f>
        <v>okay</v>
      </c>
      <c r="AL238" t="str">
        <f>IF(aktives_Teilprojekt="Master","",IF(BTT[[#This Row],[Verantwortliches TP
(automatisch)]]=VLOOKUP(aktives_Teilprojekt,Teilprojekte[[Teilprojekte]:[Kürzel]],2,FALSE),"okay","Hauptprozess anderes TP"))</f>
        <v>okay</v>
      </c>
      <c r="AM2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8" s="10" t="str">
        <f>IFERROR(IF(BTT[[#This Row],[SAP-Modul
(Pflichtauswahl)]]&lt;&gt;VLOOKUP(BTT[[#This Row],[Verwendete Transaktion (Pflichtauswahl)]],Transaktionen[[Transaktionen]:[Modul]],3,FALSE),"Modul anders","okay"),"")</f>
        <v>okay</v>
      </c>
      <c r="AP238" s="10" t="str">
        <f>IFERROR(IF(COUNTIFS(BTT[Verwendete Transaktion (Pflichtauswahl)],BTT[[#This Row],[Verwendete Transaktion (Pflichtauswahl)]],BTT[SAP-Modul
(Pflichtauswahl)],"&lt;&gt;"&amp;BTT[[#This Row],[SAP-Modul
(Pflichtauswahl)]])&gt;0,"Modul anders","okay"),"")</f>
        <v>okay</v>
      </c>
      <c r="AQ238" s="10" t="str">
        <f>IFERROR(IF(COUNTIFS(BTT[Verwendete Transaktion (Pflichtauswahl)],BTT[[#This Row],[Verwendete Transaktion (Pflichtauswahl)]],BTT[Verantwortliches TP
(automatisch)],"&lt;&gt;"&amp;BTT[[#This Row],[Verantwortliches TP
(automatisch)]])&gt;0,"Transaktion mehrfach","okay"),"")</f>
        <v>okay</v>
      </c>
      <c r="AR238" s="10" t="str">
        <f>IFERROR(IF(COUNTIFS(BTT[Verwendete Transaktion (Pflichtauswahl)],BTT[[#This Row],[Verwendete Transaktion (Pflichtauswahl)]],BTT[Verantwortliches TP
(automatisch)],"&lt;&gt;"&amp;VLOOKUP(aktives_Teilprojekt,Teilprojekte[[Teilprojekte]:[Kürzel]],2,FALSE))&gt;0,"Transaktion mehrfach","okay"),"")</f>
        <v>okay</v>
      </c>
      <c r="AS238" s="10" t="s">
        <v>9920</v>
      </c>
      <c r="AT238" s="10"/>
    </row>
    <row r="239" spans="1:46" ht="75" x14ac:dyDescent="0.25">
      <c r="A239" s="14" t="str">
        <f>IFERROR(IF(BTT[[#This Row],[Lfd Nr. 
(aus konsolidierter Datei)]]&lt;&gt;"",BTT[[#This Row],[Lfd Nr. 
(aus konsolidierter Datei)]],VLOOKUP(aktives_Teilprojekt,Teilprojekte[[Teilprojekte]:[Kürzel]],2,FALSE)&amp;ROW(BTT[[#This Row],[Lfd Nr.
(automatisch)]])-2),"")</f>
        <v>IH245</v>
      </c>
      <c r="B239" s="15" t="s">
        <v>9051</v>
      </c>
      <c r="C239" s="15" t="s">
        <v>6231</v>
      </c>
      <c r="D239" t="s">
        <v>9922</v>
      </c>
      <c r="E239" s="10" t="str">
        <f>IFERROR(IF(NOT(BTT[[#This Row],[Manuelle Änderung des Verantwortliches TP
(Auswahl - bei Bedarf)]]=""),BTT[[#This Row],[Manuelle Änderung des Verantwortliches TP
(Auswahl - bei Bedarf)]],VLOOKUP(BTT[[#This Row],[Hauptprozess
(Pflichtauswahl)]],Hauptprozesse[],3,FALSE)),"")</f>
        <v>IH</v>
      </c>
      <c r="H239" s="10" t="s">
        <v>6041</v>
      </c>
      <c r="I239" t="s">
        <v>5630</v>
      </c>
      <c r="J239" s="10" t="str">
        <f>IFERROR(VLOOKUP(BTT[[#This Row],[Verwendete Transaktion (Pflichtauswahl)]],Transaktionen[[Transaktionen]:[Langtext]],2,FALSE),"")</f>
        <v>Tabellenpflege Toleranz WF Arb.plan</v>
      </c>
      <c r="K239" t="s">
        <v>2202</v>
      </c>
      <c r="L239" t="s">
        <v>6052</v>
      </c>
      <c r="M239" t="s">
        <v>6051</v>
      </c>
      <c r="N239" t="s">
        <v>6052</v>
      </c>
      <c r="O239" t="s">
        <v>6052</v>
      </c>
      <c r="P239" t="s">
        <v>6051</v>
      </c>
      <c r="Q239" t="s">
        <v>6052</v>
      </c>
      <c r="R239" t="s">
        <v>8533</v>
      </c>
      <c r="S239" t="s">
        <v>6052</v>
      </c>
      <c r="T239" t="s">
        <v>6060</v>
      </c>
      <c r="V239" s="10" t="str">
        <f>IFERROR(VLOOKUP(BTT[[#This Row],[Verwendetes Formular
(Auswahl falls relevant)]],Formulare[[Formularbezeichnung]:[Formularname (technisch)]],2,FALSE),"")</f>
        <v/>
      </c>
      <c r="X239" t="s">
        <v>6052</v>
      </c>
      <c r="Y239" s="4" t="s">
        <v>10285</v>
      </c>
      <c r="Z239" t="s">
        <v>6046</v>
      </c>
      <c r="AK239" s="10" t="str">
        <f>IF(BTT[[#This Row],[Subprozess
(optionale Auswahl)]]="","okay",IF(VLOOKUP(BTT[[#This Row],[Subprozess
(optionale Auswahl)]],BPML[[Subprozess]:[Zugeordneter Hauptprozess]],3,FALSE)=BTT[[#This Row],[Hauptprozess
(Pflichtauswahl)]],"okay","falscher Subprozess"))</f>
        <v>falscher Subprozess</v>
      </c>
      <c r="AL239" t="str">
        <f>IF(aktives_Teilprojekt="Master","",IF(BTT[[#This Row],[Verantwortliches TP
(automatisch)]]=VLOOKUP(aktives_Teilprojekt,Teilprojekte[[Teilprojekte]:[Kürzel]],2,FALSE),"okay","Hauptprozess anderes TP"))</f>
        <v>okay</v>
      </c>
      <c r="AM2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9" s="10" t="str">
        <f>IFERROR(IF(BTT[[#This Row],[SAP-Modul
(Pflichtauswahl)]]&lt;&gt;VLOOKUP(BTT[[#This Row],[Verwendete Transaktion (Pflichtauswahl)]],Transaktionen[[Transaktionen]:[Modul]],3,FALSE),"Modul anders","okay"),"")</f>
        <v>okay</v>
      </c>
      <c r="AP239" s="10" t="str">
        <f>IFERROR(IF(COUNTIFS(BTT[Verwendete Transaktion (Pflichtauswahl)],BTT[[#This Row],[Verwendete Transaktion (Pflichtauswahl)]],BTT[SAP-Modul
(Pflichtauswahl)],"&lt;&gt;"&amp;BTT[[#This Row],[SAP-Modul
(Pflichtauswahl)]])&gt;0,"Modul anders","okay"),"")</f>
        <v>okay</v>
      </c>
      <c r="AQ239" s="10" t="str">
        <f>IFERROR(IF(COUNTIFS(BTT[Verwendete Transaktion (Pflichtauswahl)],BTT[[#This Row],[Verwendete Transaktion (Pflichtauswahl)]],BTT[Verantwortliches TP
(automatisch)],"&lt;&gt;"&amp;BTT[[#This Row],[Verantwortliches TP
(automatisch)]])&gt;0,"Transaktion mehrfach","okay"),"")</f>
        <v>okay</v>
      </c>
      <c r="AR239" s="10" t="str">
        <f>IFERROR(IF(COUNTIFS(BTT[Verwendete Transaktion (Pflichtauswahl)],BTT[[#This Row],[Verwendete Transaktion (Pflichtauswahl)]],BTT[Verantwortliches TP
(automatisch)],"&lt;&gt;"&amp;VLOOKUP(aktives_Teilprojekt,Teilprojekte[[Teilprojekte]:[Kürzel]],2,FALSE))&gt;0,"Transaktion mehrfach","okay"),"")</f>
        <v>okay</v>
      </c>
      <c r="AS239" s="10" t="s">
        <v>9921</v>
      </c>
      <c r="AT239" s="10"/>
    </row>
    <row r="240" spans="1:46" ht="30" x14ac:dyDescent="0.25">
      <c r="A240" s="14" t="str">
        <f>IFERROR(IF(BTT[[#This Row],[Lfd Nr. 
(aus konsolidierter Datei)]]&lt;&gt;"",BTT[[#This Row],[Lfd Nr. 
(aus konsolidierter Datei)]],VLOOKUP(aktives_Teilprojekt,Teilprojekte[[Teilprojekte]:[Kürzel]],2,FALSE)&amp;ROW(BTT[[#This Row],[Lfd Nr.
(automatisch)]])-2),"")</f>
        <v>IH246</v>
      </c>
      <c r="B240" s="15" t="s">
        <v>6107</v>
      </c>
      <c r="C240" s="15"/>
      <c r="E240" s="10" t="str">
        <f>IFERROR(IF(NOT(BTT[[#This Row],[Manuelle Änderung des Verantwortliches TP
(Auswahl - bei Bedarf)]]=""),BTT[[#This Row],[Manuelle Änderung des Verantwortliches TP
(Auswahl - bei Bedarf)]],VLOOKUP(BTT[[#This Row],[Hauptprozess
(Pflichtauswahl)]],Hauptprozesse[],3,FALSE)),"")</f>
        <v>IH</v>
      </c>
      <c r="H240" s="10" t="s">
        <v>6041</v>
      </c>
      <c r="I240" t="s">
        <v>5632</v>
      </c>
      <c r="J240" s="10" t="str">
        <f>IFERROR(VLOOKUP(BTT[[#This Row],[Verwendete Transaktion (Pflichtauswahl)]],Transaktionen[[Transaktionen]:[Langtext]],2,FALSE),"")</f>
        <v>Stücklistengenerator (hinzufügen)</v>
      </c>
      <c r="L240" t="s">
        <v>6052</v>
      </c>
      <c r="M240" t="s">
        <v>6051</v>
      </c>
      <c r="N240" t="s">
        <v>6052</v>
      </c>
      <c r="O240" t="s">
        <v>6052</v>
      </c>
      <c r="S240" t="s">
        <v>6052</v>
      </c>
      <c r="T240" t="s">
        <v>6060</v>
      </c>
      <c r="V240" s="10" t="str">
        <f>IFERROR(VLOOKUP(BTT[[#This Row],[Verwendetes Formular
(Auswahl falls relevant)]],Formulare[[Formularbezeichnung]:[Formularname (technisch)]],2,FALSE),"")</f>
        <v/>
      </c>
      <c r="X240" t="s">
        <v>6052</v>
      </c>
      <c r="Y240" s="4" t="s">
        <v>10286</v>
      </c>
      <c r="Z240" t="s">
        <v>6046</v>
      </c>
      <c r="AK240" s="10" t="str">
        <f>IF(BTT[[#This Row],[Subprozess
(optionale Auswahl)]]="","okay",IF(VLOOKUP(BTT[[#This Row],[Subprozess
(optionale Auswahl)]],BPML[[Subprozess]:[Zugeordneter Hauptprozess]],3,FALSE)=BTT[[#This Row],[Hauptprozess
(Pflichtauswahl)]],"okay","falscher Subprozess"))</f>
        <v>okay</v>
      </c>
      <c r="AL240" t="str">
        <f>IF(aktives_Teilprojekt="Master","",IF(BTT[[#This Row],[Verantwortliches TP
(automatisch)]]=VLOOKUP(aktives_Teilprojekt,Teilprojekte[[Teilprojekte]:[Kürzel]],2,FALSE),"okay","Hauptprozess anderes TP"))</f>
        <v>okay</v>
      </c>
      <c r="AM2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0" s="10" t="str">
        <f>IFERROR(IF(BTT[[#This Row],[SAP-Modul
(Pflichtauswahl)]]&lt;&gt;VLOOKUP(BTT[[#This Row],[Verwendete Transaktion (Pflichtauswahl)]],Transaktionen[[Transaktionen]:[Modul]],3,FALSE),"Modul anders","okay"),"")</f>
        <v>okay</v>
      </c>
      <c r="AP240" s="10" t="str">
        <f>IFERROR(IF(COUNTIFS(BTT[Verwendete Transaktion (Pflichtauswahl)],BTT[[#This Row],[Verwendete Transaktion (Pflichtauswahl)]],BTT[SAP-Modul
(Pflichtauswahl)],"&lt;&gt;"&amp;BTT[[#This Row],[SAP-Modul
(Pflichtauswahl)]])&gt;0,"Modul anders","okay"),"")</f>
        <v>okay</v>
      </c>
      <c r="AQ240" s="10" t="str">
        <f>IFERROR(IF(COUNTIFS(BTT[Verwendete Transaktion (Pflichtauswahl)],BTT[[#This Row],[Verwendete Transaktion (Pflichtauswahl)]],BTT[Verantwortliches TP
(automatisch)],"&lt;&gt;"&amp;BTT[[#This Row],[Verantwortliches TP
(automatisch)]])&gt;0,"Transaktion mehrfach","okay"),"")</f>
        <v>okay</v>
      </c>
      <c r="AR240" s="10" t="str">
        <f>IFERROR(IF(COUNTIFS(BTT[Verwendete Transaktion (Pflichtauswahl)],BTT[[#This Row],[Verwendete Transaktion (Pflichtauswahl)]],BTT[Verantwortliches TP
(automatisch)],"&lt;&gt;"&amp;VLOOKUP(aktives_Teilprojekt,Teilprojekte[[Teilprojekte]:[Kürzel]],2,FALSE))&gt;0,"Transaktion mehrfach","okay"),"")</f>
        <v>okay</v>
      </c>
      <c r="AS240" s="10" t="s">
        <v>9923</v>
      </c>
      <c r="AT240" s="10"/>
    </row>
    <row r="241" spans="1:46" ht="30" x14ac:dyDescent="0.25">
      <c r="A241" s="14" t="str">
        <f>IFERROR(IF(BTT[[#This Row],[Lfd Nr. 
(aus konsolidierter Datei)]]&lt;&gt;"",BTT[[#This Row],[Lfd Nr. 
(aus konsolidierter Datei)]],VLOOKUP(aktives_Teilprojekt,Teilprojekte[[Teilprojekte]:[Kürzel]],2,FALSE)&amp;ROW(BTT[[#This Row],[Lfd Nr.
(automatisch)]])-2),"")</f>
        <v>IH247</v>
      </c>
      <c r="B241" s="15" t="s">
        <v>6107</v>
      </c>
      <c r="C241" s="15"/>
      <c r="E241" s="10" t="str">
        <f>IFERROR(IF(NOT(BTT[[#This Row],[Manuelle Änderung des Verantwortliches TP
(Auswahl - bei Bedarf)]]=""),BTT[[#This Row],[Manuelle Änderung des Verantwortliches TP
(Auswahl - bei Bedarf)]],VLOOKUP(BTT[[#This Row],[Hauptprozess
(Pflichtauswahl)]],Hauptprozesse[],3,FALSE)),"")</f>
        <v>IH</v>
      </c>
      <c r="H241" s="10" t="s">
        <v>6041</v>
      </c>
      <c r="I241" t="s">
        <v>5634</v>
      </c>
      <c r="J241" s="10" t="str">
        <f>IFERROR(VLOOKUP(BTT[[#This Row],[Verwendete Transaktion (Pflichtauswahl)]],Transaktionen[[Transaktionen]:[Langtext]],2,FALSE),"")</f>
        <v>Stücklistengenerator (entfernen)</v>
      </c>
      <c r="L241" t="s">
        <v>6052</v>
      </c>
      <c r="M241" t="s">
        <v>6051</v>
      </c>
      <c r="N241" t="s">
        <v>6052</v>
      </c>
      <c r="O241" t="s">
        <v>6052</v>
      </c>
      <c r="S241" t="s">
        <v>6052</v>
      </c>
      <c r="T241" t="s">
        <v>6060</v>
      </c>
      <c r="V241" s="10" t="str">
        <f>IFERROR(VLOOKUP(BTT[[#This Row],[Verwendetes Formular
(Auswahl falls relevant)]],Formulare[[Formularbezeichnung]:[Formularname (technisch)]],2,FALSE),"")</f>
        <v/>
      </c>
      <c r="X241" t="s">
        <v>6052</v>
      </c>
      <c r="Y241" s="4" t="s">
        <v>10286</v>
      </c>
      <c r="Z241" t="s">
        <v>6046</v>
      </c>
      <c r="AK241" s="10" t="str">
        <f>IF(BTT[[#This Row],[Subprozess
(optionale Auswahl)]]="","okay",IF(VLOOKUP(BTT[[#This Row],[Subprozess
(optionale Auswahl)]],BPML[[Subprozess]:[Zugeordneter Hauptprozess]],3,FALSE)=BTT[[#This Row],[Hauptprozess
(Pflichtauswahl)]],"okay","falscher Subprozess"))</f>
        <v>okay</v>
      </c>
      <c r="AL241" t="str">
        <f>IF(aktives_Teilprojekt="Master","",IF(BTT[[#This Row],[Verantwortliches TP
(automatisch)]]=VLOOKUP(aktives_Teilprojekt,Teilprojekte[[Teilprojekte]:[Kürzel]],2,FALSE),"okay","Hauptprozess anderes TP"))</f>
        <v>okay</v>
      </c>
      <c r="AM2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1" s="10" t="str">
        <f>IFERROR(IF(BTT[[#This Row],[SAP-Modul
(Pflichtauswahl)]]&lt;&gt;VLOOKUP(BTT[[#This Row],[Verwendete Transaktion (Pflichtauswahl)]],Transaktionen[[Transaktionen]:[Modul]],3,FALSE),"Modul anders","okay"),"")</f>
        <v>okay</v>
      </c>
      <c r="AP241" s="10" t="str">
        <f>IFERROR(IF(COUNTIFS(BTT[Verwendete Transaktion (Pflichtauswahl)],BTT[[#This Row],[Verwendete Transaktion (Pflichtauswahl)]],BTT[SAP-Modul
(Pflichtauswahl)],"&lt;&gt;"&amp;BTT[[#This Row],[SAP-Modul
(Pflichtauswahl)]])&gt;0,"Modul anders","okay"),"")</f>
        <v>okay</v>
      </c>
      <c r="AQ241" s="10" t="str">
        <f>IFERROR(IF(COUNTIFS(BTT[Verwendete Transaktion (Pflichtauswahl)],BTT[[#This Row],[Verwendete Transaktion (Pflichtauswahl)]],BTT[Verantwortliches TP
(automatisch)],"&lt;&gt;"&amp;BTT[[#This Row],[Verantwortliches TP
(automatisch)]])&gt;0,"Transaktion mehrfach","okay"),"")</f>
        <v>okay</v>
      </c>
      <c r="AR241" s="10" t="str">
        <f>IFERROR(IF(COUNTIFS(BTT[Verwendete Transaktion (Pflichtauswahl)],BTT[[#This Row],[Verwendete Transaktion (Pflichtauswahl)]],BTT[Verantwortliches TP
(automatisch)],"&lt;&gt;"&amp;VLOOKUP(aktives_Teilprojekt,Teilprojekte[[Teilprojekte]:[Kürzel]],2,FALSE))&gt;0,"Transaktion mehrfach","okay"),"")</f>
        <v>okay</v>
      </c>
      <c r="AS241" s="10" t="s">
        <v>9924</v>
      </c>
      <c r="AT241" s="10"/>
    </row>
    <row r="242" spans="1:46" ht="30" x14ac:dyDescent="0.25">
      <c r="A242" s="14" t="str">
        <f>IFERROR(IF(BTT[[#This Row],[Lfd Nr. 
(aus konsolidierter Datei)]]&lt;&gt;"",BTT[[#This Row],[Lfd Nr. 
(aus konsolidierter Datei)]],VLOOKUP(aktives_Teilprojekt,Teilprojekte[[Teilprojekte]:[Kürzel]],2,FALSE)&amp;ROW(BTT[[#This Row],[Lfd Nr.
(automatisch)]])-2),"")</f>
        <v>IH248</v>
      </c>
      <c r="B242" s="15" t="s">
        <v>6107</v>
      </c>
      <c r="C242" s="15"/>
      <c r="E242" s="10" t="str">
        <f>IFERROR(IF(NOT(BTT[[#This Row],[Manuelle Änderung des Verantwortliches TP
(Auswahl - bei Bedarf)]]=""),BTT[[#This Row],[Manuelle Änderung des Verantwortliches TP
(Auswahl - bei Bedarf)]],VLOOKUP(BTT[[#This Row],[Hauptprozess
(Pflichtauswahl)]],Hauptprozesse[],3,FALSE)),"")</f>
        <v>IH</v>
      </c>
      <c r="H242" s="10" t="s">
        <v>6041</v>
      </c>
      <c r="I242" t="s">
        <v>5636</v>
      </c>
      <c r="J242" s="10" t="str">
        <f>IFERROR(VLOOKUP(BTT[[#This Row],[Verwendete Transaktion (Pflichtauswahl)]],Transaktionen[[Transaktionen]:[Langtext]],2,FALSE),"")</f>
        <v>Aufbau Historie Katalogmaterialen</v>
      </c>
      <c r="L242" t="s">
        <v>6052</v>
      </c>
      <c r="M242" t="s">
        <v>6051</v>
      </c>
      <c r="N242" t="s">
        <v>6052</v>
      </c>
      <c r="O242" t="s">
        <v>6052</v>
      </c>
      <c r="S242" t="s">
        <v>6052</v>
      </c>
      <c r="T242" t="s">
        <v>6060</v>
      </c>
      <c r="V242" s="10" t="str">
        <f>IFERROR(VLOOKUP(BTT[[#This Row],[Verwendetes Formular
(Auswahl falls relevant)]],Formulare[[Formularbezeichnung]:[Formularname (technisch)]],2,FALSE),"")</f>
        <v/>
      </c>
      <c r="X242" t="s">
        <v>6052</v>
      </c>
      <c r="Y242" s="4" t="s">
        <v>10286</v>
      </c>
      <c r="Z242" t="s">
        <v>6046</v>
      </c>
      <c r="AK242" s="10" t="str">
        <f>IF(BTT[[#This Row],[Subprozess
(optionale Auswahl)]]="","okay",IF(VLOOKUP(BTT[[#This Row],[Subprozess
(optionale Auswahl)]],BPML[[Subprozess]:[Zugeordneter Hauptprozess]],3,FALSE)=BTT[[#This Row],[Hauptprozess
(Pflichtauswahl)]],"okay","falscher Subprozess"))</f>
        <v>okay</v>
      </c>
      <c r="AL242" t="str">
        <f>IF(aktives_Teilprojekt="Master","",IF(BTT[[#This Row],[Verantwortliches TP
(automatisch)]]=VLOOKUP(aktives_Teilprojekt,Teilprojekte[[Teilprojekte]:[Kürzel]],2,FALSE),"okay","Hauptprozess anderes TP"))</f>
        <v>okay</v>
      </c>
      <c r="AM2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2" s="10" t="str">
        <f>IFERROR(IF(BTT[[#This Row],[SAP-Modul
(Pflichtauswahl)]]&lt;&gt;VLOOKUP(BTT[[#This Row],[Verwendete Transaktion (Pflichtauswahl)]],Transaktionen[[Transaktionen]:[Modul]],3,FALSE),"Modul anders","okay"),"")</f>
        <v>okay</v>
      </c>
      <c r="AP242" s="10" t="str">
        <f>IFERROR(IF(COUNTIFS(BTT[Verwendete Transaktion (Pflichtauswahl)],BTT[[#This Row],[Verwendete Transaktion (Pflichtauswahl)]],BTT[SAP-Modul
(Pflichtauswahl)],"&lt;&gt;"&amp;BTT[[#This Row],[SAP-Modul
(Pflichtauswahl)]])&gt;0,"Modul anders","okay"),"")</f>
        <v>okay</v>
      </c>
      <c r="AQ242" s="10" t="str">
        <f>IFERROR(IF(COUNTIFS(BTT[Verwendete Transaktion (Pflichtauswahl)],BTT[[#This Row],[Verwendete Transaktion (Pflichtauswahl)]],BTT[Verantwortliches TP
(automatisch)],"&lt;&gt;"&amp;BTT[[#This Row],[Verantwortliches TP
(automatisch)]])&gt;0,"Transaktion mehrfach","okay"),"")</f>
        <v>okay</v>
      </c>
      <c r="AR242" s="10" t="str">
        <f>IFERROR(IF(COUNTIFS(BTT[Verwendete Transaktion (Pflichtauswahl)],BTT[[#This Row],[Verwendete Transaktion (Pflichtauswahl)]],BTT[Verantwortliches TP
(automatisch)],"&lt;&gt;"&amp;VLOOKUP(aktives_Teilprojekt,Teilprojekte[[Teilprojekte]:[Kürzel]],2,FALSE))&gt;0,"Transaktion mehrfach","okay"),"")</f>
        <v>okay</v>
      </c>
      <c r="AS242" s="10" t="s">
        <v>9925</v>
      </c>
      <c r="AT242" s="10"/>
    </row>
    <row r="243" spans="1:46" x14ac:dyDescent="0.25">
      <c r="A243" s="14" t="str">
        <f>IFERROR(IF(BTT[[#This Row],[Lfd Nr. 
(aus konsolidierter Datei)]]&lt;&gt;"",BTT[[#This Row],[Lfd Nr. 
(aus konsolidierter Datei)]],VLOOKUP(aktives_Teilprojekt,Teilprojekte[[Teilprojekte]:[Kürzel]],2,FALSE)&amp;ROW(BTT[[#This Row],[Lfd Nr.
(automatisch)]])-2),"")</f>
        <v>IH249</v>
      </c>
      <c r="B243" s="15" t="s">
        <v>6106</v>
      </c>
      <c r="C243" s="15"/>
      <c r="D243" t="s">
        <v>9927</v>
      </c>
      <c r="E243" s="10" t="str">
        <f>IFERROR(IF(NOT(BTT[[#This Row],[Manuelle Änderung des Verantwortliches TP
(Auswahl - bei Bedarf)]]=""),BTT[[#This Row],[Manuelle Änderung des Verantwortliches TP
(Auswahl - bei Bedarf)]],VLOOKUP(BTT[[#This Row],[Hauptprozess
(Pflichtauswahl)]],Hauptprozesse[],3,FALSE)),"")</f>
        <v>IH</v>
      </c>
      <c r="H243" s="10" t="s">
        <v>6041</v>
      </c>
      <c r="I243" t="s">
        <v>5638</v>
      </c>
      <c r="J243" s="10" t="str">
        <f>IFERROR(VLOOKUP(BTT[[#This Row],[Verwendete Transaktion (Pflichtauswahl)]],Transaktionen[[Transaktionen]:[Langtext]],2,FALSE),"")</f>
        <v>Aktualisieren der RV in Anl./Arb.plä</v>
      </c>
      <c r="K243" t="s">
        <v>5698</v>
      </c>
      <c r="L243" t="s">
        <v>6052</v>
      </c>
      <c r="N243" t="s">
        <v>6052</v>
      </c>
      <c r="O243" t="s">
        <v>6052</v>
      </c>
      <c r="S243" t="s">
        <v>6052</v>
      </c>
      <c r="T243" t="s">
        <v>6060</v>
      </c>
      <c r="V243" s="10" t="str">
        <f>IFERROR(VLOOKUP(BTT[[#This Row],[Verwendetes Formular
(Auswahl falls relevant)]],Formulare[[Formularbezeichnung]:[Formularname (technisch)]],2,FALSE),"")</f>
        <v/>
      </c>
      <c r="X243" t="s">
        <v>6052</v>
      </c>
      <c r="Y243" s="4"/>
      <c r="Z243" t="s">
        <v>6046</v>
      </c>
      <c r="AK243" s="10" t="str">
        <f>IF(BTT[[#This Row],[Subprozess
(optionale Auswahl)]]="","okay",IF(VLOOKUP(BTT[[#This Row],[Subprozess
(optionale Auswahl)]],BPML[[Subprozess]:[Zugeordneter Hauptprozess]],3,FALSE)=BTT[[#This Row],[Hauptprozess
(Pflichtauswahl)]],"okay","falscher Subprozess"))</f>
        <v>okay</v>
      </c>
      <c r="AL243" t="str">
        <f>IF(aktives_Teilprojekt="Master","",IF(BTT[[#This Row],[Verantwortliches TP
(automatisch)]]=VLOOKUP(aktives_Teilprojekt,Teilprojekte[[Teilprojekte]:[Kürzel]],2,FALSE),"okay","Hauptprozess anderes TP"))</f>
        <v>okay</v>
      </c>
      <c r="AM2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3" s="10" t="str">
        <f>IFERROR(IF(BTT[[#This Row],[SAP-Modul
(Pflichtauswahl)]]&lt;&gt;VLOOKUP(BTT[[#This Row],[Verwendete Transaktion (Pflichtauswahl)]],Transaktionen[[Transaktionen]:[Modul]],3,FALSE),"Modul anders","okay"),"")</f>
        <v>okay</v>
      </c>
      <c r="AP243" s="10" t="str">
        <f>IFERROR(IF(COUNTIFS(BTT[Verwendete Transaktion (Pflichtauswahl)],BTT[[#This Row],[Verwendete Transaktion (Pflichtauswahl)]],BTT[SAP-Modul
(Pflichtauswahl)],"&lt;&gt;"&amp;BTT[[#This Row],[SAP-Modul
(Pflichtauswahl)]])&gt;0,"Modul anders","okay"),"")</f>
        <v>okay</v>
      </c>
      <c r="AQ243" s="10" t="str">
        <f>IFERROR(IF(COUNTIFS(BTT[Verwendete Transaktion (Pflichtauswahl)],BTT[[#This Row],[Verwendete Transaktion (Pflichtauswahl)]],BTT[Verantwortliches TP
(automatisch)],"&lt;&gt;"&amp;BTT[[#This Row],[Verantwortliches TP
(automatisch)]])&gt;0,"Transaktion mehrfach","okay"),"")</f>
        <v>okay</v>
      </c>
      <c r="AR243" s="10" t="str">
        <f>IFERROR(IF(COUNTIFS(BTT[Verwendete Transaktion (Pflichtauswahl)],BTT[[#This Row],[Verwendete Transaktion (Pflichtauswahl)]],BTT[Verantwortliches TP
(automatisch)],"&lt;&gt;"&amp;VLOOKUP(aktives_Teilprojekt,Teilprojekte[[Teilprojekte]:[Kürzel]],2,FALSE))&gt;0,"Transaktion mehrfach","okay"),"")</f>
        <v>okay</v>
      </c>
      <c r="AS243" s="10" t="s">
        <v>9926</v>
      </c>
      <c r="AT243" s="10"/>
    </row>
    <row r="244" spans="1:46" x14ac:dyDescent="0.25">
      <c r="A244" s="14" t="str">
        <f>IFERROR(IF(BTT[[#This Row],[Lfd Nr. 
(aus konsolidierter Datei)]]&lt;&gt;"",BTT[[#This Row],[Lfd Nr. 
(aus konsolidierter Datei)]],VLOOKUP(aktives_Teilprojekt,Teilprojekte[[Teilprojekte]:[Kürzel]],2,FALSE)&amp;ROW(BTT[[#This Row],[Lfd Nr.
(automatisch)]])-2),"")</f>
        <v>IH250</v>
      </c>
      <c r="B244" s="15" t="s">
        <v>6110</v>
      </c>
      <c r="C244" s="15" t="s">
        <v>6229</v>
      </c>
      <c r="D244" t="s">
        <v>5641</v>
      </c>
      <c r="E244" s="10" t="str">
        <f>IFERROR(IF(NOT(BTT[[#This Row],[Manuelle Änderung des Verantwortliches TP
(Auswahl - bei Bedarf)]]=""),BTT[[#This Row],[Manuelle Änderung des Verantwortliches TP
(Auswahl - bei Bedarf)]],VLOOKUP(BTT[[#This Row],[Hauptprozess
(Pflichtauswahl)]],Hauptprozesse[],3,FALSE)),"")</f>
        <v>IH</v>
      </c>
      <c r="H244" s="10" t="s">
        <v>6041</v>
      </c>
      <c r="I244" t="s">
        <v>5640</v>
      </c>
      <c r="J244" s="10" t="str">
        <f>IFERROR(VLOOKUP(BTT[[#This Row],[Verwendete Transaktion (Pflichtauswahl)]],Transaktionen[[Transaktionen]:[Langtext]],2,FALSE),"")</f>
        <v>Freischaltverwaltung</v>
      </c>
      <c r="L244" t="s">
        <v>6052</v>
      </c>
      <c r="M244" t="s">
        <v>6051</v>
      </c>
      <c r="N244" t="s">
        <v>6052</v>
      </c>
      <c r="O244" t="s">
        <v>6052</v>
      </c>
      <c r="P244" t="s">
        <v>6052</v>
      </c>
      <c r="Q244" t="s">
        <v>6052</v>
      </c>
      <c r="R244" t="s">
        <v>8533</v>
      </c>
      <c r="S244" t="s">
        <v>6052</v>
      </c>
      <c r="T244" t="s">
        <v>6060</v>
      </c>
      <c r="V244" s="10" t="str">
        <f>IFERROR(VLOOKUP(BTT[[#This Row],[Verwendetes Formular
(Auswahl falls relevant)]],Formulare[[Formularbezeichnung]:[Formularname (technisch)]],2,FALSE),"")</f>
        <v/>
      </c>
      <c r="X244" t="s">
        <v>6052</v>
      </c>
      <c r="Y244" s="4"/>
      <c r="Z244" t="s">
        <v>6046</v>
      </c>
      <c r="AK244" s="10" t="str">
        <f>IF(BTT[[#This Row],[Subprozess
(optionale Auswahl)]]="","okay",IF(VLOOKUP(BTT[[#This Row],[Subprozess
(optionale Auswahl)]],BPML[[Subprozess]:[Zugeordneter Hauptprozess]],3,FALSE)=BTT[[#This Row],[Hauptprozess
(Pflichtauswahl)]],"okay","falscher Subprozess"))</f>
        <v>okay</v>
      </c>
      <c r="AL244" t="str">
        <f>IF(aktives_Teilprojekt="Master","",IF(BTT[[#This Row],[Verantwortliches TP
(automatisch)]]=VLOOKUP(aktives_Teilprojekt,Teilprojekte[[Teilprojekte]:[Kürzel]],2,FALSE),"okay","Hauptprozess anderes TP"))</f>
        <v>okay</v>
      </c>
      <c r="AM2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4" s="10" t="str">
        <f>IFERROR(IF(BTT[[#This Row],[SAP-Modul
(Pflichtauswahl)]]&lt;&gt;VLOOKUP(BTT[[#This Row],[Verwendete Transaktion (Pflichtauswahl)]],Transaktionen[[Transaktionen]:[Modul]],3,FALSE),"Modul anders","okay"),"")</f>
        <v>okay</v>
      </c>
      <c r="AP244" s="10" t="str">
        <f>IFERROR(IF(COUNTIFS(BTT[Verwendete Transaktion (Pflichtauswahl)],BTT[[#This Row],[Verwendete Transaktion (Pflichtauswahl)]],BTT[SAP-Modul
(Pflichtauswahl)],"&lt;&gt;"&amp;BTT[[#This Row],[SAP-Modul
(Pflichtauswahl)]])&gt;0,"Modul anders","okay"),"")</f>
        <v>okay</v>
      </c>
      <c r="AQ244" s="10" t="str">
        <f>IFERROR(IF(COUNTIFS(BTT[Verwendete Transaktion (Pflichtauswahl)],BTT[[#This Row],[Verwendete Transaktion (Pflichtauswahl)]],BTT[Verantwortliches TP
(automatisch)],"&lt;&gt;"&amp;BTT[[#This Row],[Verantwortliches TP
(automatisch)]])&gt;0,"Transaktion mehrfach","okay"),"")</f>
        <v>okay</v>
      </c>
      <c r="AR244" s="10" t="str">
        <f>IFERROR(IF(COUNTIFS(BTT[Verwendete Transaktion (Pflichtauswahl)],BTT[[#This Row],[Verwendete Transaktion (Pflichtauswahl)]],BTT[Verantwortliches TP
(automatisch)],"&lt;&gt;"&amp;VLOOKUP(aktives_Teilprojekt,Teilprojekte[[Teilprojekte]:[Kürzel]],2,FALSE))&gt;0,"Transaktion mehrfach","okay"),"")</f>
        <v>okay</v>
      </c>
      <c r="AS244" s="10" t="s">
        <v>9928</v>
      </c>
      <c r="AT244" s="10"/>
    </row>
    <row r="245" spans="1:46" x14ac:dyDescent="0.25">
      <c r="A245" s="14" t="str">
        <f>IFERROR(IF(BTT[[#This Row],[Lfd Nr. 
(aus konsolidierter Datei)]]&lt;&gt;"",BTT[[#This Row],[Lfd Nr. 
(aus konsolidierter Datei)]],VLOOKUP(aktives_Teilprojekt,Teilprojekte[[Teilprojekte]:[Kürzel]],2,FALSE)&amp;ROW(BTT[[#This Row],[Lfd Nr.
(automatisch)]])-2),"")</f>
        <v>IH251</v>
      </c>
      <c r="B245" s="15" t="s">
        <v>6110</v>
      </c>
      <c r="C245" s="15"/>
      <c r="E245" s="10" t="str">
        <f>IFERROR(IF(NOT(BTT[[#This Row],[Manuelle Änderung des Verantwortliches TP
(Auswahl - bei Bedarf)]]=""),BTT[[#This Row],[Manuelle Änderung des Verantwortliches TP
(Auswahl - bei Bedarf)]],VLOOKUP(BTT[[#This Row],[Hauptprozess
(Pflichtauswahl)]],Hauptprozesse[],3,FALSE)),"")</f>
        <v>IH</v>
      </c>
      <c r="H245" s="10" t="s">
        <v>6041</v>
      </c>
      <c r="I245" t="s">
        <v>5642</v>
      </c>
      <c r="J245" s="10" t="str">
        <f>IFERROR(VLOOKUP(BTT[[#This Row],[Verwendete Transaktion (Pflichtauswahl)]],Transaktionen[[Transaktionen]:[Langtext]],2,FALSE),"")</f>
        <v>Tabellenpflege T9PMWFSTRG</v>
      </c>
      <c r="L245" t="s">
        <v>6052</v>
      </c>
      <c r="N245" t="s">
        <v>6052</v>
      </c>
      <c r="O245" t="s">
        <v>6052</v>
      </c>
      <c r="S245" t="s">
        <v>6052</v>
      </c>
      <c r="T245" t="s">
        <v>6060</v>
      </c>
      <c r="V245" s="10" t="str">
        <f>IFERROR(VLOOKUP(BTT[[#This Row],[Verwendetes Formular
(Auswahl falls relevant)]],Formulare[[Formularbezeichnung]:[Formularname (technisch)]],2,FALSE),"")</f>
        <v/>
      </c>
      <c r="X245" t="s">
        <v>6052</v>
      </c>
      <c r="Y245" s="4"/>
      <c r="Z245" t="s">
        <v>6046</v>
      </c>
      <c r="AK245" s="10" t="str">
        <f>IF(BTT[[#This Row],[Subprozess
(optionale Auswahl)]]="","okay",IF(VLOOKUP(BTT[[#This Row],[Subprozess
(optionale Auswahl)]],BPML[[Subprozess]:[Zugeordneter Hauptprozess]],3,FALSE)=BTT[[#This Row],[Hauptprozess
(Pflichtauswahl)]],"okay","falscher Subprozess"))</f>
        <v>okay</v>
      </c>
      <c r="AL245" t="str">
        <f>IF(aktives_Teilprojekt="Master","",IF(BTT[[#This Row],[Verantwortliches TP
(automatisch)]]=VLOOKUP(aktives_Teilprojekt,Teilprojekte[[Teilprojekte]:[Kürzel]],2,FALSE),"okay","Hauptprozess anderes TP"))</f>
        <v>okay</v>
      </c>
      <c r="AM2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5" s="10" t="str">
        <f>IFERROR(IF(BTT[[#This Row],[SAP-Modul
(Pflichtauswahl)]]&lt;&gt;VLOOKUP(BTT[[#This Row],[Verwendete Transaktion (Pflichtauswahl)]],Transaktionen[[Transaktionen]:[Modul]],3,FALSE),"Modul anders","okay"),"")</f>
        <v>okay</v>
      </c>
      <c r="AP245" s="10" t="str">
        <f>IFERROR(IF(COUNTIFS(BTT[Verwendete Transaktion (Pflichtauswahl)],BTT[[#This Row],[Verwendete Transaktion (Pflichtauswahl)]],BTT[SAP-Modul
(Pflichtauswahl)],"&lt;&gt;"&amp;BTT[[#This Row],[SAP-Modul
(Pflichtauswahl)]])&gt;0,"Modul anders","okay"),"")</f>
        <v>okay</v>
      </c>
      <c r="AQ245" s="10" t="str">
        <f>IFERROR(IF(COUNTIFS(BTT[Verwendete Transaktion (Pflichtauswahl)],BTT[[#This Row],[Verwendete Transaktion (Pflichtauswahl)]],BTT[Verantwortliches TP
(automatisch)],"&lt;&gt;"&amp;BTT[[#This Row],[Verantwortliches TP
(automatisch)]])&gt;0,"Transaktion mehrfach","okay"),"")</f>
        <v>okay</v>
      </c>
      <c r="AR245" s="10" t="str">
        <f>IFERROR(IF(COUNTIFS(BTT[Verwendete Transaktion (Pflichtauswahl)],BTT[[#This Row],[Verwendete Transaktion (Pflichtauswahl)]],BTT[Verantwortliches TP
(automatisch)],"&lt;&gt;"&amp;VLOOKUP(aktives_Teilprojekt,Teilprojekte[[Teilprojekte]:[Kürzel]],2,FALSE))&gt;0,"Transaktion mehrfach","okay"),"")</f>
        <v>okay</v>
      </c>
      <c r="AS245" s="10" t="s">
        <v>9929</v>
      </c>
      <c r="AT245" s="10"/>
    </row>
    <row r="246" spans="1:46" ht="30" x14ac:dyDescent="0.25">
      <c r="A246" s="14" t="str">
        <f>IFERROR(IF(BTT[[#This Row],[Lfd Nr. 
(aus konsolidierter Datei)]]&lt;&gt;"",BTT[[#This Row],[Lfd Nr. 
(aus konsolidierter Datei)]],VLOOKUP(aktives_Teilprojekt,Teilprojekte[[Teilprojekte]:[Kürzel]],2,FALSE)&amp;ROW(BTT[[#This Row],[Lfd Nr.
(automatisch)]])-2),"")</f>
        <v>IH252</v>
      </c>
      <c r="B246" s="15" t="s">
        <v>6107</v>
      </c>
      <c r="C246" s="15"/>
      <c r="E246" s="10" t="str">
        <f>IFERROR(IF(NOT(BTT[[#This Row],[Manuelle Änderung des Verantwortliches TP
(Auswahl - bei Bedarf)]]=""),BTT[[#This Row],[Manuelle Änderung des Verantwortliches TP
(Auswahl - bei Bedarf)]],VLOOKUP(BTT[[#This Row],[Hauptprozess
(Pflichtauswahl)]],Hauptprozesse[],3,FALSE)),"")</f>
        <v>IH</v>
      </c>
      <c r="H246" s="10" t="s">
        <v>6041</v>
      </c>
      <c r="I246" t="s">
        <v>5644</v>
      </c>
      <c r="J246" s="10" t="str">
        <f>IFERROR(VLOOKUP(BTT[[#This Row],[Verwendete Transaktion (Pflichtauswahl)]],Transaktionen[[Transaktionen]:[Langtext]],2,FALSE),"")</f>
        <v>Stammdatenerweiterung NINJA</v>
      </c>
      <c r="L246" t="s">
        <v>6052</v>
      </c>
      <c r="M246" t="s">
        <v>6051</v>
      </c>
      <c r="N246" t="s">
        <v>6052</v>
      </c>
      <c r="O246" t="s">
        <v>6052</v>
      </c>
      <c r="S246" t="s">
        <v>6052</v>
      </c>
      <c r="T246" t="s">
        <v>6060</v>
      </c>
      <c r="V246" s="10" t="str">
        <f>IFERROR(VLOOKUP(BTT[[#This Row],[Verwendetes Formular
(Auswahl falls relevant)]],Formulare[[Formularbezeichnung]:[Formularname (technisch)]],2,FALSE),"")</f>
        <v/>
      </c>
      <c r="X246" t="s">
        <v>6052</v>
      </c>
      <c r="Y246" s="4" t="s">
        <v>10287</v>
      </c>
      <c r="Z246" t="s">
        <v>6048</v>
      </c>
      <c r="AK246" s="10" t="str">
        <f>IF(BTT[[#This Row],[Subprozess
(optionale Auswahl)]]="","okay",IF(VLOOKUP(BTT[[#This Row],[Subprozess
(optionale Auswahl)]],BPML[[Subprozess]:[Zugeordneter Hauptprozess]],3,FALSE)=BTT[[#This Row],[Hauptprozess
(Pflichtauswahl)]],"okay","falscher Subprozess"))</f>
        <v>okay</v>
      </c>
      <c r="AL246" t="str">
        <f>IF(aktives_Teilprojekt="Master","",IF(BTT[[#This Row],[Verantwortliches TP
(automatisch)]]=VLOOKUP(aktives_Teilprojekt,Teilprojekte[[Teilprojekte]:[Kürzel]],2,FALSE),"okay","Hauptprozess anderes TP"))</f>
        <v>okay</v>
      </c>
      <c r="AM2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6" s="10" t="str">
        <f>IFERROR(IF(BTT[[#This Row],[SAP-Modul
(Pflichtauswahl)]]&lt;&gt;VLOOKUP(BTT[[#This Row],[Verwendete Transaktion (Pflichtauswahl)]],Transaktionen[[Transaktionen]:[Modul]],3,FALSE),"Modul anders","okay"),"")</f>
        <v>okay</v>
      </c>
      <c r="AP246" s="10" t="str">
        <f>IFERROR(IF(COUNTIFS(BTT[Verwendete Transaktion (Pflichtauswahl)],BTT[[#This Row],[Verwendete Transaktion (Pflichtauswahl)]],BTT[SAP-Modul
(Pflichtauswahl)],"&lt;&gt;"&amp;BTT[[#This Row],[SAP-Modul
(Pflichtauswahl)]])&gt;0,"Modul anders","okay"),"")</f>
        <v>okay</v>
      </c>
      <c r="AQ246" s="10" t="str">
        <f>IFERROR(IF(COUNTIFS(BTT[Verwendete Transaktion (Pflichtauswahl)],BTT[[#This Row],[Verwendete Transaktion (Pflichtauswahl)]],BTT[Verantwortliches TP
(automatisch)],"&lt;&gt;"&amp;BTT[[#This Row],[Verantwortliches TP
(automatisch)]])&gt;0,"Transaktion mehrfach","okay"),"")</f>
        <v>okay</v>
      </c>
      <c r="AR246" s="10" t="str">
        <f>IFERROR(IF(COUNTIFS(BTT[Verwendete Transaktion (Pflichtauswahl)],BTT[[#This Row],[Verwendete Transaktion (Pflichtauswahl)]],BTT[Verantwortliches TP
(automatisch)],"&lt;&gt;"&amp;VLOOKUP(aktives_Teilprojekt,Teilprojekte[[Teilprojekte]:[Kürzel]],2,FALSE))&gt;0,"Transaktion mehrfach","okay"),"")</f>
        <v>okay</v>
      </c>
      <c r="AS246" s="10" t="s">
        <v>9930</v>
      </c>
      <c r="AT246" s="10"/>
    </row>
    <row r="247" spans="1:46" x14ac:dyDescent="0.25">
      <c r="A247" s="14" t="str">
        <f>IFERROR(IF(BTT[[#This Row],[Lfd Nr. 
(aus konsolidierter Datei)]]&lt;&gt;"",BTT[[#This Row],[Lfd Nr. 
(aus konsolidierter Datei)]],VLOOKUP(aktives_Teilprojekt,Teilprojekte[[Teilprojekte]:[Kürzel]],2,FALSE)&amp;ROW(BTT[[#This Row],[Lfd Nr.
(automatisch)]])-2),"")</f>
        <v>IH253</v>
      </c>
      <c r="B247" s="15" t="s">
        <v>8589</v>
      </c>
      <c r="C247" s="15"/>
      <c r="E247" s="10" t="str">
        <f>IFERROR(IF(NOT(BTT[[#This Row],[Manuelle Änderung des Verantwortliches TP
(Auswahl - bei Bedarf)]]=""),BTT[[#This Row],[Manuelle Änderung des Verantwortliches TP
(Auswahl - bei Bedarf)]],VLOOKUP(BTT[[#This Row],[Hauptprozess
(Pflichtauswahl)]],Hauptprozesse[],3,FALSE)),"")</f>
        <v>IH</v>
      </c>
      <c r="H247" s="10" t="s">
        <v>6041</v>
      </c>
      <c r="I247" t="s">
        <v>5646</v>
      </c>
      <c r="J247" s="10" t="str">
        <f>IFERROR(VLOOKUP(BTT[[#This Row],[Verwendete Transaktion (Pflichtauswahl)]],Transaktionen[[Transaktionen]:[Langtext]],2,FALSE),"")</f>
        <v>Tabellenpflege Serialisierung BWART</v>
      </c>
      <c r="L247" t="s">
        <v>6052</v>
      </c>
      <c r="N247" t="s">
        <v>6052</v>
      </c>
      <c r="O247" t="s">
        <v>6052</v>
      </c>
      <c r="S247" t="s">
        <v>6052</v>
      </c>
      <c r="T247" t="s">
        <v>6060</v>
      </c>
      <c r="V247" s="10" t="str">
        <f>IFERROR(VLOOKUP(BTT[[#This Row],[Verwendetes Formular
(Auswahl falls relevant)]],Formulare[[Formularbezeichnung]:[Formularname (technisch)]],2,FALSE),"")</f>
        <v/>
      </c>
      <c r="X247" t="s">
        <v>6052</v>
      </c>
      <c r="Y247" s="4"/>
      <c r="Z247" t="s">
        <v>6046</v>
      </c>
      <c r="AK247" s="10" t="str">
        <f>IF(BTT[[#This Row],[Subprozess
(optionale Auswahl)]]="","okay",IF(VLOOKUP(BTT[[#This Row],[Subprozess
(optionale Auswahl)]],BPML[[Subprozess]:[Zugeordneter Hauptprozess]],3,FALSE)=BTT[[#This Row],[Hauptprozess
(Pflichtauswahl)]],"okay","falscher Subprozess"))</f>
        <v>okay</v>
      </c>
      <c r="AL247" t="str">
        <f>IF(aktives_Teilprojekt="Master","",IF(BTT[[#This Row],[Verantwortliches TP
(automatisch)]]=VLOOKUP(aktives_Teilprojekt,Teilprojekte[[Teilprojekte]:[Kürzel]],2,FALSE),"okay","Hauptprozess anderes TP"))</f>
        <v>okay</v>
      </c>
      <c r="AM2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7" s="10" t="str">
        <f>IFERROR(IF(BTT[[#This Row],[SAP-Modul
(Pflichtauswahl)]]&lt;&gt;VLOOKUP(BTT[[#This Row],[Verwendete Transaktion (Pflichtauswahl)]],Transaktionen[[Transaktionen]:[Modul]],3,FALSE),"Modul anders","okay"),"")</f>
        <v>okay</v>
      </c>
      <c r="AP247" s="10" t="str">
        <f>IFERROR(IF(COUNTIFS(BTT[Verwendete Transaktion (Pflichtauswahl)],BTT[[#This Row],[Verwendete Transaktion (Pflichtauswahl)]],BTT[SAP-Modul
(Pflichtauswahl)],"&lt;&gt;"&amp;BTT[[#This Row],[SAP-Modul
(Pflichtauswahl)]])&gt;0,"Modul anders","okay"),"")</f>
        <v>okay</v>
      </c>
      <c r="AQ247" s="10" t="str">
        <f>IFERROR(IF(COUNTIFS(BTT[Verwendete Transaktion (Pflichtauswahl)],BTT[[#This Row],[Verwendete Transaktion (Pflichtauswahl)]],BTT[Verantwortliches TP
(automatisch)],"&lt;&gt;"&amp;BTT[[#This Row],[Verantwortliches TP
(automatisch)]])&gt;0,"Transaktion mehrfach","okay"),"")</f>
        <v>okay</v>
      </c>
      <c r="AR247" s="10" t="str">
        <f>IFERROR(IF(COUNTIFS(BTT[Verwendete Transaktion (Pflichtauswahl)],BTT[[#This Row],[Verwendete Transaktion (Pflichtauswahl)]],BTT[Verantwortliches TP
(automatisch)],"&lt;&gt;"&amp;VLOOKUP(aktives_Teilprojekt,Teilprojekte[[Teilprojekte]:[Kürzel]],2,FALSE))&gt;0,"Transaktion mehrfach","okay"),"")</f>
        <v>okay</v>
      </c>
      <c r="AS247" s="10" t="s">
        <v>9931</v>
      </c>
      <c r="AT247" s="10"/>
    </row>
    <row r="248" spans="1:46" x14ac:dyDescent="0.25">
      <c r="A248" s="14" t="str">
        <f>IFERROR(IF(BTT[[#This Row],[Lfd Nr. 
(aus konsolidierter Datei)]]&lt;&gt;"",BTT[[#This Row],[Lfd Nr. 
(aus konsolidierter Datei)]],VLOOKUP(aktives_Teilprojekt,Teilprojekte[[Teilprojekte]:[Kürzel]],2,FALSE)&amp;ROW(BTT[[#This Row],[Lfd Nr.
(automatisch)]])-2),"")</f>
        <v>IH254</v>
      </c>
      <c r="B248" s="15" t="s">
        <v>8589</v>
      </c>
      <c r="C248" s="15"/>
      <c r="E248" s="10" t="str">
        <f>IFERROR(IF(NOT(BTT[[#This Row],[Manuelle Änderung des Verantwortliches TP
(Auswahl - bei Bedarf)]]=""),BTT[[#This Row],[Manuelle Änderung des Verantwortliches TP
(Auswahl - bei Bedarf)]],VLOOKUP(BTT[[#This Row],[Hauptprozess
(Pflichtauswahl)]],Hauptprozesse[],3,FALSE)),"")</f>
        <v>IH</v>
      </c>
      <c r="H248" s="10" t="s">
        <v>6041</v>
      </c>
      <c r="I248" t="s">
        <v>5648</v>
      </c>
      <c r="J248" s="10" t="str">
        <f>IFERROR(VLOOKUP(BTT[[#This Row],[Verwendete Transaktion (Pflichtauswahl)]],Transaktionen[[Transaktionen]:[Langtext]],2,FALSE),"")</f>
        <v>BWB PM-Kostenauswertung  S801</v>
      </c>
      <c r="L248" t="s">
        <v>6052</v>
      </c>
      <c r="N248" t="s">
        <v>6052</v>
      </c>
      <c r="O248" t="s">
        <v>6052</v>
      </c>
      <c r="S248" t="s">
        <v>6052</v>
      </c>
      <c r="T248" t="s">
        <v>6060</v>
      </c>
      <c r="V248" s="10" t="str">
        <f>IFERROR(VLOOKUP(BTT[[#This Row],[Verwendetes Formular
(Auswahl falls relevant)]],Formulare[[Formularbezeichnung]:[Formularname (technisch)]],2,FALSE),"")</f>
        <v/>
      </c>
      <c r="X248" t="s">
        <v>6052</v>
      </c>
      <c r="Y248" s="4"/>
      <c r="Z248" t="s">
        <v>6046</v>
      </c>
      <c r="AK248" s="10" t="str">
        <f>IF(BTT[[#This Row],[Subprozess
(optionale Auswahl)]]="","okay",IF(VLOOKUP(BTT[[#This Row],[Subprozess
(optionale Auswahl)]],BPML[[Subprozess]:[Zugeordneter Hauptprozess]],3,FALSE)=BTT[[#This Row],[Hauptprozess
(Pflichtauswahl)]],"okay","falscher Subprozess"))</f>
        <v>okay</v>
      </c>
      <c r="AL248" t="str">
        <f>IF(aktives_Teilprojekt="Master","",IF(BTT[[#This Row],[Verantwortliches TP
(automatisch)]]=VLOOKUP(aktives_Teilprojekt,Teilprojekte[[Teilprojekte]:[Kürzel]],2,FALSE),"okay","Hauptprozess anderes TP"))</f>
        <v>okay</v>
      </c>
      <c r="AM2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8" s="10" t="str">
        <f>IFERROR(IF(BTT[[#This Row],[SAP-Modul
(Pflichtauswahl)]]&lt;&gt;VLOOKUP(BTT[[#This Row],[Verwendete Transaktion (Pflichtauswahl)]],Transaktionen[[Transaktionen]:[Modul]],3,FALSE),"Modul anders","okay"),"")</f>
        <v>okay</v>
      </c>
      <c r="AP248" s="10" t="str">
        <f>IFERROR(IF(COUNTIFS(BTT[Verwendete Transaktion (Pflichtauswahl)],BTT[[#This Row],[Verwendete Transaktion (Pflichtauswahl)]],BTT[SAP-Modul
(Pflichtauswahl)],"&lt;&gt;"&amp;BTT[[#This Row],[SAP-Modul
(Pflichtauswahl)]])&gt;0,"Modul anders","okay"),"")</f>
        <v>okay</v>
      </c>
      <c r="AQ248" s="10" t="str">
        <f>IFERROR(IF(COUNTIFS(BTT[Verwendete Transaktion (Pflichtauswahl)],BTT[[#This Row],[Verwendete Transaktion (Pflichtauswahl)]],BTT[Verantwortliches TP
(automatisch)],"&lt;&gt;"&amp;BTT[[#This Row],[Verantwortliches TP
(automatisch)]])&gt;0,"Transaktion mehrfach","okay"),"")</f>
        <v>okay</v>
      </c>
      <c r="AR248" s="10" t="str">
        <f>IFERROR(IF(COUNTIFS(BTT[Verwendete Transaktion (Pflichtauswahl)],BTT[[#This Row],[Verwendete Transaktion (Pflichtauswahl)]],BTT[Verantwortliches TP
(automatisch)],"&lt;&gt;"&amp;VLOOKUP(aktives_Teilprojekt,Teilprojekte[[Teilprojekte]:[Kürzel]],2,FALSE))&gt;0,"Transaktion mehrfach","okay"),"")</f>
        <v>okay</v>
      </c>
      <c r="AS248" s="10" t="s">
        <v>9932</v>
      </c>
      <c r="AT248" s="10"/>
    </row>
    <row r="249" spans="1:46" x14ac:dyDescent="0.25">
      <c r="A249" s="14" t="str">
        <f>IFERROR(IF(BTT[[#This Row],[Lfd Nr. 
(aus konsolidierter Datei)]]&lt;&gt;"",BTT[[#This Row],[Lfd Nr. 
(aus konsolidierter Datei)]],VLOOKUP(aktives_Teilprojekt,Teilprojekte[[Teilprojekte]:[Kürzel]],2,FALSE)&amp;ROW(BTT[[#This Row],[Lfd Nr.
(automatisch)]])-2),"")</f>
        <v>IH255</v>
      </c>
      <c r="B249" s="15" t="s">
        <v>8589</v>
      </c>
      <c r="C249" s="15"/>
      <c r="E249" s="10" t="str">
        <f>IFERROR(IF(NOT(BTT[[#This Row],[Manuelle Änderung des Verantwortliches TP
(Auswahl - bei Bedarf)]]=""),BTT[[#This Row],[Manuelle Änderung des Verantwortliches TP
(Auswahl - bei Bedarf)]],VLOOKUP(BTT[[#This Row],[Hauptprozess
(Pflichtauswahl)]],Hauptprozesse[],3,FALSE)),"")</f>
        <v>IH</v>
      </c>
      <c r="H249" s="10" t="s">
        <v>6041</v>
      </c>
      <c r="I249" t="s">
        <v>5650</v>
      </c>
      <c r="J249" s="10" t="str">
        <f>IFERROR(VLOOKUP(BTT[[#This Row],[Verwendete Transaktion (Pflichtauswahl)]],Transaktionen[[Transaktionen]:[Langtext]],2,FALSE),"")</f>
        <v>BWB PM-Plan. Budget/Plankosten  S803</v>
      </c>
      <c r="L249" t="s">
        <v>6052</v>
      </c>
      <c r="N249" t="s">
        <v>6052</v>
      </c>
      <c r="O249" t="s">
        <v>6052</v>
      </c>
      <c r="S249" t="s">
        <v>6052</v>
      </c>
      <c r="T249" t="s">
        <v>6060</v>
      </c>
      <c r="V249" s="10" t="str">
        <f>IFERROR(VLOOKUP(BTT[[#This Row],[Verwendetes Formular
(Auswahl falls relevant)]],Formulare[[Formularbezeichnung]:[Formularname (technisch)]],2,FALSE),"")</f>
        <v/>
      </c>
      <c r="X249" t="s">
        <v>6052</v>
      </c>
      <c r="Y249" s="4"/>
      <c r="Z249" t="s">
        <v>6046</v>
      </c>
      <c r="AK249" s="10" t="str">
        <f>IF(BTT[[#This Row],[Subprozess
(optionale Auswahl)]]="","okay",IF(VLOOKUP(BTT[[#This Row],[Subprozess
(optionale Auswahl)]],BPML[[Subprozess]:[Zugeordneter Hauptprozess]],3,FALSE)=BTT[[#This Row],[Hauptprozess
(Pflichtauswahl)]],"okay","falscher Subprozess"))</f>
        <v>okay</v>
      </c>
      <c r="AL249" t="str">
        <f>IF(aktives_Teilprojekt="Master","",IF(BTT[[#This Row],[Verantwortliches TP
(automatisch)]]=VLOOKUP(aktives_Teilprojekt,Teilprojekte[[Teilprojekte]:[Kürzel]],2,FALSE),"okay","Hauptprozess anderes TP"))</f>
        <v>okay</v>
      </c>
      <c r="AM2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9" s="10" t="str">
        <f>IFERROR(IF(BTT[[#This Row],[SAP-Modul
(Pflichtauswahl)]]&lt;&gt;VLOOKUP(BTT[[#This Row],[Verwendete Transaktion (Pflichtauswahl)]],Transaktionen[[Transaktionen]:[Modul]],3,FALSE),"Modul anders","okay"),"")</f>
        <v>okay</v>
      </c>
      <c r="AP249" s="10" t="str">
        <f>IFERROR(IF(COUNTIFS(BTT[Verwendete Transaktion (Pflichtauswahl)],BTT[[#This Row],[Verwendete Transaktion (Pflichtauswahl)]],BTT[SAP-Modul
(Pflichtauswahl)],"&lt;&gt;"&amp;BTT[[#This Row],[SAP-Modul
(Pflichtauswahl)]])&gt;0,"Modul anders","okay"),"")</f>
        <v>okay</v>
      </c>
      <c r="AQ249" s="10" t="str">
        <f>IFERROR(IF(COUNTIFS(BTT[Verwendete Transaktion (Pflichtauswahl)],BTT[[#This Row],[Verwendete Transaktion (Pflichtauswahl)]],BTT[Verantwortliches TP
(automatisch)],"&lt;&gt;"&amp;BTT[[#This Row],[Verantwortliches TP
(automatisch)]])&gt;0,"Transaktion mehrfach","okay"),"")</f>
        <v>okay</v>
      </c>
      <c r="AR249" s="10" t="str">
        <f>IFERROR(IF(COUNTIFS(BTT[Verwendete Transaktion (Pflichtauswahl)],BTT[[#This Row],[Verwendete Transaktion (Pflichtauswahl)]],BTT[Verantwortliches TP
(automatisch)],"&lt;&gt;"&amp;VLOOKUP(aktives_Teilprojekt,Teilprojekte[[Teilprojekte]:[Kürzel]],2,FALSE))&gt;0,"Transaktion mehrfach","okay"),"")</f>
        <v>okay</v>
      </c>
      <c r="AS249" s="10" t="s">
        <v>9933</v>
      </c>
      <c r="AT249" s="10"/>
    </row>
    <row r="250" spans="1:46" x14ac:dyDescent="0.25">
      <c r="A250" s="14" t="str">
        <f>IFERROR(IF(BTT[[#This Row],[Lfd Nr. 
(aus konsolidierter Datei)]]&lt;&gt;"",BTT[[#This Row],[Lfd Nr. 
(aus konsolidierter Datei)]],VLOOKUP(aktives_Teilprojekt,Teilprojekte[[Teilprojekte]:[Kürzel]],2,FALSE)&amp;ROW(BTT[[#This Row],[Lfd Nr.
(automatisch)]])-2),"")</f>
        <v>IH256</v>
      </c>
      <c r="B250" s="15" t="s">
        <v>8589</v>
      </c>
      <c r="C250" s="15"/>
      <c r="E250" s="10" t="str">
        <f>IFERROR(IF(NOT(BTT[[#This Row],[Manuelle Änderung des Verantwortliches TP
(Auswahl - bei Bedarf)]]=""),BTT[[#This Row],[Manuelle Änderung des Verantwortliches TP
(Auswahl - bei Bedarf)]],VLOOKUP(BTT[[#This Row],[Hauptprozess
(Pflichtauswahl)]],Hauptprozesse[],3,FALSE)),"")</f>
        <v>IH</v>
      </c>
      <c r="H250" s="10" t="s">
        <v>6041</v>
      </c>
      <c r="I250" t="s">
        <v>5652</v>
      </c>
      <c r="J250" s="10" t="str">
        <f>IFERROR(VLOOKUP(BTT[[#This Row],[Verwendete Transaktion (Pflichtauswahl)]],Transaktionen[[Transaktionen]:[Langtext]],2,FALSE),"")</f>
        <v>BWB PM-Plg. Kostensammler Ist/Budget</v>
      </c>
      <c r="L250" t="s">
        <v>6052</v>
      </c>
      <c r="N250" t="s">
        <v>6052</v>
      </c>
      <c r="O250" t="s">
        <v>6052</v>
      </c>
      <c r="S250" t="s">
        <v>6052</v>
      </c>
      <c r="T250" t="s">
        <v>6060</v>
      </c>
      <c r="V250" s="10" t="str">
        <f>IFERROR(VLOOKUP(BTT[[#This Row],[Verwendetes Formular
(Auswahl falls relevant)]],Formulare[[Formularbezeichnung]:[Formularname (technisch)]],2,FALSE),"")</f>
        <v/>
      </c>
      <c r="X250" t="s">
        <v>6052</v>
      </c>
      <c r="Y250" s="4"/>
      <c r="Z250" t="s">
        <v>6046</v>
      </c>
      <c r="AK250" s="10" t="str">
        <f>IF(BTT[[#This Row],[Subprozess
(optionale Auswahl)]]="","okay",IF(VLOOKUP(BTT[[#This Row],[Subprozess
(optionale Auswahl)]],BPML[[Subprozess]:[Zugeordneter Hauptprozess]],3,FALSE)=BTT[[#This Row],[Hauptprozess
(Pflichtauswahl)]],"okay","falscher Subprozess"))</f>
        <v>okay</v>
      </c>
      <c r="AL250" t="str">
        <f>IF(aktives_Teilprojekt="Master","",IF(BTT[[#This Row],[Verantwortliches TP
(automatisch)]]=VLOOKUP(aktives_Teilprojekt,Teilprojekte[[Teilprojekte]:[Kürzel]],2,FALSE),"okay","Hauptprozess anderes TP"))</f>
        <v>okay</v>
      </c>
      <c r="AM2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0" s="10" t="str">
        <f>IFERROR(IF(BTT[[#This Row],[SAP-Modul
(Pflichtauswahl)]]&lt;&gt;VLOOKUP(BTT[[#This Row],[Verwendete Transaktion (Pflichtauswahl)]],Transaktionen[[Transaktionen]:[Modul]],3,FALSE),"Modul anders","okay"),"")</f>
        <v>okay</v>
      </c>
      <c r="AP250" s="10" t="str">
        <f>IFERROR(IF(COUNTIFS(BTT[Verwendete Transaktion (Pflichtauswahl)],BTT[[#This Row],[Verwendete Transaktion (Pflichtauswahl)]],BTT[SAP-Modul
(Pflichtauswahl)],"&lt;&gt;"&amp;BTT[[#This Row],[SAP-Modul
(Pflichtauswahl)]])&gt;0,"Modul anders","okay"),"")</f>
        <v>okay</v>
      </c>
      <c r="AQ250" s="10" t="str">
        <f>IFERROR(IF(COUNTIFS(BTT[Verwendete Transaktion (Pflichtauswahl)],BTT[[#This Row],[Verwendete Transaktion (Pflichtauswahl)]],BTT[Verantwortliches TP
(automatisch)],"&lt;&gt;"&amp;BTT[[#This Row],[Verantwortliches TP
(automatisch)]])&gt;0,"Transaktion mehrfach","okay"),"")</f>
        <v>okay</v>
      </c>
      <c r="AR250" s="10" t="str">
        <f>IFERROR(IF(COUNTIFS(BTT[Verwendete Transaktion (Pflichtauswahl)],BTT[[#This Row],[Verwendete Transaktion (Pflichtauswahl)]],BTT[Verantwortliches TP
(automatisch)],"&lt;&gt;"&amp;VLOOKUP(aktives_Teilprojekt,Teilprojekte[[Teilprojekte]:[Kürzel]],2,FALSE))&gt;0,"Transaktion mehrfach","okay"),"")</f>
        <v>okay</v>
      </c>
      <c r="AS250" s="10" t="s">
        <v>9934</v>
      </c>
      <c r="AT250" s="10"/>
    </row>
    <row r="251" spans="1:46" x14ac:dyDescent="0.25">
      <c r="A251" s="14" t="str">
        <f>IFERROR(IF(BTT[[#This Row],[Lfd Nr. 
(aus konsolidierter Datei)]]&lt;&gt;"",BTT[[#This Row],[Lfd Nr. 
(aus konsolidierter Datei)]],VLOOKUP(aktives_Teilprojekt,Teilprojekte[[Teilprojekte]:[Kürzel]],2,FALSE)&amp;ROW(BTT[[#This Row],[Lfd Nr.
(automatisch)]])-2),"")</f>
        <v>IH257</v>
      </c>
      <c r="B251" s="15" t="s">
        <v>8589</v>
      </c>
      <c r="C251" s="15"/>
      <c r="E251" s="10" t="str">
        <f>IFERROR(IF(NOT(BTT[[#This Row],[Manuelle Änderung des Verantwortliches TP
(Auswahl - bei Bedarf)]]=""),BTT[[#This Row],[Manuelle Änderung des Verantwortliches TP
(Auswahl - bei Bedarf)]],VLOOKUP(BTT[[#This Row],[Hauptprozess
(Pflichtauswahl)]],Hauptprozesse[],3,FALSE)),"")</f>
        <v>IH</v>
      </c>
      <c r="H251" s="10" t="s">
        <v>6041</v>
      </c>
      <c r="I251" t="s">
        <v>5654</v>
      </c>
      <c r="J251" s="10" t="str">
        <f>IFERROR(VLOOKUP(BTT[[#This Row],[Verwendete Transaktion (Pflichtauswahl)]],Transaktionen[[Transaktionen]:[Langtext]],2,FALSE),"")</f>
        <v>BWB Standort und Planung  S861</v>
      </c>
      <c r="L251" t="s">
        <v>6052</v>
      </c>
      <c r="N251" t="s">
        <v>6052</v>
      </c>
      <c r="O251" t="s">
        <v>6052</v>
      </c>
      <c r="S251" t="s">
        <v>6052</v>
      </c>
      <c r="T251" t="s">
        <v>6060</v>
      </c>
      <c r="V251" s="10" t="str">
        <f>IFERROR(VLOOKUP(BTT[[#This Row],[Verwendetes Formular
(Auswahl falls relevant)]],Formulare[[Formularbezeichnung]:[Formularname (technisch)]],2,FALSE),"")</f>
        <v/>
      </c>
      <c r="X251" t="s">
        <v>6052</v>
      </c>
      <c r="Y251" s="4"/>
      <c r="Z251" t="s">
        <v>6046</v>
      </c>
      <c r="AK251" s="10" t="str">
        <f>IF(BTT[[#This Row],[Subprozess
(optionale Auswahl)]]="","okay",IF(VLOOKUP(BTT[[#This Row],[Subprozess
(optionale Auswahl)]],BPML[[Subprozess]:[Zugeordneter Hauptprozess]],3,FALSE)=BTT[[#This Row],[Hauptprozess
(Pflichtauswahl)]],"okay","falscher Subprozess"))</f>
        <v>okay</v>
      </c>
      <c r="AL251" t="str">
        <f>IF(aktives_Teilprojekt="Master","",IF(BTT[[#This Row],[Verantwortliches TP
(automatisch)]]=VLOOKUP(aktives_Teilprojekt,Teilprojekte[[Teilprojekte]:[Kürzel]],2,FALSE),"okay","Hauptprozess anderes TP"))</f>
        <v>okay</v>
      </c>
      <c r="AM2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1" s="10" t="str">
        <f>IFERROR(IF(BTT[[#This Row],[SAP-Modul
(Pflichtauswahl)]]&lt;&gt;VLOOKUP(BTT[[#This Row],[Verwendete Transaktion (Pflichtauswahl)]],Transaktionen[[Transaktionen]:[Modul]],3,FALSE),"Modul anders","okay"),"")</f>
        <v>okay</v>
      </c>
      <c r="AP251" s="10" t="str">
        <f>IFERROR(IF(COUNTIFS(BTT[Verwendete Transaktion (Pflichtauswahl)],BTT[[#This Row],[Verwendete Transaktion (Pflichtauswahl)]],BTT[SAP-Modul
(Pflichtauswahl)],"&lt;&gt;"&amp;BTT[[#This Row],[SAP-Modul
(Pflichtauswahl)]])&gt;0,"Modul anders","okay"),"")</f>
        <v>okay</v>
      </c>
      <c r="AQ251" s="10" t="str">
        <f>IFERROR(IF(COUNTIFS(BTT[Verwendete Transaktion (Pflichtauswahl)],BTT[[#This Row],[Verwendete Transaktion (Pflichtauswahl)]],BTT[Verantwortliches TP
(automatisch)],"&lt;&gt;"&amp;BTT[[#This Row],[Verantwortliches TP
(automatisch)]])&gt;0,"Transaktion mehrfach","okay"),"")</f>
        <v>okay</v>
      </c>
      <c r="AR251" s="10" t="str">
        <f>IFERROR(IF(COUNTIFS(BTT[Verwendete Transaktion (Pflichtauswahl)],BTT[[#This Row],[Verwendete Transaktion (Pflichtauswahl)]],BTT[Verantwortliches TP
(automatisch)],"&lt;&gt;"&amp;VLOOKUP(aktives_Teilprojekt,Teilprojekte[[Teilprojekte]:[Kürzel]],2,FALSE))&gt;0,"Transaktion mehrfach","okay"),"")</f>
        <v>okay</v>
      </c>
      <c r="AS251" s="10" t="s">
        <v>9935</v>
      </c>
      <c r="AT251" s="10"/>
    </row>
    <row r="252" spans="1:46" x14ac:dyDescent="0.25">
      <c r="A252" s="14" t="str">
        <f>IFERROR(IF(BTT[[#This Row],[Lfd Nr. 
(aus konsolidierter Datei)]]&lt;&gt;"",BTT[[#This Row],[Lfd Nr. 
(aus konsolidierter Datei)]],VLOOKUP(aktives_Teilprojekt,Teilprojekte[[Teilprojekte]:[Kürzel]],2,FALSE)&amp;ROW(BTT[[#This Row],[Lfd Nr.
(automatisch)]])-2),"")</f>
        <v>IH258</v>
      </c>
      <c r="B252" s="15" t="s">
        <v>8589</v>
      </c>
      <c r="C252" s="15"/>
      <c r="E252" s="10" t="str">
        <f>IFERROR(IF(NOT(BTT[[#This Row],[Manuelle Änderung des Verantwortliches TP
(Auswahl - bei Bedarf)]]=""),BTT[[#This Row],[Manuelle Änderung des Verantwortliches TP
(Auswahl - bei Bedarf)]],VLOOKUP(BTT[[#This Row],[Hauptprozess
(Pflichtauswahl)]],Hauptprozesse[],3,FALSE)),"")</f>
        <v>IH</v>
      </c>
      <c r="H252" s="10" t="s">
        <v>6041</v>
      </c>
      <c r="I252" t="s">
        <v>5656</v>
      </c>
      <c r="J252" s="10" t="str">
        <f>IFERROR(VLOOKUP(BTT[[#This Row],[Verwendete Transaktion (Pflichtauswahl)]],Transaktionen[[Transaktionen]:[Langtext]],2,FALSE),"")</f>
        <v>BWB Objektklasse u. Hersteller  S862</v>
      </c>
      <c r="L252" t="s">
        <v>6052</v>
      </c>
      <c r="N252" t="s">
        <v>6052</v>
      </c>
      <c r="O252" t="s">
        <v>6052</v>
      </c>
      <c r="S252" t="s">
        <v>6052</v>
      </c>
      <c r="T252" t="s">
        <v>6060</v>
      </c>
      <c r="V252" s="10" t="str">
        <f>IFERROR(VLOOKUP(BTT[[#This Row],[Verwendetes Formular
(Auswahl falls relevant)]],Formulare[[Formularbezeichnung]:[Formularname (technisch)]],2,FALSE),"")</f>
        <v/>
      </c>
      <c r="X252" t="s">
        <v>6052</v>
      </c>
      <c r="Y252" s="4"/>
      <c r="Z252" t="s">
        <v>6046</v>
      </c>
      <c r="AK252" s="10" t="str">
        <f>IF(BTT[[#This Row],[Subprozess
(optionale Auswahl)]]="","okay",IF(VLOOKUP(BTT[[#This Row],[Subprozess
(optionale Auswahl)]],BPML[[Subprozess]:[Zugeordneter Hauptprozess]],3,FALSE)=BTT[[#This Row],[Hauptprozess
(Pflichtauswahl)]],"okay","falscher Subprozess"))</f>
        <v>okay</v>
      </c>
      <c r="AL252" t="str">
        <f>IF(aktives_Teilprojekt="Master","",IF(BTT[[#This Row],[Verantwortliches TP
(automatisch)]]=VLOOKUP(aktives_Teilprojekt,Teilprojekte[[Teilprojekte]:[Kürzel]],2,FALSE),"okay","Hauptprozess anderes TP"))</f>
        <v>okay</v>
      </c>
      <c r="AM2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2" s="10" t="str">
        <f>IFERROR(IF(BTT[[#This Row],[SAP-Modul
(Pflichtauswahl)]]&lt;&gt;VLOOKUP(BTT[[#This Row],[Verwendete Transaktion (Pflichtauswahl)]],Transaktionen[[Transaktionen]:[Modul]],3,FALSE),"Modul anders","okay"),"")</f>
        <v>okay</v>
      </c>
      <c r="AP252" s="10" t="str">
        <f>IFERROR(IF(COUNTIFS(BTT[Verwendete Transaktion (Pflichtauswahl)],BTT[[#This Row],[Verwendete Transaktion (Pflichtauswahl)]],BTT[SAP-Modul
(Pflichtauswahl)],"&lt;&gt;"&amp;BTT[[#This Row],[SAP-Modul
(Pflichtauswahl)]])&gt;0,"Modul anders","okay"),"")</f>
        <v>okay</v>
      </c>
      <c r="AQ252" s="10" t="str">
        <f>IFERROR(IF(COUNTIFS(BTT[Verwendete Transaktion (Pflichtauswahl)],BTT[[#This Row],[Verwendete Transaktion (Pflichtauswahl)]],BTT[Verantwortliches TP
(automatisch)],"&lt;&gt;"&amp;BTT[[#This Row],[Verantwortliches TP
(automatisch)]])&gt;0,"Transaktion mehrfach","okay"),"")</f>
        <v>okay</v>
      </c>
      <c r="AR252" s="10" t="str">
        <f>IFERROR(IF(COUNTIFS(BTT[Verwendete Transaktion (Pflichtauswahl)],BTT[[#This Row],[Verwendete Transaktion (Pflichtauswahl)]],BTT[Verantwortliches TP
(automatisch)],"&lt;&gt;"&amp;VLOOKUP(aktives_Teilprojekt,Teilprojekte[[Teilprojekte]:[Kürzel]],2,FALSE))&gt;0,"Transaktion mehrfach","okay"),"")</f>
        <v>okay</v>
      </c>
      <c r="AS252" s="10" t="s">
        <v>9936</v>
      </c>
      <c r="AT252" s="10"/>
    </row>
    <row r="253" spans="1:46" x14ac:dyDescent="0.25">
      <c r="A253" s="14" t="str">
        <f>IFERROR(IF(BTT[[#This Row],[Lfd Nr. 
(aus konsolidierter Datei)]]&lt;&gt;"",BTT[[#This Row],[Lfd Nr. 
(aus konsolidierter Datei)]],VLOOKUP(aktives_Teilprojekt,Teilprojekte[[Teilprojekte]:[Kürzel]],2,FALSE)&amp;ROW(BTT[[#This Row],[Lfd Nr.
(automatisch)]])-2),"")</f>
        <v>IH259</v>
      </c>
      <c r="B253" s="15" t="s">
        <v>8589</v>
      </c>
      <c r="C253" s="15"/>
      <c r="E253" s="10" t="str">
        <f>IFERROR(IF(NOT(BTT[[#This Row],[Manuelle Änderung des Verantwortliches TP
(Auswahl - bei Bedarf)]]=""),BTT[[#This Row],[Manuelle Änderung des Verantwortliches TP
(Auswahl - bei Bedarf)]],VLOOKUP(BTT[[#This Row],[Hauptprozess
(Pflichtauswahl)]],Hauptprozesse[],3,FALSE)),"")</f>
        <v>IH</v>
      </c>
      <c r="H253" s="10" t="s">
        <v>6041</v>
      </c>
      <c r="I253" t="s">
        <v>5658</v>
      </c>
      <c r="J253" s="10" t="str">
        <f>IFERROR(VLOOKUP(BTT[[#This Row],[Verwendete Transaktion (Pflichtauswahl)]],Transaktionen[[Transaktionen]:[Langtext]],2,FALSE),"")</f>
        <v>Ausfallzeiten</v>
      </c>
      <c r="L253" t="s">
        <v>6052</v>
      </c>
      <c r="N253" t="s">
        <v>6052</v>
      </c>
      <c r="O253" t="s">
        <v>6052</v>
      </c>
      <c r="S253" t="s">
        <v>6052</v>
      </c>
      <c r="T253" t="s">
        <v>6060</v>
      </c>
      <c r="V253" s="10" t="str">
        <f>IFERROR(VLOOKUP(BTT[[#This Row],[Verwendetes Formular
(Auswahl falls relevant)]],Formulare[[Formularbezeichnung]:[Formularname (technisch)]],2,FALSE),"")</f>
        <v/>
      </c>
      <c r="X253" t="s">
        <v>6052</v>
      </c>
      <c r="Y253" s="4"/>
      <c r="Z253" t="s">
        <v>6046</v>
      </c>
      <c r="AK253" s="10" t="str">
        <f>IF(BTT[[#This Row],[Subprozess
(optionale Auswahl)]]="","okay",IF(VLOOKUP(BTT[[#This Row],[Subprozess
(optionale Auswahl)]],BPML[[Subprozess]:[Zugeordneter Hauptprozess]],3,FALSE)=BTT[[#This Row],[Hauptprozess
(Pflichtauswahl)]],"okay","falscher Subprozess"))</f>
        <v>okay</v>
      </c>
      <c r="AL253" t="str">
        <f>IF(aktives_Teilprojekt="Master","",IF(BTT[[#This Row],[Verantwortliches TP
(automatisch)]]=VLOOKUP(aktives_Teilprojekt,Teilprojekte[[Teilprojekte]:[Kürzel]],2,FALSE),"okay","Hauptprozess anderes TP"))</f>
        <v>okay</v>
      </c>
      <c r="AM2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3" s="10" t="str">
        <f>IFERROR(IF(BTT[[#This Row],[SAP-Modul
(Pflichtauswahl)]]&lt;&gt;VLOOKUP(BTT[[#This Row],[Verwendete Transaktion (Pflichtauswahl)]],Transaktionen[[Transaktionen]:[Modul]],3,FALSE),"Modul anders","okay"),"")</f>
        <v>okay</v>
      </c>
      <c r="AP253" s="10" t="str">
        <f>IFERROR(IF(COUNTIFS(BTT[Verwendete Transaktion (Pflichtauswahl)],BTT[[#This Row],[Verwendete Transaktion (Pflichtauswahl)]],BTT[SAP-Modul
(Pflichtauswahl)],"&lt;&gt;"&amp;BTT[[#This Row],[SAP-Modul
(Pflichtauswahl)]])&gt;0,"Modul anders","okay"),"")</f>
        <v>okay</v>
      </c>
      <c r="AQ253" s="10" t="str">
        <f>IFERROR(IF(COUNTIFS(BTT[Verwendete Transaktion (Pflichtauswahl)],BTT[[#This Row],[Verwendete Transaktion (Pflichtauswahl)]],BTT[Verantwortliches TP
(automatisch)],"&lt;&gt;"&amp;BTT[[#This Row],[Verantwortliches TP
(automatisch)]])&gt;0,"Transaktion mehrfach","okay"),"")</f>
        <v>okay</v>
      </c>
      <c r="AR253" s="10" t="str">
        <f>IFERROR(IF(COUNTIFS(BTT[Verwendete Transaktion (Pflichtauswahl)],BTT[[#This Row],[Verwendete Transaktion (Pflichtauswahl)]],BTT[Verantwortliches TP
(automatisch)],"&lt;&gt;"&amp;VLOOKUP(aktives_Teilprojekt,Teilprojekte[[Teilprojekte]:[Kürzel]],2,FALSE))&gt;0,"Transaktion mehrfach","okay"),"")</f>
        <v>okay</v>
      </c>
      <c r="AS253" s="10" t="s">
        <v>9937</v>
      </c>
      <c r="AT253" s="10"/>
    </row>
    <row r="254" spans="1:46" x14ac:dyDescent="0.25">
      <c r="A254" s="14" t="str">
        <f>IFERROR(IF(BTT[[#This Row],[Lfd Nr. 
(aus konsolidierter Datei)]]&lt;&gt;"",BTT[[#This Row],[Lfd Nr. 
(aus konsolidierter Datei)]],VLOOKUP(aktives_Teilprojekt,Teilprojekte[[Teilprojekte]:[Kürzel]],2,FALSE)&amp;ROW(BTT[[#This Row],[Lfd Nr.
(automatisch)]])-2),"")</f>
        <v>IH260</v>
      </c>
      <c r="B254" s="15" t="s">
        <v>6110</v>
      </c>
      <c r="C254" s="15"/>
      <c r="D254" t="s">
        <v>9939</v>
      </c>
      <c r="E254" s="10" t="str">
        <f>IFERROR(IF(NOT(BTT[[#This Row],[Manuelle Änderung des Verantwortliches TP
(Auswahl - bei Bedarf)]]=""),BTT[[#This Row],[Manuelle Änderung des Verantwortliches TP
(Auswahl - bei Bedarf)]],VLOOKUP(BTT[[#This Row],[Hauptprozess
(Pflichtauswahl)]],Hauptprozesse[],3,FALSE)),"")</f>
        <v>IH</v>
      </c>
      <c r="H254" s="10" t="s">
        <v>6041</v>
      </c>
      <c r="I254" t="s">
        <v>5660</v>
      </c>
      <c r="J254" s="10" t="str">
        <f>IFERROR(VLOOKUP(BTT[[#This Row],[Verwendete Transaktion (Pflichtauswahl)]],Transaktionen[[Transaktionen]:[Langtext]],2,FALSE),"")</f>
        <v>Pflege Tabelle T9PMWEPO</v>
      </c>
      <c r="L254" t="s">
        <v>6052</v>
      </c>
      <c r="M254" t="s">
        <v>6051</v>
      </c>
      <c r="N254" t="s">
        <v>6052</v>
      </c>
      <c r="O254" t="s">
        <v>6052</v>
      </c>
      <c r="P254" t="s">
        <v>6052</v>
      </c>
      <c r="Q254" t="s">
        <v>6052</v>
      </c>
      <c r="R254" t="s">
        <v>8533</v>
      </c>
      <c r="S254" t="s">
        <v>6052</v>
      </c>
      <c r="T254" t="s">
        <v>6060</v>
      </c>
      <c r="V254" s="10" t="str">
        <f>IFERROR(VLOOKUP(BTT[[#This Row],[Verwendetes Formular
(Auswahl falls relevant)]],Formulare[[Formularbezeichnung]:[Formularname (technisch)]],2,FALSE),"")</f>
        <v/>
      </c>
      <c r="X254" t="s">
        <v>6052</v>
      </c>
      <c r="Y254" s="4"/>
      <c r="Z254" t="s">
        <v>6046</v>
      </c>
      <c r="AK254" s="10" t="str">
        <f>IF(BTT[[#This Row],[Subprozess
(optionale Auswahl)]]="","okay",IF(VLOOKUP(BTT[[#This Row],[Subprozess
(optionale Auswahl)]],BPML[[Subprozess]:[Zugeordneter Hauptprozess]],3,FALSE)=BTT[[#This Row],[Hauptprozess
(Pflichtauswahl)]],"okay","falscher Subprozess"))</f>
        <v>okay</v>
      </c>
      <c r="AL254" t="str">
        <f>IF(aktives_Teilprojekt="Master","",IF(BTT[[#This Row],[Verantwortliches TP
(automatisch)]]=VLOOKUP(aktives_Teilprojekt,Teilprojekte[[Teilprojekte]:[Kürzel]],2,FALSE),"okay","Hauptprozess anderes TP"))</f>
        <v>okay</v>
      </c>
      <c r="AM2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4" s="10" t="str">
        <f>IFERROR(IF(BTT[[#This Row],[SAP-Modul
(Pflichtauswahl)]]&lt;&gt;VLOOKUP(BTT[[#This Row],[Verwendete Transaktion (Pflichtauswahl)]],Transaktionen[[Transaktionen]:[Modul]],3,FALSE),"Modul anders","okay"),"")</f>
        <v>okay</v>
      </c>
      <c r="AP254" s="10" t="str">
        <f>IFERROR(IF(COUNTIFS(BTT[Verwendete Transaktion (Pflichtauswahl)],BTT[[#This Row],[Verwendete Transaktion (Pflichtauswahl)]],BTT[SAP-Modul
(Pflichtauswahl)],"&lt;&gt;"&amp;BTT[[#This Row],[SAP-Modul
(Pflichtauswahl)]])&gt;0,"Modul anders","okay"),"")</f>
        <v>okay</v>
      </c>
      <c r="AQ254" s="10" t="str">
        <f>IFERROR(IF(COUNTIFS(BTT[Verwendete Transaktion (Pflichtauswahl)],BTT[[#This Row],[Verwendete Transaktion (Pflichtauswahl)]],BTT[Verantwortliches TP
(automatisch)],"&lt;&gt;"&amp;BTT[[#This Row],[Verantwortliches TP
(automatisch)]])&gt;0,"Transaktion mehrfach","okay"),"")</f>
        <v>okay</v>
      </c>
      <c r="AR254" s="10" t="str">
        <f>IFERROR(IF(COUNTIFS(BTT[Verwendete Transaktion (Pflichtauswahl)],BTT[[#This Row],[Verwendete Transaktion (Pflichtauswahl)]],BTT[Verantwortliches TP
(automatisch)],"&lt;&gt;"&amp;VLOOKUP(aktives_Teilprojekt,Teilprojekte[[Teilprojekte]:[Kürzel]],2,FALSE))&gt;0,"Transaktion mehrfach","okay"),"")</f>
        <v>okay</v>
      </c>
      <c r="AS254" s="10" t="s">
        <v>9938</v>
      </c>
      <c r="AT254" s="10"/>
    </row>
    <row r="255" spans="1:46" x14ac:dyDescent="0.25">
      <c r="A255" s="14" t="str">
        <f>IFERROR(IF(BTT[[#This Row],[Lfd Nr. 
(aus konsolidierter Datei)]]&lt;&gt;"",BTT[[#This Row],[Lfd Nr. 
(aus konsolidierter Datei)]],VLOOKUP(aktives_Teilprojekt,Teilprojekte[[Teilprojekte]:[Kürzel]],2,FALSE)&amp;ROW(BTT[[#This Row],[Lfd Nr.
(automatisch)]])-2),"")</f>
        <v>IH261</v>
      </c>
      <c r="B255" s="15" t="s">
        <v>6110</v>
      </c>
      <c r="C255" s="15"/>
      <c r="D255" t="s">
        <v>9939</v>
      </c>
      <c r="E255" s="10" t="str">
        <f>IFERROR(IF(NOT(BTT[[#This Row],[Manuelle Änderung des Verantwortliches TP
(Auswahl - bei Bedarf)]]=""),BTT[[#This Row],[Manuelle Änderung des Verantwortliches TP
(Auswahl - bei Bedarf)]],VLOOKUP(BTT[[#This Row],[Hauptprozess
(Pflichtauswahl)]],Hauptprozesse[],3,FALSE)),"")</f>
        <v>IH</v>
      </c>
      <c r="H255" s="10" t="s">
        <v>6041</v>
      </c>
      <c r="I255" t="s">
        <v>5662</v>
      </c>
      <c r="J255" s="10" t="str">
        <f>IFERROR(VLOOKUP(BTT[[#This Row],[Verwendete Transaktion (Pflichtauswahl)]],Transaktionen[[Transaktionen]:[Langtext]],2,FALSE),"")</f>
        <v>Bedingungen Einzelbudgetierung</v>
      </c>
      <c r="L255" t="s">
        <v>6052</v>
      </c>
      <c r="M255" t="s">
        <v>6051</v>
      </c>
      <c r="N255" t="s">
        <v>6052</v>
      </c>
      <c r="O255" t="s">
        <v>6052</v>
      </c>
      <c r="P255" t="s">
        <v>6052</v>
      </c>
      <c r="Q255" t="s">
        <v>6052</v>
      </c>
      <c r="R255" t="s">
        <v>8533</v>
      </c>
      <c r="S255" t="s">
        <v>6052</v>
      </c>
      <c r="T255" t="s">
        <v>6060</v>
      </c>
      <c r="V255" s="10" t="str">
        <f>IFERROR(VLOOKUP(BTT[[#This Row],[Verwendetes Formular
(Auswahl falls relevant)]],Formulare[[Formularbezeichnung]:[Formularname (technisch)]],2,FALSE),"")</f>
        <v/>
      </c>
      <c r="X255" t="s">
        <v>6052</v>
      </c>
      <c r="Y255" s="4"/>
      <c r="Z255" t="s">
        <v>6046</v>
      </c>
      <c r="AK255" s="10" t="str">
        <f>IF(BTT[[#This Row],[Subprozess
(optionale Auswahl)]]="","okay",IF(VLOOKUP(BTT[[#This Row],[Subprozess
(optionale Auswahl)]],BPML[[Subprozess]:[Zugeordneter Hauptprozess]],3,FALSE)=BTT[[#This Row],[Hauptprozess
(Pflichtauswahl)]],"okay","falscher Subprozess"))</f>
        <v>okay</v>
      </c>
      <c r="AL255" t="str">
        <f>IF(aktives_Teilprojekt="Master","",IF(BTT[[#This Row],[Verantwortliches TP
(automatisch)]]=VLOOKUP(aktives_Teilprojekt,Teilprojekte[[Teilprojekte]:[Kürzel]],2,FALSE),"okay","Hauptprozess anderes TP"))</f>
        <v>okay</v>
      </c>
      <c r="AM2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5" s="10" t="str">
        <f>IFERROR(IF(BTT[[#This Row],[SAP-Modul
(Pflichtauswahl)]]&lt;&gt;VLOOKUP(BTT[[#This Row],[Verwendete Transaktion (Pflichtauswahl)]],Transaktionen[[Transaktionen]:[Modul]],3,FALSE),"Modul anders","okay"),"")</f>
        <v>okay</v>
      </c>
      <c r="AP255" s="10" t="str">
        <f>IFERROR(IF(COUNTIFS(BTT[Verwendete Transaktion (Pflichtauswahl)],BTT[[#This Row],[Verwendete Transaktion (Pflichtauswahl)]],BTT[SAP-Modul
(Pflichtauswahl)],"&lt;&gt;"&amp;BTT[[#This Row],[SAP-Modul
(Pflichtauswahl)]])&gt;0,"Modul anders","okay"),"")</f>
        <v>okay</v>
      </c>
      <c r="AQ255" s="10" t="str">
        <f>IFERROR(IF(COUNTIFS(BTT[Verwendete Transaktion (Pflichtauswahl)],BTT[[#This Row],[Verwendete Transaktion (Pflichtauswahl)]],BTT[Verantwortliches TP
(automatisch)],"&lt;&gt;"&amp;BTT[[#This Row],[Verantwortliches TP
(automatisch)]])&gt;0,"Transaktion mehrfach","okay"),"")</f>
        <v>okay</v>
      </c>
      <c r="AR255" s="10" t="str">
        <f>IFERROR(IF(COUNTIFS(BTT[Verwendete Transaktion (Pflichtauswahl)],BTT[[#This Row],[Verwendete Transaktion (Pflichtauswahl)]],BTT[Verantwortliches TP
(automatisch)],"&lt;&gt;"&amp;VLOOKUP(aktives_Teilprojekt,Teilprojekte[[Teilprojekte]:[Kürzel]],2,FALSE))&gt;0,"Transaktion mehrfach","okay"),"")</f>
        <v>okay</v>
      </c>
      <c r="AS255" s="10" t="s">
        <v>9940</v>
      </c>
      <c r="AT255" s="10"/>
    </row>
    <row r="256" spans="1:46" x14ac:dyDescent="0.25">
      <c r="A256" s="14" t="str">
        <f>IFERROR(IF(BTT[[#This Row],[Lfd Nr. 
(aus konsolidierter Datei)]]&lt;&gt;"",BTT[[#This Row],[Lfd Nr. 
(aus konsolidierter Datei)]],VLOOKUP(aktives_Teilprojekt,Teilprojekte[[Teilprojekte]:[Kürzel]],2,FALSE)&amp;ROW(BTT[[#This Row],[Lfd Nr.
(automatisch)]])-2),"")</f>
        <v>IH262</v>
      </c>
      <c r="B256" s="15" t="s">
        <v>6110</v>
      </c>
      <c r="C256" s="15"/>
      <c r="D256" t="s">
        <v>9939</v>
      </c>
      <c r="E256" s="10" t="str">
        <f>IFERROR(IF(NOT(BTT[[#This Row],[Manuelle Änderung des Verantwortliches TP
(Auswahl - bei Bedarf)]]=""),BTT[[#This Row],[Manuelle Änderung des Verantwortliches TP
(Auswahl - bei Bedarf)]],VLOOKUP(BTT[[#This Row],[Hauptprozess
(Pflichtauswahl)]],Hauptprozesse[],3,FALSE)),"")</f>
        <v>IH</v>
      </c>
      <c r="H256" s="10" t="s">
        <v>6041</v>
      </c>
      <c r="I256" t="s">
        <v>5664</v>
      </c>
      <c r="J256" s="10" t="str">
        <f>IFERROR(VLOOKUP(BTT[[#This Row],[Verwendete Transaktion (Pflichtauswahl)]],Transaktionen[[Transaktionen]:[Langtext]],2,FALSE),"")</f>
        <v>PM-Freigabe Administration der WF</v>
      </c>
      <c r="L256" t="s">
        <v>6052</v>
      </c>
      <c r="M256" t="s">
        <v>6051</v>
      </c>
      <c r="N256" t="s">
        <v>6052</v>
      </c>
      <c r="O256" t="s">
        <v>6052</v>
      </c>
      <c r="P256" t="s">
        <v>6052</v>
      </c>
      <c r="Q256" t="s">
        <v>6052</v>
      </c>
      <c r="R256" t="s">
        <v>8533</v>
      </c>
      <c r="S256" t="s">
        <v>6052</v>
      </c>
      <c r="T256" t="s">
        <v>6060</v>
      </c>
      <c r="V256" s="10" t="str">
        <f>IFERROR(VLOOKUP(BTT[[#This Row],[Verwendetes Formular
(Auswahl falls relevant)]],Formulare[[Formularbezeichnung]:[Formularname (technisch)]],2,FALSE),"")</f>
        <v/>
      </c>
      <c r="X256" t="s">
        <v>6052</v>
      </c>
      <c r="Y256" s="4"/>
      <c r="Z256" t="s">
        <v>6046</v>
      </c>
      <c r="AK256" s="10" t="str">
        <f>IF(BTT[[#This Row],[Subprozess
(optionale Auswahl)]]="","okay",IF(VLOOKUP(BTT[[#This Row],[Subprozess
(optionale Auswahl)]],BPML[[Subprozess]:[Zugeordneter Hauptprozess]],3,FALSE)=BTT[[#This Row],[Hauptprozess
(Pflichtauswahl)]],"okay","falscher Subprozess"))</f>
        <v>okay</v>
      </c>
      <c r="AL256" t="str">
        <f>IF(aktives_Teilprojekt="Master","",IF(BTT[[#This Row],[Verantwortliches TP
(automatisch)]]=VLOOKUP(aktives_Teilprojekt,Teilprojekte[[Teilprojekte]:[Kürzel]],2,FALSE),"okay","Hauptprozess anderes TP"))</f>
        <v>okay</v>
      </c>
      <c r="AM2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6" s="10" t="str">
        <f>IFERROR(IF(BTT[[#This Row],[SAP-Modul
(Pflichtauswahl)]]&lt;&gt;VLOOKUP(BTT[[#This Row],[Verwendete Transaktion (Pflichtauswahl)]],Transaktionen[[Transaktionen]:[Modul]],3,FALSE),"Modul anders","okay"),"")</f>
        <v>okay</v>
      </c>
      <c r="AP256" s="10" t="str">
        <f>IFERROR(IF(COUNTIFS(BTT[Verwendete Transaktion (Pflichtauswahl)],BTT[[#This Row],[Verwendete Transaktion (Pflichtauswahl)]],BTT[SAP-Modul
(Pflichtauswahl)],"&lt;&gt;"&amp;BTT[[#This Row],[SAP-Modul
(Pflichtauswahl)]])&gt;0,"Modul anders","okay"),"")</f>
        <v>okay</v>
      </c>
      <c r="AQ256" s="10" t="str">
        <f>IFERROR(IF(COUNTIFS(BTT[Verwendete Transaktion (Pflichtauswahl)],BTT[[#This Row],[Verwendete Transaktion (Pflichtauswahl)]],BTT[Verantwortliches TP
(automatisch)],"&lt;&gt;"&amp;BTT[[#This Row],[Verantwortliches TP
(automatisch)]])&gt;0,"Transaktion mehrfach","okay"),"")</f>
        <v>okay</v>
      </c>
      <c r="AR256" s="10" t="str">
        <f>IFERROR(IF(COUNTIFS(BTT[Verwendete Transaktion (Pflichtauswahl)],BTT[[#This Row],[Verwendete Transaktion (Pflichtauswahl)]],BTT[Verantwortliches TP
(automatisch)],"&lt;&gt;"&amp;VLOOKUP(aktives_Teilprojekt,Teilprojekte[[Teilprojekte]:[Kürzel]],2,FALSE))&gt;0,"Transaktion mehrfach","okay"),"")</f>
        <v>okay</v>
      </c>
      <c r="AS256" s="10" t="s">
        <v>9941</v>
      </c>
      <c r="AT256" s="10"/>
    </row>
    <row r="257" spans="1:46" x14ac:dyDescent="0.25">
      <c r="A257" s="14" t="str">
        <f>IFERROR(IF(BTT[[#This Row],[Lfd Nr. 
(aus konsolidierter Datei)]]&lt;&gt;"",BTT[[#This Row],[Lfd Nr. 
(aus konsolidierter Datei)]],VLOOKUP(aktives_Teilprojekt,Teilprojekte[[Teilprojekte]:[Kürzel]],2,FALSE)&amp;ROW(BTT[[#This Row],[Lfd Nr.
(automatisch)]])-2),"")</f>
        <v>IH263</v>
      </c>
      <c r="B257" s="15" t="s">
        <v>8589</v>
      </c>
      <c r="C257" s="15"/>
      <c r="E257" s="10" t="str">
        <f>IFERROR(IF(NOT(BTT[[#This Row],[Manuelle Änderung des Verantwortliches TP
(Auswahl - bei Bedarf)]]=""),BTT[[#This Row],[Manuelle Änderung des Verantwortliches TP
(Auswahl - bei Bedarf)]],VLOOKUP(BTT[[#This Row],[Hauptprozess
(Pflichtauswahl)]],Hauptprozesse[],3,FALSE)),"")</f>
        <v>IH</v>
      </c>
      <c r="H257" s="10" t="s">
        <v>6041</v>
      </c>
      <c r="I257" t="s">
        <v>5666</v>
      </c>
      <c r="J257" s="10" t="str">
        <f>IFERROR(VLOOKUP(BTT[[#This Row],[Verwendete Transaktion (Pflichtauswahl)]],Transaktionen[[Transaktionen]:[Langtext]],2,FALSE),"")</f>
        <v>Anzahl Aufträge nach Techn.Platz</v>
      </c>
      <c r="L257" t="s">
        <v>6052</v>
      </c>
      <c r="N257" t="s">
        <v>6052</v>
      </c>
      <c r="O257" t="s">
        <v>6052</v>
      </c>
      <c r="S257" t="s">
        <v>6052</v>
      </c>
      <c r="T257" t="s">
        <v>6060</v>
      </c>
      <c r="V257" s="10" t="str">
        <f>IFERROR(VLOOKUP(BTT[[#This Row],[Verwendetes Formular
(Auswahl falls relevant)]],Formulare[[Formularbezeichnung]:[Formularname (technisch)]],2,FALSE),"")</f>
        <v/>
      </c>
      <c r="X257" t="s">
        <v>6052</v>
      </c>
      <c r="Y257" s="4"/>
      <c r="Z257" t="s">
        <v>6046</v>
      </c>
      <c r="AK257" s="10" t="str">
        <f>IF(BTT[[#This Row],[Subprozess
(optionale Auswahl)]]="","okay",IF(VLOOKUP(BTT[[#This Row],[Subprozess
(optionale Auswahl)]],BPML[[Subprozess]:[Zugeordneter Hauptprozess]],3,FALSE)=BTT[[#This Row],[Hauptprozess
(Pflichtauswahl)]],"okay","falscher Subprozess"))</f>
        <v>okay</v>
      </c>
      <c r="AL257" t="str">
        <f>IF(aktives_Teilprojekt="Master","",IF(BTT[[#This Row],[Verantwortliches TP
(automatisch)]]=VLOOKUP(aktives_Teilprojekt,Teilprojekte[[Teilprojekte]:[Kürzel]],2,FALSE),"okay","Hauptprozess anderes TP"))</f>
        <v>okay</v>
      </c>
      <c r="AM2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7" s="10" t="str">
        <f>IFERROR(IF(BTT[[#This Row],[SAP-Modul
(Pflichtauswahl)]]&lt;&gt;VLOOKUP(BTT[[#This Row],[Verwendete Transaktion (Pflichtauswahl)]],Transaktionen[[Transaktionen]:[Modul]],3,FALSE),"Modul anders","okay"),"")</f>
        <v>okay</v>
      </c>
      <c r="AP257" s="10" t="str">
        <f>IFERROR(IF(COUNTIFS(BTT[Verwendete Transaktion (Pflichtauswahl)],BTT[[#This Row],[Verwendete Transaktion (Pflichtauswahl)]],BTT[SAP-Modul
(Pflichtauswahl)],"&lt;&gt;"&amp;BTT[[#This Row],[SAP-Modul
(Pflichtauswahl)]])&gt;0,"Modul anders","okay"),"")</f>
        <v>okay</v>
      </c>
      <c r="AQ257" s="10" t="str">
        <f>IFERROR(IF(COUNTIFS(BTT[Verwendete Transaktion (Pflichtauswahl)],BTT[[#This Row],[Verwendete Transaktion (Pflichtauswahl)]],BTT[Verantwortliches TP
(automatisch)],"&lt;&gt;"&amp;BTT[[#This Row],[Verantwortliches TP
(automatisch)]])&gt;0,"Transaktion mehrfach","okay"),"")</f>
        <v>okay</v>
      </c>
      <c r="AR257" s="10" t="str">
        <f>IFERROR(IF(COUNTIFS(BTT[Verwendete Transaktion (Pflichtauswahl)],BTT[[#This Row],[Verwendete Transaktion (Pflichtauswahl)]],BTT[Verantwortliches TP
(automatisch)],"&lt;&gt;"&amp;VLOOKUP(aktives_Teilprojekt,Teilprojekte[[Teilprojekte]:[Kürzel]],2,FALSE))&gt;0,"Transaktion mehrfach","okay"),"")</f>
        <v>okay</v>
      </c>
      <c r="AS257" s="10" t="s">
        <v>9942</v>
      </c>
      <c r="AT257" s="10"/>
    </row>
    <row r="258" spans="1:46" x14ac:dyDescent="0.25">
      <c r="A258" s="14" t="str">
        <f>IFERROR(IF(BTT[[#This Row],[Lfd Nr. 
(aus konsolidierter Datei)]]&lt;&gt;"",BTT[[#This Row],[Lfd Nr. 
(aus konsolidierter Datei)]],VLOOKUP(aktives_Teilprojekt,Teilprojekte[[Teilprojekte]:[Kürzel]],2,FALSE)&amp;ROW(BTT[[#This Row],[Lfd Nr.
(automatisch)]])-2),"")</f>
        <v>IH264</v>
      </c>
      <c r="B258" s="15" t="s">
        <v>6107</v>
      </c>
      <c r="C258" s="15"/>
      <c r="E258" s="10" t="str">
        <f>IFERROR(IF(NOT(BTT[[#This Row],[Manuelle Änderung des Verantwortliches TP
(Auswahl - bei Bedarf)]]=""),BTT[[#This Row],[Manuelle Änderung des Verantwortliches TP
(Auswahl - bei Bedarf)]],VLOOKUP(BTT[[#This Row],[Hauptprozess
(Pflichtauswahl)]],Hauptprozesse[],3,FALSE)),"")</f>
        <v>IH</v>
      </c>
      <c r="H258" s="10" t="s">
        <v>6041</v>
      </c>
      <c r="I258" t="s">
        <v>5668</v>
      </c>
      <c r="J258" s="10" t="str">
        <f>IFERROR(VLOOKUP(BTT[[#This Row],[Verwendete Transaktion (Pflichtauswahl)]],Transaktionen[[Transaktionen]:[Langtext]],2,FALSE),"")</f>
        <v>Pflege Budget für IS S803</v>
      </c>
      <c r="L258" t="s">
        <v>6052</v>
      </c>
      <c r="N258" t="s">
        <v>6052</v>
      </c>
      <c r="O258" t="s">
        <v>6052</v>
      </c>
      <c r="S258" t="s">
        <v>6052</v>
      </c>
      <c r="T258" t="s">
        <v>6060</v>
      </c>
      <c r="V258" s="10" t="str">
        <f>IFERROR(VLOOKUP(BTT[[#This Row],[Verwendetes Formular
(Auswahl falls relevant)]],Formulare[[Formularbezeichnung]:[Formularname (technisch)]],2,FALSE),"")</f>
        <v/>
      </c>
      <c r="X258" t="s">
        <v>6052</v>
      </c>
      <c r="Y258" s="4" t="s">
        <v>10288</v>
      </c>
      <c r="Z258" t="s">
        <v>6048</v>
      </c>
      <c r="AK258" s="10" t="str">
        <f>IF(BTT[[#This Row],[Subprozess
(optionale Auswahl)]]="","okay",IF(VLOOKUP(BTT[[#This Row],[Subprozess
(optionale Auswahl)]],BPML[[Subprozess]:[Zugeordneter Hauptprozess]],3,FALSE)=BTT[[#This Row],[Hauptprozess
(Pflichtauswahl)]],"okay","falscher Subprozess"))</f>
        <v>okay</v>
      </c>
      <c r="AL258" t="str">
        <f>IF(aktives_Teilprojekt="Master","",IF(BTT[[#This Row],[Verantwortliches TP
(automatisch)]]=VLOOKUP(aktives_Teilprojekt,Teilprojekte[[Teilprojekte]:[Kürzel]],2,FALSE),"okay","Hauptprozess anderes TP"))</f>
        <v>okay</v>
      </c>
      <c r="AM2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8" s="10" t="str">
        <f>IFERROR(IF(BTT[[#This Row],[SAP-Modul
(Pflichtauswahl)]]&lt;&gt;VLOOKUP(BTT[[#This Row],[Verwendete Transaktion (Pflichtauswahl)]],Transaktionen[[Transaktionen]:[Modul]],3,FALSE),"Modul anders","okay"),"")</f>
        <v>okay</v>
      </c>
      <c r="AP258" s="10" t="str">
        <f>IFERROR(IF(COUNTIFS(BTT[Verwendete Transaktion (Pflichtauswahl)],BTT[[#This Row],[Verwendete Transaktion (Pflichtauswahl)]],BTT[SAP-Modul
(Pflichtauswahl)],"&lt;&gt;"&amp;BTT[[#This Row],[SAP-Modul
(Pflichtauswahl)]])&gt;0,"Modul anders","okay"),"")</f>
        <v>okay</v>
      </c>
      <c r="AQ258" s="10" t="str">
        <f>IFERROR(IF(COUNTIFS(BTT[Verwendete Transaktion (Pflichtauswahl)],BTT[[#This Row],[Verwendete Transaktion (Pflichtauswahl)]],BTT[Verantwortliches TP
(automatisch)],"&lt;&gt;"&amp;BTT[[#This Row],[Verantwortliches TP
(automatisch)]])&gt;0,"Transaktion mehrfach","okay"),"")</f>
        <v>okay</v>
      </c>
      <c r="AR258" s="10" t="str">
        <f>IFERROR(IF(COUNTIFS(BTT[Verwendete Transaktion (Pflichtauswahl)],BTT[[#This Row],[Verwendete Transaktion (Pflichtauswahl)]],BTT[Verantwortliches TP
(automatisch)],"&lt;&gt;"&amp;VLOOKUP(aktives_Teilprojekt,Teilprojekte[[Teilprojekte]:[Kürzel]],2,FALSE))&gt;0,"Transaktion mehrfach","okay"),"")</f>
        <v>okay</v>
      </c>
      <c r="AS258" s="10" t="s">
        <v>9943</v>
      </c>
      <c r="AT258" s="10"/>
    </row>
    <row r="259" spans="1:46" x14ac:dyDescent="0.25">
      <c r="A259" s="14" t="str">
        <f>IFERROR(IF(BTT[[#This Row],[Lfd Nr. 
(aus konsolidierter Datei)]]&lt;&gt;"",BTT[[#This Row],[Lfd Nr. 
(aus konsolidierter Datei)]],VLOOKUP(aktives_Teilprojekt,Teilprojekte[[Teilprojekte]:[Kürzel]],2,FALSE)&amp;ROW(BTT[[#This Row],[Lfd Nr.
(automatisch)]])-2),"")</f>
        <v>IH265</v>
      </c>
      <c r="B259" s="15" t="s">
        <v>6107</v>
      </c>
      <c r="C259" s="15"/>
      <c r="E259" s="10" t="str">
        <f>IFERROR(IF(NOT(BTT[[#This Row],[Manuelle Änderung des Verantwortliches TP
(Auswahl - bei Bedarf)]]=""),BTT[[#This Row],[Manuelle Änderung des Verantwortliches TP
(Auswahl - bei Bedarf)]],VLOOKUP(BTT[[#This Row],[Hauptprozess
(Pflichtauswahl)]],Hauptprozesse[],3,FALSE)),"")</f>
        <v>IH</v>
      </c>
      <c r="H259" s="10" t="s">
        <v>6041</v>
      </c>
      <c r="I259" t="s">
        <v>5670</v>
      </c>
      <c r="J259" s="10" t="str">
        <f>IFERROR(VLOOKUP(BTT[[#This Row],[Verwendete Transaktion (Pflichtauswahl)]],Transaktionen[[Transaktionen]:[Langtext]],2,FALSE),"")</f>
        <v>Adressdaten aus T. Platz / Equipment</v>
      </c>
      <c r="L259" t="s">
        <v>6052</v>
      </c>
      <c r="N259" t="s">
        <v>6052</v>
      </c>
      <c r="O259" t="s">
        <v>6052</v>
      </c>
      <c r="S259" t="s">
        <v>6052</v>
      </c>
      <c r="T259" t="s">
        <v>6060</v>
      </c>
      <c r="V259" s="10" t="str">
        <f>IFERROR(VLOOKUP(BTT[[#This Row],[Verwendetes Formular
(Auswahl falls relevant)]],Formulare[[Formularbezeichnung]:[Formularname (technisch)]],2,FALSE),"")</f>
        <v/>
      </c>
      <c r="X259" t="s">
        <v>6052</v>
      </c>
      <c r="Y259" s="4" t="s">
        <v>10288</v>
      </c>
      <c r="Z259" t="s">
        <v>6048</v>
      </c>
      <c r="AK259" s="10" t="str">
        <f>IF(BTT[[#This Row],[Subprozess
(optionale Auswahl)]]="","okay",IF(VLOOKUP(BTT[[#This Row],[Subprozess
(optionale Auswahl)]],BPML[[Subprozess]:[Zugeordneter Hauptprozess]],3,FALSE)=BTT[[#This Row],[Hauptprozess
(Pflichtauswahl)]],"okay","falscher Subprozess"))</f>
        <v>okay</v>
      </c>
      <c r="AL259" t="str">
        <f>IF(aktives_Teilprojekt="Master","",IF(BTT[[#This Row],[Verantwortliches TP
(automatisch)]]=VLOOKUP(aktives_Teilprojekt,Teilprojekte[[Teilprojekte]:[Kürzel]],2,FALSE),"okay","Hauptprozess anderes TP"))</f>
        <v>okay</v>
      </c>
      <c r="AM2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9" s="10" t="str">
        <f>IFERROR(IF(BTT[[#This Row],[SAP-Modul
(Pflichtauswahl)]]&lt;&gt;VLOOKUP(BTT[[#This Row],[Verwendete Transaktion (Pflichtauswahl)]],Transaktionen[[Transaktionen]:[Modul]],3,FALSE),"Modul anders","okay"),"")</f>
        <v>okay</v>
      </c>
      <c r="AP259" s="10" t="str">
        <f>IFERROR(IF(COUNTIFS(BTT[Verwendete Transaktion (Pflichtauswahl)],BTT[[#This Row],[Verwendete Transaktion (Pflichtauswahl)]],BTT[SAP-Modul
(Pflichtauswahl)],"&lt;&gt;"&amp;BTT[[#This Row],[SAP-Modul
(Pflichtauswahl)]])&gt;0,"Modul anders","okay"),"")</f>
        <v>okay</v>
      </c>
      <c r="AQ259" s="10" t="str">
        <f>IFERROR(IF(COUNTIFS(BTT[Verwendete Transaktion (Pflichtauswahl)],BTT[[#This Row],[Verwendete Transaktion (Pflichtauswahl)]],BTT[Verantwortliches TP
(automatisch)],"&lt;&gt;"&amp;BTT[[#This Row],[Verantwortliches TP
(automatisch)]])&gt;0,"Transaktion mehrfach","okay"),"")</f>
        <v>okay</v>
      </c>
      <c r="AR259" s="10" t="str">
        <f>IFERROR(IF(COUNTIFS(BTT[Verwendete Transaktion (Pflichtauswahl)],BTT[[#This Row],[Verwendete Transaktion (Pflichtauswahl)]],BTT[Verantwortliches TP
(automatisch)],"&lt;&gt;"&amp;VLOOKUP(aktives_Teilprojekt,Teilprojekte[[Teilprojekte]:[Kürzel]],2,FALSE))&gt;0,"Transaktion mehrfach","okay"),"")</f>
        <v>okay</v>
      </c>
      <c r="AS259" s="10" t="s">
        <v>9944</v>
      </c>
      <c r="AT259" s="10"/>
    </row>
    <row r="260" spans="1:46" x14ac:dyDescent="0.25">
      <c r="A260" s="14" t="str">
        <f>IFERROR(IF(BTT[[#This Row],[Lfd Nr. 
(aus konsolidierter Datei)]]&lt;&gt;"",BTT[[#This Row],[Lfd Nr. 
(aus konsolidierter Datei)]],VLOOKUP(aktives_Teilprojekt,Teilprojekte[[Teilprojekte]:[Kürzel]],2,FALSE)&amp;ROW(BTT[[#This Row],[Lfd Nr.
(automatisch)]])-2),"")</f>
        <v>IH266</v>
      </c>
      <c r="B260" s="15" t="s">
        <v>6107</v>
      </c>
      <c r="C260" s="15"/>
      <c r="E260" s="10" t="str">
        <f>IFERROR(IF(NOT(BTT[[#This Row],[Manuelle Änderung des Verantwortliches TP
(Auswahl - bei Bedarf)]]=""),BTT[[#This Row],[Manuelle Änderung des Verantwortliches TP
(Auswahl - bei Bedarf)]],VLOOKUP(BTT[[#This Row],[Hauptprozess
(Pflichtauswahl)]],Hauptprozesse[],3,FALSE)),"")</f>
        <v>IH</v>
      </c>
      <c r="H260" s="10" t="s">
        <v>6041</v>
      </c>
      <c r="I260" t="s">
        <v>5672</v>
      </c>
      <c r="J260" s="10" t="str">
        <f>IFERROR(VLOOKUP(BTT[[#This Row],[Verwendete Transaktion (Pflichtauswahl)]],Transaktionen[[Transaktionen]:[Langtext]],2,FALSE),"")</f>
        <v>Wartungspläne ändern</v>
      </c>
      <c r="L260" t="s">
        <v>6052</v>
      </c>
      <c r="N260" t="s">
        <v>6052</v>
      </c>
      <c r="O260" t="s">
        <v>6052</v>
      </c>
      <c r="S260" t="s">
        <v>6052</v>
      </c>
      <c r="T260" t="s">
        <v>6060</v>
      </c>
      <c r="V260" s="10" t="str">
        <f>IFERROR(VLOOKUP(BTT[[#This Row],[Verwendetes Formular
(Auswahl falls relevant)]],Formulare[[Formularbezeichnung]:[Formularname (technisch)]],2,FALSE),"")</f>
        <v/>
      </c>
      <c r="X260" t="s">
        <v>6052</v>
      </c>
      <c r="Y260" s="4" t="s">
        <v>10288</v>
      </c>
      <c r="Z260" t="s">
        <v>6048</v>
      </c>
      <c r="AK260" s="10" t="str">
        <f>IF(BTT[[#This Row],[Subprozess
(optionale Auswahl)]]="","okay",IF(VLOOKUP(BTT[[#This Row],[Subprozess
(optionale Auswahl)]],BPML[[Subprozess]:[Zugeordneter Hauptprozess]],3,FALSE)=BTT[[#This Row],[Hauptprozess
(Pflichtauswahl)]],"okay","falscher Subprozess"))</f>
        <v>okay</v>
      </c>
      <c r="AL260" t="str">
        <f>IF(aktives_Teilprojekt="Master","",IF(BTT[[#This Row],[Verantwortliches TP
(automatisch)]]=VLOOKUP(aktives_Teilprojekt,Teilprojekte[[Teilprojekte]:[Kürzel]],2,FALSE),"okay","Hauptprozess anderes TP"))</f>
        <v>okay</v>
      </c>
      <c r="AM2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0" s="10" t="str">
        <f>IFERROR(IF(BTT[[#This Row],[SAP-Modul
(Pflichtauswahl)]]&lt;&gt;VLOOKUP(BTT[[#This Row],[Verwendete Transaktion (Pflichtauswahl)]],Transaktionen[[Transaktionen]:[Modul]],3,FALSE),"Modul anders","okay"),"")</f>
        <v>okay</v>
      </c>
      <c r="AP260" s="10" t="str">
        <f>IFERROR(IF(COUNTIFS(BTT[Verwendete Transaktion (Pflichtauswahl)],BTT[[#This Row],[Verwendete Transaktion (Pflichtauswahl)]],BTT[SAP-Modul
(Pflichtauswahl)],"&lt;&gt;"&amp;BTT[[#This Row],[SAP-Modul
(Pflichtauswahl)]])&gt;0,"Modul anders","okay"),"")</f>
        <v>okay</v>
      </c>
      <c r="AQ260" s="10" t="str">
        <f>IFERROR(IF(COUNTIFS(BTT[Verwendete Transaktion (Pflichtauswahl)],BTT[[#This Row],[Verwendete Transaktion (Pflichtauswahl)]],BTT[Verantwortliches TP
(automatisch)],"&lt;&gt;"&amp;BTT[[#This Row],[Verantwortliches TP
(automatisch)]])&gt;0,"Transaktion mehrfach","okay"),"")</f>
        <v>okay</v>
      </c>
      <c r="AR260" s="10" t="str">
        <f>IFERROR(IF(COUNTIFS(BTT[Verwendete Transaktion (Pflichtauswahl)],BTT[[#This Row],[Verwendete Transaktion (Pflichtauswahl)]],BTT[Verantwortliches TP
(automatisch)],"&lt;&gt;"&amp;VLOOKUP(aktives_Teilprojekt,Teilprojekte[[Teilprojekte]:[Kürzel]],2,FALSE))&gt;0,"Transaktion mehrfach","okay"),"")</f>
        <v>okay</v>
      </c>
      <c r="AS260" s="10" t="s">
        <v>9945</v>
      </c>
      <c r="AT260" s="10"/>
    </row>
    <row r="261" spans="1:46" x14ac:dyDescent="0.25">
      <c r="A261" s="14" t="str">
        <f>IFERROR(IF(BTT[[#This Row],[Lfd Nr. 
(aus konsolidierter Datei)]]&lt;&gt;"",BTT[[#This Row],[Lfd Nr. 
(aus konsolidierter Datei)]],VLOOKUP(aktives_Teilprojekt,Teilprojekte[[Teilprojekte]:[Kürzel]],2,FALSE)&amp;ROW(BTT[[#This Row],[Lfd Nr.
(automatisch)]])-2),"")</f>
        <v>IH268</v>
      </c>
      <c r="B261" s="15" t="s">
        <v>6107</v>
      </c>
      <c r="C261" s="15"/>
      <c r="E261" s="10" t="str">
        <f>IFERROR(IF(NOT(BTT[[#This Row],[Manuelle Änderung des Verantwortliches TP
(Auswahl - bei Bedarf)]]=""),BTT[[#This Row],[Manuelle Änderung des Verantwortliches TP
(Auswahl - bei Bedarf)]],VLOOKUP(BTT[[#This Row],[Hauptprozess
(Pflichtauswahl)]],Hauptprozesse[],3,FALSE)),"")</f>
        <v>IH</v>
      </c>
      <c r="H261" s="10" t="s">
        <v>6041</v>
      </c>
      <c r="I261" t="s">
        <v>5676</v>
      </c>
      <c r="J261" s="10" t="str">
        <f>IFERROR(VLOOKUP(BTT[[#This Row],[Verwendete Transaktion (Pflichtauswahl)]],Transaktionen[[Transaktionen]:[Langtext]],2,FALSE),"")</f>
        <v>Jahresleistung in Meßbelegen ändern</v>
      </c>
      <c r="L261" t="s">
        <v>6052</v>
      </c>
      <c r="M261" t="s">
        <v>6051</v>
      </c>
      <c r="N261" t="s">
        <v>6052</v>
      </c>
      <c r="O261" t="s">
        <v>6052</v>
      </c>
      <c r="S261" t="s">
        <v>6052</v>
      </c>
      <c r="T261" t="s">
        <v>6060</v>
      </c>
      <c r="V261" s="10" t="str">
        <f>IFERROR(VLOOKUP(BTT[[#This Row],[Verwendetes Formular
(Auswahl falls relevant)]],Formulare[[Formularbezeichnung]:[Formularname (technisch)]],2,FALSE),"")</f>
        <v/>
      </c>
      <c r="X261" t="s">
        <v>6052</v>
      </c>
      <c r="Y261" s="4"/>
      <c r="Z261" t="s">
        <v>6046</v>
      </c>
      <c r="AK261" s="10" t="str">
        <f>IF(BTT[[#This Row],[Subprozess
(optionale Auswahl)]]="","okay",IF(VLOOKUP(BTT[[#This Row],[Subprozess
(optionale Auswahl)]],BPML[[Subprozess]:[Zugeordneter Hauptprozess]],3,FALSE)=BTT[[#This Row],[Hauptprozess
(Pflichtauswahl)]],"okay","falscher Subprozess"))</f>
        <v>okay</v>
      </c>
      <c r="AL261" t="str">
        <f>IF(aktives_Teilprojekt="Master","",IF(BTT[[#This Row],[Verantwortliches TP
(automatisch)]]=VLOOKUP(aktives_Teilprojekt,Teilprojekte[[Teilprojekte]:[Kürzel]],2,FALSE),"okay","Hauptprozess anderes TP"))</f>
        <v>okay</v>
      </c>
      <c r="AM2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1" s="10" t="str">
        <f>IFERROR(IF(BTT[[#This Row],[SAP-Modul
(Pflichtauswahl)]]&lt;&gt;VLOOKUP(BTT[[#This Row],[Verwendete Transaktion (Pflichtauswahl)]],Transaktionen[[Transaktionen]:[Modul]],3,FALSE),"Modul anders","okay"),"")</f>
        <v>okay</v>
      </c>
      <c r="AP261" s="10" t="str">
        <f>IFERROR(IF(COUNTIFS(BTT[Verwendete Transaktion (Pflichtauswahl)],BTT[[#This Row],[Verwendete Transaktion (Pflichtauswahl)]],BTT[SAP-Modul
(Pflichtauswahl)],"&lt;&gt;"&amp;BTT[[#This Row],[SAP-Modul
(Pflichtauswahl)]])&gt;0,"Modul anders","okay"),"")</f>
        <v>okay</v>
      </c>
      <c r="AQ261" s="10" t="str">
        <f>IFERROR(IF(COUNTIFS(BTT[Verwendete Transaktion (Pflichtauswahl)],BTT[[#This Row],[Verwendete Transaktion (Pflichtauswahl)]],BTT[Verantwortliches TP
(automatisch)],"&lt;&gt;"&amp;BTT[[#This Row],[Verantwortliches TP
(automatisch)]])&gt;0,"Transaktion mehrfach","okay"),"")</f>
        <v>okay</v>
      </c>
      <c r="AR261" s="10" t="str">
        <f>IFERROR(IF(COUNTIFS(BTT[Verwendete Transaktion (Pflichtauswahl)],BTT[[#This Row],[Verwendete Transaktion (Pflichtauswahl)]],BTT[Verantwortliches TP
(automatisch)],"&lt;&gt;"&amp;VLOOKUP(aktives_Teilprojekt,Teilprojekte[[Teilprojekte]:[Kürzel]],2,FALSE))&gt;0,"Transaktion mehrfach","okay"),"")</f>
        <v>okay</v>
      </c>
      <c r="AS261" s="10" t="s">
        <v>9946</v>
      </c>
      <c r="AT261" s="10"/>
    </row>
    <row r="262" spans="1:46" ht="120" x14ac:dyDescent="0.25">
      <c r="A262" s="14" t="str">
        <f>IFERROR(IF(BTT[[#This Row],[Lfd Nr. 
(aus konsolidierter Datei)]]&lt;&gt;"",BTT[[#This Row],[Lfd Nr. 
(aus konsolidierter Datei)]],VLOOKUP(aktives_Teilprojekt,Teilprojekte[[Teilprojekte]:[Kürzel]],2,FALSE)&amp;ROW(BTT[[#This Row],[Lfd Nr.
(automatisch)]])-2),"")</f>
        <v>IH269</v>
      </c>
      <c r="B262" s="15" t="s">
        <v>6110</v>
      </c>
      <c r="C262" s="15"/>
      <c r="D262" t="s">
        <v>9948</v>
      </c>
      <c r="E262" s="10" t="str">
        <f>IFERROR(IF(NOT(BTT[[#This Row],[Manuelle Änderung des Verantwortliches TP
(Auswahl - bei Bedarf)]]=""),BTT[[#This Row],[Manuelle Änderung des Verantwortliches TP
(Auswahl - bei Bedarf)]],VLOOKUP(BTT[[#This Row],[Hauptprozess
(Pflichtauswahl)]],Hauptprozesse[],3,FALSE)),"")</f>
        <v>IH</v>
      </c>
      <c r="H262" s="10" t="s">
        <v>6041</v>
      </c>
      <c r="I262" t="s">
        <v>5678</v>
      </c>
      <c r="J262" s="10" t="str">
        <f>IFERROR(VLOOKUP(BTT[[#This Row],[Verwendete Transaktion (Pflichtauswahl)]],Transaktionen[[Transaktionen]:[Langtext]],2,FALSE),"")</f>
        <v>Pflege Tabelle T9PMABRVOR</v>
      </c>
      <c r="L262" t="s">
        <v>6052</v>
      </c>
      <c r="M262" t="s">
        <v>6051</v>
      </c>
      <c r="N262" t="s">
        <v>6052</v>
      </c>
      <c r="O262" t="s">
        <v>6052</v>
      </c>
      <c r="P262" t="s">
        <v>6052</v>
      </c>
      <c r="Q262" t="s">
        <v>6052</v>
      </c>
      <c r="R262" t="s">
        <v>8533</v>
      </c>
      <c r="S262" t="s">
        <v>6052</v>
      </c>
      <c r="T262" t="s">
        <v>6060</v>
      </c>
      <c r="V262" s="10" t="str">
        <f>IFERROR(VLOOKUP(BTT[[#This Row],[Verwendetes Formular
(Auswahl falls relevant)]],Formulare[[Formularbezeichnung]:[Formularname (technisch)]],2,FALSE),"")</f>
        <v/>
      </c>
      <c r="X262" t="s">
        <v>6052</v>
      </c>
      <c r="Y262" s="4" t="s">
        <v>10289</v>
      </c>
      <c r="Z262" t="s">
        <v>6046</v>
      </c>
      <c r="AK262" s="10" t="str">
        <f>IF(BTT[[#This Row],[Subprozess
(optionale Auswahl)]]="","okay",IF(VLOOKUP(BTT[[#This Row],[Subprozess
(optionale Auswahl)]],BPML[[Subprozess]:[Zugeordneter Hauptprozess]],3,FALSE)=BTT[[#This Row],[Hauptprozess
(Pflichtauswahl)]],"okay","falscher Subprozess"))</f>
        <v>okay</v>
      </c>
      <c r="AL262" t="str">
        <f>IF(aktives_Teilprojekt="Master","",IF(BTT[[#This Row],[Verantwortliches TP
(automatisch)]]=VLOOKUP(aktives_Teilprojekt,Teilprojekte[[Teilprojekte]:[Kürzel]],2,FALSE),"okay","Hauptprozess anderes TP"))</f>
        <v>okay</v>
      </c>
      <c r="AM2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2" s="10" t="str">
        <f>IFERROR(IF(BTT[[#This Row],[SAP-Modul
(Pflichtauswahl)]]&lt;&gt;VLOOKUP(BTT[[#This Row],[Verwendete Transaktion (Pflichtauswahl)]],Transaktionen[[Transaktionen]:[Modul]],3,FALSE),"Modul anders","okay"),"")</f>
        <v>okay</v>
      </c>
      <c r="AP262" s="10" t="str">
        <f>IFERROR(IF(COUNTIFS(BTT[Verwendete Transaktion (Pflichtauswahl)],BTT[[#This Row],[Verwendete Transaktion (Pflichtauswahl)]],BTT[SAP-Modul
(Pflichtauswahl)],"&lt;&gt;"&amp;BTT[[#This Row],[SAP-Modul
(Pflichtauswahl)]])&gt;0,"Modul anders","okay"),"")</f>
        <v>okay</v>
      </c>
      <c r="AQ262" s="10" t="str">
        <f>IFERROR(IF(COUNTIFS(BTT[Verwendete Transaktion (Pflichtauswahl)],BTT[[#This Row],[Verwendete Transaktion (Pflichtauswahl)]],BTT[Verantwortliches TP
(automatisch)],"&lt;&gt;"&amp;BTT[[#This Row],[Verantwortliches TP
(automatisch)]])&gt;0,"Transaktion mehrfach","okay"),"")</f>
        <v>okay</v>
      </c>
      <c r="AR262" s="10" t="str">
        <f>IFERROR(IF(COUNTIFS(BTT[Verwendete Transaktion (Pflichtauswahl)],BTT[[#This Row],[Verwendete Transaktion (Pflichtauswahl)]],BTT[Verantwortliches TP
(automatisch)],"&lt;&gt;"&amp;VLOOKUP(aktives_Teilprojekt,Teilprojekte[[Teilprojekte]:[Kürzel]],2,FALSE))&gt;0,"Transaktion mehrfach","okay"),"")</f>
        <v>okay</v>
      </c>
      <c r="AS262" s="10" t="s">
        <v>9947</v>
      </c>
      <c r="AT262" s="10"/>
    </row>
    <row r="263" spans="1:46" x14ac:dyDescent="0.25">
      <c r="A263" s="14" t="str">
        <f>IFERROR(IF(BTT[[#This Row],[Lfd Nr. 
(aus konsolidierter Datei)]]&lt;&gt;"",BTT[[#This Row],[Lfd Nr. 
(aus konsolidierter Datei)]],VLOOKUP(aktives_Teilprojekt,Teilprojekte[[Teilprojekte]:[Kürzel]],2,FALSE)&amp;ROW(BTT[[#This Row],[Lfd Nr.
(automatisch)]])-2),"")</f>
        <v>IH271</v>
      </c>
      <c r="B263" s="15" t="s">
        <v>6110</v>
      </c>
      <c r="C263" s="15"/>
      <c r="D263" t="s">
        <v>9939</v>
      </c>
      <c r="E263" s="10" t="str">
        <f>IFERROR(IF(NOT(BTT[[#This Row],[Manuelle Änderung des Verantwortliches TP
(Auswahl - bei Bedarf)]]=""),BTT[[#This Row],[Manuelle Änderung des Verantwortliches TP
(Auswahl - bei Bedarf)]],VLOOKUP(BTT[[#This Row],[Hauptprozess
(Pflichtauswahl)]],Hauptprozesse[],3,FALSE)),"")</f>
        <v>IH</v>
      </c>
      <c r="H263" s="10" t="s">
        <v>6041</v>
      </c>
      <c r="I263" t="s">
        <v>5682</v>
      </c>
      <c r="J263" s="10" t="str">
        <f>IFERROR(VLOOKUP(BTT[[#This Row],[Verwendete Transaktion (Pflichtauswahl)]],Transaktionen[[Transaktionen]:[Langtext]],2,FALSE),"")</f>
        <v>Pflege Tabelle T9PMAUFART</v>
      </c>
      <c r="L263" t="s">
        <v>6052</v>
      </c>
      <c r="M263" t="s">
        <v>6051</v>
      </c>
      <c r="N263" t="s">
        <v>6052</v>
      </c>
      <c r="O263" t="s">
        <v>6052</v>
      </c>
      <c r="P263" t="s">
        <v>6052</v>
      </c>
      <c r="Q263" t="s">
        <v>6052</v>
      </c>
      <c r="R263" t="s">
        <v>8533</v>
      </c>
      <c r="S263" t="s">
        <v>6052</v>
      </c>
      <c r="T263" t="s">
        <v>6060</v>
      </c>
      <c r="V263" s="10" t="str">
        <f>IFERROR(VLOOKUP(BTT[[#This Row],[Verwendetes Formular
(Auswahl falls relevant)]],Formulare[[Formularbezeichnung]:[Formularname (technisch)]],2,FALSE),"")</f>
        <v/>
      </c>
      <c r="X263" t="s">
        <v>6052</v>
      </c>
      <c r="Y263" s="4"/>
      <c r="Z263" t="s">
        <v>6046</v>
      </c>
      <c r="AK263" s="10" t="str">
        <f>IF(BTT[[#This Row],[Subprozess
(optionale Auswahl)]]="","okay",IF(VLOOKUP(BTT[[#This Row],[Subprozess
(optionale Auswahl)]],BPML[[Subprozess]:[Zugeordneter Hauptprozess]],3,FALSE)=BTT[[#This Row],[Hauptprozess
(Pflichtauswahl)]],"okay","falscher Subprozess"))</f>
        <v>okay</v>
      </c>
      <c r="AL263" t="str">
        <f>IF(aktives_Teilprojekt="Master","",IF(BTT[[#This Row],[Verantwortliches TP
(automatisch)]]=VLOOKUP(aktives_Teilprojekt,Teilprojekte[[Teilprojekte]:[Kürzel]],2,FALSE),"okay","Hauptprozess anderes TP"))</f>
        <v>okay</v>
      </c>
      <c r="AM2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3" s="10" t="str">
        <f>IFERROR(IF(BTT[[#This Row],[SAP-Modul
(Pflichtauswahl)]]&lt;&gt;VLOOKUP(BTT[[#This Row],[Verwendete Transaktion (Pflichtauswahl)]],Transaktionen[[Transaktionen]:[Modul]],3,FALSE),"Modul anders","okay"),"")</f>
        <v>okay</v>
      </c>
      <c r="AP263" s="10" t="str">
        <f>IFERROR(IF(COUNTIFS(BTT[Verwendete Transaktion (Pflichtauswahl)],BTT[[#This Row],[Verwendete Transaktion (Pflichtauswahl)]],BTT[SAP-Modul
(Pflichtauswahl)],"&lt;&gt;"&amp;BTT[[#This Row],[SAP-Modul
(Pflichtauswahl)]])&gt;0,"Modul anders","okay"),"")</f>
        <v>okay</v>
      </c>
      <c r="AQ263" s="10" t="str">
        <f>IFERROR(IF(COUNTIFS(BTT[Verwendete Transaktion (Pflichtauswahl)],BTT[[#This Row],[Verwendete Transaktion (Pflichtauswahl)]],BTT[Verantwortliches TP
(automatisch)],"&lt;&gt;"&amp;BTT[[#This Row],[Verantwortliches TP
(automatisch)]])&gt;0,"Transaktion mehrfach","okay"),"")</f>
        <v>okay</v>
      </c>
      <c r="AR263" s="10" t="str">
        <f>IFERROR(IF(COUNTIFS(BTT[Verwendete Transaktion (Pflichtauswahl)],BTT[[#This Row],[Verwendete Transaktion (Pflichtauswahl)]],BTT[Verantwortliches TP
(automatisch)],"&lt;&gt;"&amp;VLOOKUP(aktives_Teilprojekt,Teilprojekte[[Teilprojekte]:[Kürzel]],2,FALSE))&gt;0,"Transaktion mehrfach","okay"),"")</f>
        <v>okay</v>
      </c>
      <c r="AS263" s="10" t="s">
        <v>9949</v>
      </c>
      <c r="AT263" s="10"/>
    </row>
    <row r="264" spans="1:46" ht="30" x14ac:dyDescent="0.25">
      <c r="A264" s="14" t="str">
        <f>IFERROR(IF(BTT[[#This Row],[Lfd Nr. 
(aus konsolidierter Datei)]]&lt;&gt;"",BTT[[#This Row],[Lfd Nr. 
(aus konsolidierter Datei)]],VLOOKUP(aktives_Teilprojekt,Teilprojekte[[Teilprojekte]:[Kürzel]],2,FALSE)&amp;ROW(BTT[[#This Row],[Lfd Nr.
(automatisch)]])-2),"")</f>
        <v>IH272</v>
      </c>
      <c r="B264" s="15" t="s">
        <v>6110</v>
      </c>
      <c r="C264" s="15"/>
      <c r="D264" t="s">
        <v>9951</v>
      </c>
      <c r="E264" s="10" t="str">
        <f>IFERROR(IF(NOT(BTT[[#This Row],[Manuelle Änderung des Verantwortliches TP
(Auswahl - bei Bedarf)]]=""),BTT[[#This Row],[Manuelle Änderung des Verantwortliches TP
(Auswahl - bei Bedarf)]],VLOOKUP(BTT[[#This Row],[Hauptprozess
(Pflichtauswahl)]],Hauptprozesse[],3,FALSE)),"")</f>
        <v>IH</v>
      </c>
      <c r="H264" s="10" t="s">
        <v>6041</v>
      </c>
      <c r="I264" t="s">
        <v>5684</v>
      </c>
      <c r="J264" s="10" t="str">
        <f>IFERROR(VLOOKUP(BTT[[#This Row],[Verwendete Transaktion (Pflichtauswahl)]],Transaktionen[[Transaktionen]:[Langtext]],2,FALSE),"")</f>
        <v>Status 'Abgeschlossen' setzen</v>
      </c>
      <c r="L264" t="s">
        <v>6052</v>
      </c>
      <c r="M264" t="s">
        <v>6051</v>
      </c>
      <c r="N264" t="s">
        <v>6052</v>
      </c>
      <c r="O264" t="s">
        <v>6052</v>
      </c>
      <c r="P264" t="s">
        <v>6052</v>
      </c>
      <c r="Q264" t="s">
        <v>6052</v>
      </c>
      <c r="R264" t="s">
        <v>8533</v>
      </c>
      <c r="S264" t="s">
        <v>6052</v>
      </c>
      <c r="T264" t="s">
        <v>6060</v>
      </c>
      <c r="V264" s="10" t="str">
        <f>IFERROR(VLOOKUP(BTT[[#This Row],[Verwendetes Formular
(Auswahl falls relevant)]],Formulare[[Formularbezeichnung]:[Formularname (technisch)]],2,FALSE),"")</f>
        <v/>
      </c>
      <c r="X264" t="s">
        <v>6052</v>
      </c>
      <c r="Y264" s="4" t="s">
        <v>10290</v>
      </c>
      <c r="Z264" t="s">
        <v>6046</v>
      </c>
      <c r="AK264" s="10" t="str">
        <f>IF(BTT[[#This Row],[Subprozess
(optionale Auswahl)]]="","okay",IF(VLOOKUP(BTT[[#This Row],[Subprozess
(optionale Auswahl)]],BPML[[Subprozess]:[Zugeordneter Hauptprozess]],3,FALSE)=BTT[[#This Row],[Hauptprozess
(Pflichtauswahl)]],"okay","falscher Subprozess"))</f>
        <v>okay</v>
      </c>
      <c r="AL264" t="str">
        <f>IF(aktives_Teilprojekt="Master","",IF(BTT[[#This Row],[Verantwortliches TP
(automatisch)]]=VLOOKUP(aktives_Teilprojekt,Teilprojekte[[Teilprojekte]:[Kürzel]],2,FALSE),"okay","Hauptprozess anderes TP"))</f>
        <v>okay</v>
      </c>
      <c r="AM2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4" s="10" t="str">
        <f>IFERROR(IF(BTT[[#This Row],[SAP-Modul
(Pflichtauswahl)]]&lt;&gt;VLOOKUP(BTT[[#This Row],[Verwendete Transaktion (Pflichtauswahl)]],Transaktionen[[Transaktionen]:[Modul]],3,FALSE),"Modul anders","okay"),"")</f>
        <v>okay</v>
      </c>
      <c r="AP264" s="10" t="str">
        <f>IFERROR(IF(COUNTIFS(BTT[Verwendete Transaktion (Pflichtauswahl)],BTT[[#This Row],[Verwendete Transaktion (Pflichtauswahl)]],BTT[SAP-Modul
(Pflichtauswahl)],"&lt;&gt;"&amp;BTT[[#This Row],[SAP-Modul
(Pflichtauswahl)]])&gt;0,"Modul anders","okay"),"")</f>
        <v>okay</v>
      </c>
      <c r="AQ264" s="10" t="str">
        <f>IFERROR(IF(COUNTIFS(BTT[Verwendete Transaktion (Pflichtauswahl)],BTT[[#This Row],[Verwendete Transaktion (Pflichtauswahl)]],BTT[Verantwortliches TP
(automatisch)],"&lt;&gt;"&amp;BTT[[#This Row],[Verantwortliches TP
(automatisch)]])&gt;0,"Transaktion mehrfach","okay"),"")</f>
        <v>okay</v>
      </c>
      <c r="AR264" s="10" t="str">
        <f>IFERROR(IF(COUNTIFS(BTT[Verwendete Transaktion (Pflichtauswahl)],BTT[[#This Row],[Verwendete Transaktion (Pflichtauswahl)]],BTT[Verantwortliches TP
(automatisch)],"&lt;&gt;"&amp;VLOOKUP(aktives_Teilprojekt,Teilprojekte[[Teilprojekte]:[Kürzel]],2,FALSE))&gt;0,"Transaktion mehrfach","okay"),"")</f>
        <v>okay</v>
      </c>
      <c r="AS264" s="10" t="s">
        <v>9950</v>
      </c>
      <c r="AT264" s="10"/>
    </row>
    <row r="265" spans="1:46" x14ac:dyDescent="0.25">
      <c r="A265" s="14" t="str">
        <f>IFERROR(IF(BTT[[#This Row],[Lfd Nr. 
(aus konsolidierter Datei)]]&lt;&gt;"",BTT[[#This Row],[Lfd Nr. 
(aus konsolidierter Datei)]],VLOOKUP(aktives_Teilprojekt,Teilprojekte[[Teilprojekte]:[Kürzel]],2,FALSE)&amp;ROW(BTT[[#This Row],[Lfd Nr.
(automatisch)]])-2),"")</f>
        <v>IH273</v>
      </c>
      <c r="B265" s="15" t="s">
        <v>6107</v>
      </c>
      <c r="C265" s="15"/>
      <c r="E265" s="10" t="str">
        <f>IFERROR(IF(NOT(BTT[[#This Row],[Manuelle Änderung des Verantwortliches TP
(Auswahl - bei Bedarf)]]=""),BTT[[#This Row],[Manuelle Änderung des Verantwortliches TP
(Auswahl - bei Bedarf)]],VLOOKUP(BTT[[#This Row],[Hauptprozess
(Pflichtauswahl)]],Hauptprozesse[],3,FALSE)),"")</f>
        <v>IH</v>
      </c>
      <c r="H265" s="10" t="s">
        <v>6041</v>
      </c>
      <c r="I265" t="s">
        <v>5686</v>
      </c>
      <c r="J265" s="10" t="str">
        <f>IFERROR(VLOOKUP(BTT[[#This Row],[Verwendete Transaktion (Pflichtauswahl)]],Transaktionen[[Transaktionen]:[Langtext]],2,FALSE),"")</f>
        <v>Pflege Auftragsarten für IS S804</v>
      </c>
      <c r="N265" t="s">
        <v>6052</v>
      </c>
      <c r="O265" t="s">
        <v>6052</v>
      </c>
      <c r="S265" t="s">
        <v>6052</v>
      </c>
      <c r="T265" t="s">
        <v>6060</v>
      </c>
      <c r="V265" s="10" t="str">
        <f>IFERROR(VLOOKUP(BTT[[#This Row],[Verwendetes Formular
(Auswahl falls relevant)]],Formulare[[Formularbezeichnung]:[Formularname (technisch)]],2,FALSE),"")</f>
        <v/>
      </c>
      <c r="X265" t="s">
        <v>6052</v>
      </c>
      <c r="Y265" s="4" t="s">
        <v>10291</v>
      </c>
      <c r="Z265" t="s">
        <v>6048</v>
      </c>
      <c r="AK265" s="10" t="str">
        <f>IF(BTT[[#This Row],[Subprozess
(optionale Auswahl)]]="","okay",IF(VLOOKUP(BTT[[#This Row],[Subprozess
(optionale Auswahl)]],BPML[[Subprozess]:[Zugeordneter Hauptprozess]],3,FALSE)=BTT[[#This Row],[Hauptprozess
(Pflichtauswahl)]],"okay","falscher Subprozess"))</f>
        <v>okay</v>
      </c>
      <c r="AL265" t="str">
        <f>IF(aktives_Teilprojekt="Master","",IF(BTT[[#This Row],[Verantwortliches TP
(automatisch)]]=VLOOKUP(aktives_Teilprojekt,Teilprojekte[[Teilprojekte]:[Kürzel]],2,FALSE),"okay","Hauptprozess anderes TP"))</f>
        <v>okay</v>
      </c>
      <c r="AM2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5" s="10" t="str">
        <f>IFERROR(IF(BTT[[#This Row],[SAP-Modul
(Pflichtauswahl)]]&lt;&gt;VLOOKUP(BTT[[#This Row],[Verwendete Transaktion (Pflichtauswahl)]],Transaktionen[[Transaktionen]:[Modul]],3,FALSE),"Modul anders","okay"),"")</f>
        <v>okay</v>
      </c>
      <c r="AP265" s="10" t="str">
        <f>IFERROR(IF(COUNTIFS(BTT[Verwendete Transaktion (Pflichtauswahl)],BTT[[#This Row],[Verwendete Transaktion (Pflichtauswahl)]],BTT[SAP-Modul
(Pflichtauswahl)],"&lt;&gt;"&amp;BTT[[#This Row],[SAP-Modul
(Pflichtauswahl)]])&gt;0,"Modul anders","okay"),"")</f>
        <v>okay</v>
      </c>
      <c r="AQ265" s="10" t="str">
        <f>IFERROR(IF(COUNTIFS(BTT[Verwendete Transaktion (Pflichtauswahl)],BTT[[#This Row],[Verwendete Transaktion (Pflichtauswahl)]],BTT[Verantwortliches TP
(automatisch)],"&lt;&gt;"&amp;BTT[[#This Row],[Verantwortliches TP
(automatisch)]])&gt;0,"Transaktion mehrfach","okay"),"")</f>
        <v>okay</v>
      </c>
      <c r="AR265" s="10" t="str">
        <f>IFERROR(IF(COUNTIFS(BTT[Verwendete Transaktion (Pflichtauswahl)],BTT[[#This Row],[Verwendete Transaktion (Pflichtauswahl)]],BTT[Verantwortliches TP
(automatisch)],"&lt;&gt;"&amp;VLOOKUP(aktives_Teilprojekt,Teilprojekte[[Teilprojekte]:[Kürzel]],2,FALSE))&gt;0,"Transaktion mehrfach","okay"),"")</f>
        <v>okay</v>
      </c>
      <c r="AS265" s="10" t="s">
        <v>9952</v>
      </c>
      <c r="AT265" s="10"/>
    </row>
    <row r="266" spans="1:46" x14ac:dyDescent="0.25">
      <c r="A266" s="14" t="str">
        <f>IFERROR(IF(BTT[[#This Row],[Lfd Nr. 
(aus konsolidierter Datei)]]&lt;&gt;"",BTT[[#This Row],[Lfd Nr. 
(aus konsolidierter Datei)]],VLOOKUP(aktives_Teilprojekt,Teilprojekte[[Teilprojekte]:[Kürzel]],2,FALSE)&amp;ROW(BTT[[#This Row],[Lfd Nr.
(automatisch)]])-2),"")</f>
        <v>IH274</v>
      </c>
      <c r="B266" s="15" t="s">
        <v>6110</v>
      </c>
      <c r="C266" s="15"/>
      <c r="D266" t="s">
        <v>9939</v>
      </c>
      <c r="E266" s="10" t="str">
        <f>IFERROR(IF(NOT(BTT[[#This Row],[Manuelle Änderung des Verantwortliches TP
(Auswahl - bei Bedarf)]]=""),BTT[[#This Row],[Manuelle Änderung des Verantwortliches TP
(Auswahl - bei Bedarf)]],VLOOKUP(BTT[[#This Row],[Hauptprozess
(Pflichtauswahl)]],Hauptprozesse[],3,FALSE)),"")</f>
        <v>IH</v>
      </c>
      <c r="H266" s="10" t="s">
        <v>6041</v>
      </c>
      <c r="I266" t="s">
        <v>5688</v>
      </c>
      <c r="J266" s="10" t="str">
        <f>IFERROR(VLOOKUP(BTT[[#This Row],[Verwendete Transaktion (Pflichtauswahl)]],Transaktionen[[Transaktionen]:[Langtext]],2,FALSE),"")</f>
        <v>Pflege Tabelle T9PMKSTART</v>
      </c>
      <c r="L266" t="s">
        <v>6052</v>
      </c>
      <c r="M266" t="s">
        <v>6051</v>
      </c>
      <c r="N266" t="s">
        <v>6052</v>
      </c>
      <c r="O266" t="s">
        <v>6052</v>
      </c>
      <c r="P266" t="s">
        <v>6052</v>
      </c>
      <c r="Q266" t="s">
        <v>6052</v>
      </c>
      <c r="R266" t="s">
        <v>8533</v>
      </c>
      <c r="S266" t="s">
        <v>6052</v>
      </c>
      <c r="T266" t="s">
        <v>6060</v>
      </c>
      <c r="V266" s="10" t="str">
        <f>IFERROR(VLOOKUP(BTT[[#This Row],[Verwendetes Formular
(Auswahl falls relevant)]],Formulare[[Formularbezeichnung]:[Formularname (technisch)]],2,FALSE),"")</f>
        <v/>
      </c>
      <c r="X266" t="s">
        <v>6052</v>
      </c>
      <c r="Y266" s="4"/>
      <c r="Z266" t="s">
        <v>6046</v>
      </c>
      <c r="AK266" s="10" t="str">
        <f>IF(BTT[[#This Row],[Subprozess
(optionale Auswahl)]]="","okay",IF(VLOOKUP(BTT[[#This Row],[Subprozess
(optionale Auswahl)]],BPML[[Subprozess]:[Zugeordneter Hauptprozess]],3,FALSE)=BTT[[#This Row],[Hauptprozess
(Pflichtauswahl)]],"okay","falscher Subprozess"))</f>
        <v>okay</v>
      </c>
      <c r="AL266" t="str">
        <f>IF(aktives_Teilprojekt="Master","",IF(BTT[[#This Row],[Verantwortliches TP
(automatisch)]]=VLOOKUP(aktives_Teilprojekt,Teilprojekte[[Teilprojekte]:[Kürzel]],2,FALSE),"okay","Hauptprozess anderes TP"))</f>
        <v>okay</v>
      </c>
      <c r="AM2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6" s="10" t="str">
        <f>IFERROR(IF(BTT[[#This Row],[SAP-Modul
(Pflichtauswahl)]]&lt;&gt;VLOOKUP(BTT[[#This Row],[Verwendete Transaktion (Pflichtauswahl)]],Transaktionen[[Transaktionen]:[Modul]],3,FALSE),"Modul anders","okay"),"")</f>
        <v>okay</v>
      </c>
      <c r="AP266" s="10" t="str">
        <f>IFERROR(IF(COUNTIFS(BTT[Verwendete Transaktion (Pflichtauswahl)],BTT[[#This Row],[Verwendete Transaktion (Pflichtauswahl)]],BTT[SAP-Modul
(Pflichtauswahl)],"&lt;&gt;"&amp;BTT[[#This Row],[SAP-Modul
(Pflichtauswahl)]])&gt;0,"Modul anders","okay"),"")</f>
        <v>okay</v>
      </c>
      <c r="AQ266" s="10" t="str">
        <f>IFERROR(IF(COUNTIFS(BTT[Verwendete Transaktion (Pflichtauswahl)],BTT[[#This Row],[Verwendete Transaktion (Pflichtauswahl)]],BTT[Verantwortliches TP
(automatisch)],"&lt;&gt;"&amp;BTT[[#This Row],[Verantwortliches TP
(automatisch)]])&gt;0,"Transaktion mehrfach","okay"),"")</f>
        <v>okay</v>
      </c>
      <c r="AR266" s="10" t="str">
        <f>IFERROR(IF(COUNTIFS(BTT[Verwendete Transaktion (Pflichtauswahl)],BTT[[#This Row],[Verwendete Transaktion (Pflichtauswahl)]],BTT[Verantwortliches TP
(automatisch)],"&lt;&gt;"&amp;VLOOKUP(aktives_Teilprojekt,Teilprojekte[[Teilprojekte]:[Kürzel]],2,FALSE))&gt;0,"Transaktion mehrfach","okay"),"")</f>
        <v>okay</v>
      </c>
      <c r="AS266" s="10" t="s">
        <v>9953</v>
      </c>
      <c r="AT266" s="10"/>
    </row>
    <row r="267" spans="1:46" x14ac:dyDescent="0.25">
      <c r="A267" s="14" t="str">
        <f>IFERROR(IF(BTT[[#This Row],[Lfd Nr. 
(aus konsolidierter Datei)]]&lt;&gt;"",BTT[[#This Row],[Lfd Nr. 
(aus konsolidierter Datei)]],VLOOKUP(aktives_Teilprojekt,Teilprojekte[[Teilprojekte]:[Kürzel]],2,FALSE)&amp;ROW(BTT[[#This Row],[Lfd Nr.
(automatisch)]])-2),"")</f>
        <v>IH275</v>
      </c>
      <c r="B267" s="15" t="s">
        <v>6110</v>
      </c>
      <c r="C267" s="15"/>
      <c r="D267" t="s">
        <v>9939</v>
      </c>
      <c r="E267" s="10" t="str">
        <f>IFERROR(IF(NOT(BTT[[#This Row],[Manuelle Änderung des Verantwortliches TP
(Auswahl - bei Bedarf)]]=""),BTT[[#This Row],[Manuelle Änderung des Verantwortliches TP
(Auswahl - bei Bedarf)]],VLOOKUP(BTT[[#This Row],[Hauptprozess
(Pflichtauswahl)]],Hauptprozesse[],3,FALSE)),"")</f>
        <v>IH</v>
      </c>
      <c r="H267" s="10" t="s">
        <v>6041</v>
      </c>
      <c r="I267" t="s">
        <v>5690</v>
      </c>
      <c r="J267" s="10" t="str">
        <f>IFERROR(VLOOKUP(BTT[[#This Row],[Verwendete Transaktion (Pflichtauswahl)]],Transaktionen[[Transaktionen]:[Langtext]],2,FALSE),"")</f>
        <v>Pflege Tabelle T9PMIHPLGR</v>
      </c>
      <c r="L267" t="s">
        <v>6052</v>
      </c>
      <c r="M267" t="s">
        <v>6051</v>
      </c>
      <c r="N267" t="s">
        <v>6052</v>
      </c>
      <c r="O267" t="s">
        <v>6052</v>
      </c>
      <c r="P267" t="s">
        <v>6052</v>
      </c>
      <c r="Q267" t="s">
        <v>6052</v>
      </c>
      <c r="R267" t="s">
        <v>8533</v>
      </c>
      <c r="S267" t="s">
        <v>6052</v>
      </c>
      <c r="T267" t="s">
        <v>6060</v>
      </c>
      <c r="V267" s="10" t="str">
        <f>IFERROR(VLOOKUP(BTT[[#This Row],[Verwendetes Formular
(Auswahl falls relevant)]],Formulare[[Formularbezeichnung]:[Formularname (technisch)]],2,FALSE),"")</f>
        <v/>
      </c>
      <c r="X267" t="s">
        <v>6052</v>
      </c>
      <c r="Y267" s="4"/>
      <c r="Z267" t="s">
        <v>6046</v>
      </c>
      <c r="AK267" s="10" t="str">
        <f>IF(BTT[[#This Row],[Subprozess
(optionale Auswahl)]]="","okay",IF(VLOOKUP(BTT[[#This Row],[Subprozess
(optionale Auswahl)]],BPML[[Subprozess]:[Zugeordneter Hauptprozess]],3,FALSE)=BTT[[#This Row],[Hauptprozess
(Pflichtauswahl)]],"okay","falscher Subprozess"))</f>
        <v>okay</v>
      </c>
      <c r="AL267" t="str">
        <f>IF(aktives_Teilprojekt="Master","",IF(BTT[[#This Row],[Verantwortliches TP
(automatisch)]]=VLOOKUP(aktives_Teilprojekt,Teilprojekte[[Teilprojekte]:[Kürzel]],2,FALSE),"okay","Hauptprozess anderes TP"))</f>
        <v>okay</v>
      </c>
      <c r="AM2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7" s="10" t="str">
        <f>IFERROR(IF(BTT[[#This Row],[SAP-Modul
(Pflichtauswahl)]]&lt;&gt;VLOOKUP(BTT[[#This Row],[Verwendete Transaktion (Pflichtauswahl)]],Transaktionen[[Transaktionen]:[Modul]],3,FALSE),"Modul anders","okay"),"")</f>
        <v>okay</v>
      </c>
      <c r="AP267" s="10" t="str">
        <f>IFERROR(IF(COUNTIFS(BTT[Verwendete Transaktion (Pflichtauswahl)],BTT[[#This Row],[Verwendete Transaktion (Pflichtauswahl)]],BTT[SAP-Modul
(Pflichtauswahl)],"&lt;&gt;"&amp;BTT[[#This Row],[SAP-Modul
(Pflichtauswahl)]])&gt;0,"Modul anders","okay"),"")</f>
        <v>okay</v>
      </c>
      <c r="AQ267" s="10" t="str">
        <f>IFERROR(IF(COUNTIFS(BTT[Verwendete Transaktion (Pflichtauswahl)],BTT[[#This Row],[Verwendete Transaktion (Pflichtauswahl)]],BTT[Verantwortliches TP
(automatisch)],"&lt;&gt;"&amp;BTT[[#This Row],[Verantwortliches TP
(automatisch)]])&gt;0,"Transaktion mehrfach","okay"),"")</f>
        <v>okay</v>
      </c>
      <c r="AR267" s="10" t="str">
        <f>IFERROR(IF(COUNTIFS(BTT[Verwendete Transaktion (Pflichtauswahl)],BTT[[#This Row],[Verwendete Transaktion (Pflichtauswahl)]],BTT[Verantwortliches TP
(automatisch)],"&lt;&gt;"&amp;VLOOKUP(aktives_Teilprojekt,Teilprojekte[[Teilprojekte]:[Kürzel]],2,FALSE))&gt;0,"Transaktion mehrfach","okay"),"")</f>
        <v>okay</v>
      </c>
      <c r="AS267" s="10" t="s">
        <v>9954</v>
      </c>
      <c r="AT267" s="10"/>
    </row>
    <row r="268" spans="1:46" x14ac:dyDescent="0.25">
      <c r="A268" s="14" t="str">
        <f>IFERROR(IF(BTT[[#This Row],[Lfd Nr. 
(aus konsolidierter Datei)]]&lt;&gt;"",BTT[[#This Row],[Lfd Nr. 
(aus konsolidierter Datei)]],VLOOKUP(aktives_Teilprojekt,Teilprojekte[[Teilprojekte]:[Kürzel]],2,FALSE)&amp;ROW(BTT[[#This Row],[Lfd Nr.
(automatisch)]])-2),"")</f>
        <v>IH276</v>
      </c>
      <c r="B268" s="15" t="s">
        <v>6110</v>
      </c>
      <c r="C268" s="15"/>
      <c r="D268" t="s">
        <v>9939</v>
      </c>
      <c r="E268" s="10" t="str">
        <f>IFERROR(IF(NOT(BTT[[#This Row],[Manuelle Änderung des Verantwortliches TP
(Auswahl - bei Bedarf)]]=""),BTT[[#This Row],[Manuelle Änderung des Verantwortliches TP
(Auswahl - bei Bedarf)]],VLOOKUP(BTT[[#This Row],[Hauptprozess
(Pflichtauswahl)]],Hauptprozesse[],3,FALSE)),"")</f>
        <v>IH</v>
      </c>
      <c r="H268" s="10" t="s">
        <v>6041</v>
      </c>
      <c r="I268" t="s">
        <v>5692</v>
      </c>
      <c r="J268" s="10" t="str">
        <f>IFERROR(VLOOKUP(BTT[[#This Row],[Verwendete Transaktion (Pflichtauswahl)]],Transaktionen[[Transaktionen]:[Langtext]],2,FALSE),"")</f>
        <v>Pflege Tabelle T9PMARBPL</v>
      </c>
      <c r="L268" t="s">
        <v>6052</v>
      </c>
      <c r="M268" t="s">
        <v>6051</v>
      </c>
      <c r="N268" t="s">
        <v>6052</v>
      </c>
      <c r="O268" t="s">
        <v>6052</v>
      </c>
      <c r="P268" t="s">
        <v>6052</v>
      </c>
      <c r="Q268" t="s">
        <v>6052</v>
      </c>
      <c r="R268" t="s">
        <v>8533</v>
      </c>
      <c r="S268" t="s">
        <v>6052</v>
      </c>
      <c r="T268" t="s">
        <v>6060</v>
      </c>
      <c r="V268" s="10" t="str">
        <f>IFERROR(VLOOKUP(BTT[[#This Row],[Verwendetes Formular
(Auswahl falls relevant)]],Formulare[[Formularbezeichnung]:[Formularname (technisch)]],2,FALSE),"")</f>
        <v/>
      </c>
      <c r="X268" t="s">
        <v>6052</v>
      </c>
      <c r="Y268" s="4"/>
      <c r="Z268" t="s">
        <v>6046</v>
      </c>
      <c r="AK268" s="10" t="str">
        <f>IF(BTT[[#This Row],[Subprozess
(optionale Auswahl)]]="","okay",IF(VLOOKUP(BTT[[#This Row],[Subprozess
(optionale Auswahl)]],BPML[[Subprozess]:[Zugeordneter Hauptprozess]],3,FALSE)=BTT[[#This Row],[Hauptprozess
(Pflichtauswahl)]],"okay","falscher Subprozess"))</f>
        <v>okay</v>
      </c>
      <c r="AL268" t="str">
        <f>IF(aktives_Teilprojekt="Master","",IF(BTT[[#This Row],[Verantwortliches TP
(automatisch)]]=VLOOKUP(aktives_Teilprojekt,Teilprojekte[[Teilprojekte]:[Kürzel]],2,FALSE),"okay","Hauptprozess anderes TP"))</f>
        <v>okay</v>
      </c>
      <c r="AM2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8" s="10" t="str">
        <f>IFERROR(IF(BTT[[#This Row],[SAP-Modul
(Pflichtauswahl)]]&lt;&gt;VLOOKUP(BTT[[#This Row],[Verwendete Transaktion (Pflichtauswahl)]],Transaktionen[[Transaktionen]:[Modul]],3,FALSE),"Modul anders","okay"),"")</f>
        <v>okay</v>
      </c>
      <c r="AP268" s="10" t="str">
        <f>IFERROR(IF(COUNTIFS(BTT[Verwendete Transaktion (Pflichtauswahl)],BTT[[#This Row],[Verwendete Transaktion (Pflichtauswahl)]],BTT[SAP-Modul
(Pflichtauswahl)],"&lt;&gt;"&amp;BTT[[#This Row],[SAP-Modul
(Pflichtauswahl)]])&gt;0,"Modul anders","okay"),"")</f>
        <v>okay</v>
      </c>
      <c r="AQ268" s="10" t="str">
        <f>IFERROR(IF(COUNTIFS(BTT[Verwendete Transaktion (Pflichtauswahl)],BTT[[#This Row],[Verwendete Transaktion (Pflichtauswahl)]],BTT[Verantwortliches TP
(automatisch)],"&lt;&gt;"&amp;BTT[[#This Row],[Verantwortliches TP
(automatisch)]])&gt;0,"Transaktion mehrfach","okay"),"")</f>
        <v>okay</v>
      </c>
      <c r="AR268" s="10" t="str">
        <f>IFERROR(IF(COUNTIFS(BTT[Verwendete Transaktion (Pflichtauswahl)],BTT[[#This Row],[Verwendete Transaktion (Pflichtauswahl)]],BTT[Verantwortliches TP
(automatisch)],"&lt;&gt;"&amp;VLOOKUP(aktives_Teilprojekt,Teilprojekte[[Teilprojekte]:[Kürzel]],2,FALSE))&gt;0,"Transaktion mehrfach","okay"),"")</f>
        <v>okay</v>
      </c>
      <c r="AS268" s="10" t="s">
        <v>9955</v>
      </c>
      <c r="AT268" s="10"/>
    </row>
    <row r="269" spans="1:46" x14ac:dyDescent="0.25">
      <c r="A269" s="14" t="str">
        <f>IFERROR(IF(BTT[[#This Row],[Lfd Nr. 
(aus konsolidierter Datei)]]&lt;&gt;"",BTT[[#This Row],[Lfd Nr. 
(aus konsolidierter Datei)]],VLOOKUP(aktives_Teilprojekt,Teilprojekte[[Teilprojekte]:[Kürzel]],2,FALSE)&amp;ROW(BTT[[#This Row],[Lfd Nr.
(automatisch)]])-2),"")</f>
        <v>IH277</v>
      </c>
      <c r="B269" s="15" t="s">
        <v>6106</v>
      </c>
      <c r="C269" s="15"/>
      <c r="E269" s="10" t="str">
        <f>IFERROR(IF(NOT(BTT[[#This Row],[Manuelle Änderung des Verantwortliches TP
(Auswahl - bei Bedarf)]]=""),BTT[[#This Row],[Manuelle Änderung des Verantwortliches TP
(Auswahl - bei Bedarf)]],VLOOKUP(BTT[[#This Row],[Hauptprozess
(Pflichtauswahl)]],Hauptprozesse[],3,FALSE)),"")</f>
        <v>IH</v>
      </c>
      <c r="H269" s="10" t="s">
        <v>6041</v>
      </c>
      <c r="I269" t="s">
        <v>7434</v>
      </c>
      <c r="J269" s="10" t="str">
        <f>IFERROR(VLOOKUP(BTT[[#This Row],[Verwendete Transaktion (Pflichtauswahl)]],Transaktionen[[Transaktionen]:[Langtext]],2,FALSE),"")</f>
        <v>PM: Pflege Tabellen für VDMA</v>
      </c>
      <c r="O269" t="s">
        <v>6052</v>
      </c>
      <c r="T269" t="s">
        <v>6060</v>
      </c>
      <c r="V269" s="10" t="str">
        <f>IFERROR(VLOOKUP(BTT[[#This Row],[Verwendetes Formular
(Auswahl falls relevant)]],Formulare[[Formularbezeichnung]:[Formularname (technisch)]],2,FALSE),"")</f>
        <v/>
      </c>
      <c r="X269" t="s">
        <v>6052</v>
      </c>
      <c r="Y269" s="4" t="s">
        <v>10278</v>
      </c>
      <c r="Z269" t="s">
        <v>6048</v>
      </c>
      <c r="AK269" s="10" t="str">
        <f>IF(BTT[[#This Row],[Subprozess
(optionale Auswahl)]]="","okay",IF(VLOOKUP(BTT[[#This Row],[Subprozess
(optionale Auswahl)]],BPML[[Subprozess]:[Zugeordneter Hauptprozess]],3,FALSE)=BTT[[#This Row],[Hauptprozess
(Pflichtauswahl)]],"okay","falscher Subprozess"))</f>
        <v>okay</v>
      </c>
      <c r="AL269" t="str">
        <f>IF(aktives_Teilprojekt="Master","",IF(BTT[[#This Row],[Verantwortliches TP
(automatisch)]]=VLOOKUP(aktives_Teilprojekt,Teilprojekte[[Teilprojekte]:[Kürzel]],2,FALSE),"okay","Hauptprozess anderes TP"))</f>
        <v>okay</v>
      </c>
      <c r="AM2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9" s="10" t="str">
        <f>IFERROR(IF(BTT[[#This Row],[SAP-Modul
(Pflichtauswahl)]]&lt;&gt;VLOOKUP(BTT[[#This Row],[Verwendete Transaktion (Pflichtauswahl)]],Transaktionen[[Transaktionen]:[Modul]],3,FALSE),"Modul anders","okay"),"")</f>
        <v>okay</v>
      </c>
      <c r="AP269" s="10" t="str">
        <f>IFERROR(IF(COUNTIFS(BTT[Verwendete Transaktion (Pflichtauswahl)],BTT[[#This Row],[Verwendete Transaktion (Pflichtauswahl)]],BTT[SAP-Modul
(Pflichtauswahl)],"&lt;&gt;"&amp;BTT[[#This Row],[SAP-Modul
(Pflichtauswahl)]])&gt;0,"Modul anders","okay"),"")</f>
        <v>okay</v>
      </c>
      <c r="AQ269" s="10" t="str">
        <f>IFERROR(IF(COUNTIFS(BTT[Verwendete Transaktion (Pflichtauswahl)],BTT[[#This Row],[Verwendete Transaktion (Pflichtauswahl)]],BTT[Verantwortliches TP
(automatisch)],"&lt;&gt;"&amp;BTT[[#This Row],[Verantwortliches TP
(automatisch)]])&gt;0,"Transaktion mehrfach","okay"),"")</f>
        <v>okay</v>
      </c>
      <c r="AR269" s="10" t="str">
        <f>IFERROR(IF(COUNTIFS(BTT[Verwendete Transaktion (Pflichtauswahl)],BTT[[#This Row],[Verwendete Transaktion (Pflichtauswahl)]],BTT[Verantwortliches TP
(automatisch)],"&lt;&gt;"&amp;VLOOKUP(aktives_Teilprojekt,Teilprojekte[[Teilprojekte]:[Kürzel]],2,FALSE))&gt;0,"Transaktion mehrfach","okay"),"")</f>
        <v>okay</v>
      </c>
      <c r="AS269" s="10" t="s">
        <v>9956</v>
      </c>
      <c r="AT269" s="10"/>
    </row>
    <row r="270" spans="1:46" x14ac:dyDescent="0.25">
      <c r="A270" s="14" t="str">
        <f>IFERROR(IF(BTT[[#This Row],[Lfd Nr. 
(aus konsolidierter Datei)]]&lt;&gt;"",BTT[[#This Row],[Lfd Nr. 
(aus konsolidierter Datei)]],VLOOKUP(aktives_Teilprojekt,Teilprojekte[[Teilprojekte]:[Kürzel]],2,FALSE)&amp;ROW(BTT[[#This Row],[Lfd Nr.
(automatisch)]])-2),"")</f>
        <v>IH278</v>
      </c>
      <c r="B270" s="15" t="s">
        <v>6107</v>
      </c>
      <c r="C270" s="15"/>
      <c r="E270" s="10" t="str">
        <f>IFERROR(IF(NOT(BTT[[#This Row],[Manuelle Änderung des Verantwortliches TP
(Auswahl - bei Bedarf)]]=""),BTT[[#This Row],[Manuelle Änderung des Verantwortliches TP
(Auswahl - bei Bedarf)]],VLOOKUP(BTT[[#This Row],[Hauptprozess
(Pflichtauswahl)]],Hauptprozesse[],3,FALSE)),"")</f>
        <v>IH</v>
      </c>
      <c r="H270" s="10" t="s">
        <v>6041</v>
      </c>
      <c r="I270" t="s">
        <v>7435</v>
      </c>
      <c r="J270" s="10" t="str">
        <f>IFERROR(VLOOKUP(BTT[[#This Row],[Verwendete Transaktion (Pflichtauswahl)]],Transaktionen[[Transaktionen]:[Langtext]],2,FALSE),"")</f>
        <v>TP Daten an SAP PO schicken</v>
      </c>
      <c r="V270" s="10" t="str">
        <f>IFERROR(VLOOKUP(BTT[[#This Row],[Verwendetes Formular
(Auswahl falls relevant)]],Formulare[[Formularbezeichnung]:[Formularname (technisch)]],2,FALSE),"")</f>
        <v/>
      </c>
      <c r="Y270" s="4"/>
      <c r="AK270" s="10" t="str">
        <f>IF(BTT[[#This Row],[Subprozess
(optionale Auswahl)]]="","okay",IF(VLOOKUP(BTT[[#This Row],[Subprozess
(optionale Auswahl)]],BPML[[Subprozess]:[Zugeordneter Hauptprozess]],3,FALSE)=BTT[[#This Row],[Hauptprozess
(Pflichtauswahl)]],"okay","falscher Subprozess"))</f>
        <v>okay</v>
      </c>
      <c r="AL270" t="str">
        <f>IF(aktives_Teilprojekt="Master","",IF(BTT[[#This Row],[Verantwortliches TP
(automatisch)]]=VLOOKUP(aktives_Teilprojekt,Teilprojekte[[Teilprojekte]:[Kürzel]],2,FALSE),"okay","Hauptprozess anderes TP"))</f>
        <v>okay</v>
      </c>
      <c r="AM2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0" s="10" t="str">
        <f>IFERROR(IF(BTT[[#This Row],[SAP-Modul
(Pflichtauswahl)]]&lt;&gt;VLOOKUP(BTT[[#This Row],[Verwendete Transaktion (Pflichtauswahl)]],Transaktionen[[Transaktionen]:[Modul]],3,FALSE),"Modul anders","okay"),"")</f>
        <v>okay</v>
      </c>
      <c r="AP270" s="10" t="str">
        <f>IFERROR(IF(COUNTIFS(BTT[Verwendete Transaktion (Pflichtauswahl)],BTT[[#This Row],[Verwendete Transaktion (Pflichtauswahl)]],BTT[SAP-Modul
(Pflichtauswahl)],"&lt;&gt;"&amp;BTT[[#This Row],[SAP-Modul
(Pflichtauswahl)]])&gt;0,"Modul anders","okay"),"")</f>
        <v>okay</v>
      </c>
      <c r="AQ270" s="10" t="str">
        <f>IFERROR(IF(COUNTIFS(BTT[Verwendete Transaktion (Pflichtauswahl)],BTT[[#This Row],[Verwendete Transaktion (Pflichtauswahl)]],BTT[Verantwortliches TP
(automatisch)],"&lt;&gt;"&amp;BTT[[#This Row],[Verantwortliches TP
(automatisch)]])&gt;0,"Transaktion mehrfach","okay"),"")</f>
        <v>okay</v>
      </c>
      <c r="AR270" s="10" t="str">
        <f>IFERROR(IF(COUNTIFS(BTT[Verwendete Transaktion (Pflichtauswahl)],BTT[[#This Row],[Verwendete Transaktion (Pflichtauswahl)]],BTT[Verantwortliches TP
(automatisch)],"&lt;&gt;"&amp;VLOOKUP(aktives_Teilprojekt,Teilprojekte[[Teilprojekte]:[Kürzel]],2,FALSE))&gt;0,"Transaktion mehrfach","okay"),"")</f>
        <v>okay</v>
      </c>
      <c r="AS270" s="10" t="s">
        <v>9957</v>
      </c>
      <c r="AT270" s="10"/>
    </row>
    <row r="271" spans="1:46" x14ac:dyDescent="0.25">
      <c r="A271" s="14" t="str">
        <f>IFERROR(IF(BTT[[#This Row],[Lfd Nr. 
(aus konsolidierter Datei)]]&lt;&gt;"",BTT[[#This Row],[Lfd Nr. 
(aus konsolidierter Datei)]],VLOOKUP(aktives_Teilprojekt,Teilprojekte[[Teilprojekte]:[Kürzel]],2,FALSE)&amp;ROW(BTT[[#This Row],[Lfd Nr.
(automatisch)]])-2),"")</f>
        <v>IH279</v>
      </c>
      <c r="B271" s="15" t="s">
        <v>6107</v>
      </c>
      <c r="C271" s="15"/>
      <c r="E271" s="10" t="str">
        <f>IFERROR(IF(NOT(BTT[[#This Row],[Manuelle Änderung des Verantwortliches TP
(Auswahl - bei Bedarf)]]=""),BTT[[#This Row],[Manuelle Änderung des Verantwortliches TP
(Auswahl - bei Bedarf)]],VLOOKUP(BTT[[#This Row],[Hauptprozess
(Pflichtauswahl)]],Hauptprozesse[],3,FALSE)),"")</f>
        <v>IH</v>
      </c>
      <c r="H271" s="10" t="s">
        <v>6041</v>
      </c>
      <c r="I271" t="s">
        <v>5694</v>
      </c>
      <c r="J271" s="10" t="str">
        <f>IFERROR(VLOOKUP(BTT[[#This Row],[Verwendete Transaktion (Pflichtauswahl)]],Transaktionen[[Transaktionen]:[Langtext]],2,FALSE),"")</f>
        <v>Ändern CO-Abr.-vorschr. zu PM-Auftr.</v>
      </c>
      <c r="N271" t="s">
        <v>6052</v>
      </c>
      <c r="O271" t="s">
        <v>6052</v>
      </c>
      <c r="S271" t="s">
        <v>6052</v>
      </c>
      <c r="T271" t="s">
        <v>6060</v>
      </c>
      <c r="V271" s="10" t="str">
        <f>IFERROR(VLOOKUP(BTT[[#This Row],[Verwendetes Formular
(Auswahl falls relevant)]],Formulare[[Formularbezeichnung]:[Formularname (technisch)]],2,FALSE),"")</f>
        <v/>
      </c>
      <c r="X271" t="s">
        <v>6052</v>
      </c>
      <c r="Y271" s="4"/>
      <c r="Z271" t="s">
        <v>6048</v>
      </c>
      <c r="AK271" s="10" t="str">
        <f>IF(BTT[[#This Row],[Subprozess
(optionale Auswahl)]]="","okay",IF(VLOOKUP(BTT[[#This Row],[Subprozess
(optionale Auswahl)]],BPML[[Subprozess]:[Zugeordneter Hauptprozess]],3,FALSE)=BTT[[#This Row],[Hauptprozess
(Pflichtauswahl)]],"okay","falscher Subprozess"))</f>
        <v>okay</v>
      </c>
      <c r="AL271" t="str">
        <f>IF(aktives_Teilprojekt="Master","",IF(BTT[[#This Row],[Verantwortliches TP
(automatisch)]]=VLOOKUP(aktives_Teilprojekt,Teilprojekte[[Teilprojekte]:[Kürzel]],2,FALSE),"okay","Hauptprozess anderes TP"))</f>
        <v>okay</v>
      </c>
      <c r="AM2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1" s="10" t="str">
        <f>IFERROR(IF(BTT[[#This Row],[SAP-Modul
(Pflichtauswahl)]]&lt;&gt;VLOOKUP(BTT[[#This Row],[Verwendete Transaktion (Pflichtauswahl)]],Transaktionen[[Transaktionen]:[Modul]],3,FALSE),"Modul anders","okay"),"")</f>
        <v>okay</v>
      </c>
      <c r="AP271" s="10" t="str">
        <f>IFERROR(IF(COUNTIFS(BTT[Verwendete Transaktion (Pflichtauswahl)],BTT[[#This Row],[Verwendete Transaktion (Pflichtauswahl)]],BTT[SAP-Modul
(Pflichtauswahl)],"&lt;&gt;"&amp;BTT[[#This Row],[SAP-Modul
(Pflichtauswahl)]])&gt;0,"Modul anders","okay"),"")</f>
        <v>okay</v>
      </c>
      <c r="AQ271" s="10" t="str">
        <f>IFERROR(IF(COUNTIFS(BTT[Verwendete Transaktion (Pflichtauswahl)],BTT[[#This Row],[Verwendete Transaktion (Pflichtauswahl)]],BTT[Verantwortliches TP
(automatisch)],"&lt;&gt;"&amp;BTT[[#This Row],[Verantwortliches TP
(automatisch)]])&gt;0,"Transaktion mehrfach","okay"),"")</f>
        <v>okay</v>
      </c>
      <c r="AR271" s="10" t="str">
        <f>IFERROR(IF(COUNTIFS(BTT[Verwendete Transaktion (Pflichtauswahl)],BTT[[#This Row],[Verwendete Transaktion (Pflichtauswahl)]],BTT[Verantwortliches TP
(automatisch)],"&lt;&gt;"&amp;VLOOKUP(aktives_Teilprojekt,Teilprojekte[[Teilprojekte]:[Kürzel]],2,FALSE))&gt;0,"Transaktion mehrfach","okay"),"")</f>
        <v>okay</v>
      </c>
      <c r="AS271" s="10" t="s">
        <v>9958</v>
      </c>
      <c r="AT271" s="10"/>
    </row>
    <row r="272" spans="1:46" ht="30" x14ac:dyDescent="0.25">
      <c r="A272" s="14" t="str">
        <f>IFERROR(IF(BTT[[#This Row],[Lfd Nr. 
(aus konsolidierter Datei)]]&lt;&gt;"",BTT[[#This Row],[Lfd Nr. 
(aus konsolidierter Datei)]],VLOOKUP(aktives_Teilprojekt,Teilprojekte[[Teilprojekte]:[Kürzel]],2,FALSE)&amp;ROW(BTT[[#This Row],[Lfd Nr.
(automatisch)]])-2),"")</f>
        <v>IH280</v>
      </c>
      <c r="B272" s="15" t="s">
        <v>6107</v>
      </c>
      <c r="C272" s="15"/>
      <c r="D272" t="s">
        <v>9960</v>
      </c>
      <c r="E272" s="10" t="str">
        <f>IFERROR(IF(NOT(BTT[[#This Row],[Manuelle Änderung des Verantwortliches TP
(Auswahl - bei Bedarf)]]=""),BTT[[#This Row],[Manuelle Änderung des Verantwortliches TP
(Auswahl - bei Bedarf)]],VLOOKUP(BTT[[#This Row],[Hauptprozess
(Pflichtauswahl)]],Hauptprozesse[],3,FALSE)),"")</f>
        <v>IH</v>
      </c>
      <c r="H272" s="10" t="s">
        <v>6041</v>
      </c>
      <c r="I272" t="s">
        <v>5696</v>
      </c>
      <c r="J272" s="10" t="str">
        <f>IFERROR(VLOOKUP(BTT[[#This Row],[Verwendete Transaktion (Pflichtauswahl)]],Transaktionen[[Transaktionen]:[Langtext]],2,FALSE),"")</f>
        <v>PM: Massen-Equipmentanlage (AE)</v>
      </c>
      <c r="M272" t="s">
        <v>6051</v>
      </c>
      <c r="N272" t="s">
        <v>6052</v>
      </c>
      <c r="O272" t="s">
        <v>6052</v>
      </c>
      <c r="S272" t="s">
        <v>6052</v>
      </c>
      <c r="T272" t="s">
        <v>6060</v>
      </c>
      <c r="V272" s="10" t="str">
        <f>IFERROR(VLOOKUP(BTT[[#This Row],[Verwendetes Formular
(Auswahl falls relevant)]],Formulare[[Formularbezeichnung]:[Formularname (technisch)]],2,FALSE),"")</f>
        <v/>
      </c>
      <c r="X272" t="s">
        <v>6052</v>
      </c>
      <c r="Y272" s="4" t="s">
        <v>10292</v>
      </c>
      <c r="Z272" t="s">
        <v>6046</v>
      </c>
      <c r="AK272" s="10" t="str">
        <f>IF(BTT[[#This Row],[Subprozess
(optionale Auswahl)]]="","okay",IF(VLOOKUP(BTT[[#This Row],[Subprozess
(optionale Auswahl)]],BPML[[Subprozess]:[Zugeordneter Hauptprozess]],3,FALSE)=BTT[[#This Row],[Hauptprozess
(Pflichtauswahl)]],"okay","falscher Subprozess"))</f>
        <v>okay</v>
      </c>
      <c r="AL272" t="str">
        <f>IF(aktives_Teilprojekt="Master","",IF(BTT[[#This Row],[Verantwortliches TP
(automatisch)]]=VLOOKUP(aktives_Teilprojekt,Teilprojekte[[Teilprojekte]:[Kürzel]],2,FALSE),"okay","Hauptprozess anderes TP"))</f>
        <v>okay</v>
      </c>
      <c r="AM2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2" s="10" t="str">
        <f>IFERROR(IF(BTT[[#This Row],[SAP-Modul
(Pflichtauswahl)]]&lt;&gt;VLOOKUP(BTT[[#This Row],[Verwendete Transaktion (Pflichtauswahl)]],Transaktionen[[Transaktionen]:[Modul]],3,FALSE),"Modul anders","okay"),"")</f>
        <v>okay</v>
      </c>
      <c r="AP272" s="10" t="str">
        <f>IFERROR(IF(COUNTIFS(BTT[Verwendete Transaktion (Pflichtauswahl)],BTT[[#This Row],[Verwendete Transaktion (Pflichtauswahl)]],BTT[SAP-Modul
(Pflichtauswahl)],"&lt;&gt;"&amp;BTT[[#This Row],[SAP-Modul
(Pflichtauswahl)]])&gt;0,"Modul anders","okay"),"")</f>
        <v>okay</v>
      </c>
      <c r="AQ272" s="10" t="str">
        <f>IFERROR(IF(COUNTIFS(BTT[Verwendete Transaktion (Pflichtauswahl)],BTT[[#This Row],[Verwendete Transaktion (Pflichtauswahl)]],BTT[Verantwortliches TP
(automatisch)],"&lt;&gt;"&amp;BTT[[#This Row],[Verantwortliches TP
(automatisch)]])&gt;0,"Transaktion mehrfach","okay"),"")</f>
        <v>okay</v>
      </c>
      <c r="AR272" s="10" t="str">
        <f>IFERROR(IF(COUNTIFS(BTT[Verwendete Transaktion (Pflichtauswahl)],BTT[[#This Row],[Verwendete Transaktion (Pflichtauswahl)]],BTT[Verantwortliches TP
(automatisch)],"&lt;&gt;"&amp;VLOOKUP(aktives_Teilprojekt,Teilprojekte[[Teilprojekte]:[Kürzel]],2,FALSE))&gt;0,"Transaktion mehrfach","okay"),"")</f>
        <v>okay</v>
      </c>
      <c r="AS272" s="10" t="s">
        <v>9959</v>
      </c>
      <c r="AT272" s="10"/>
    </row>
    <row r="273" spans="1:46" ht="105" x14ac:dyDescent="0.25">
      <c r="A273" s="14" t="str">
        <f>IFERROR(IF(BTT[[#This Row],[Lfd Nr. 
(aus konsolidierter Datei)]]&lt;&gt;"",BTT[[#This Row],[Lfd Nr. 
(aus konsolidierter Datei)]],VLOOKUP(aktives_Teilprojekt,Teilprojekte[[Teilprojekte]:[Kürzel]],2,FALSE)&amp;ROW(BTT[[#This Row],[Lfd Nr.
(automatisch)]])-2),"")</f>
        <v>IH281</v>
      </c>
      <c r="B273" s="15" t="s">
        <v>6107</v>
      </c>
      <c r="C273" s="15"/>
      <c r="E273" s="10" t="str">
        <f>IFERROR(IF(NOT(BTT[[#This Row],[Manuelle Änderung des Verantwortliches TP
(Auswahl - bei Bedarf)]]=""),BTT[[#This Row],[Manuelle Änderung des Verantwortliches TP
(Auswahl - bei Bedarf)]],VLOOKUP(BTT[[#This Row],[Hauptprozess
(Pflichtauswahl)]],Hauptprozesse[],3,FALSE)),"")</f>
        <v>IH</v>
      </c>
      <c r="H273" s="10" t="s">
        <v>6041</v>
      </c>
      <c r="I273" t="s">
        <v>5698</v>
      </c>
      <c r="J273" s="10" t="str">
        <f>IFERROR(VLOOKUP(BTT[[#This Row],[Verwendete Transaktion (Pflichtauswahl)]],Transaktionen[[Transaktionen]:[Langtext]],2,FALSE),"")</f>
        <v>Folgerahmenvertragsnummer speichern</v>
      </c>
      <c r="M273" t="s">
        <v>6051</v>
      </c>
      <c r="N273" t="s">
        <v>6052</v>
      </c>
      <c r="O273" t="s">
        <v>6052</v>
      </c>
      <c r="S273" t="s">
        <v>6052</v>
      </c>
      <c r="T273" t="s">
        <v>6060</v>
      </c>
      <c r="V273" s="10" t="str">
        <f>IFERROR(VLOOKUP(BTT[[#This Row],[Verwendetes Formular
(Auswahl falls relevant)]],Formulare[[Formularbezeichnung]:[Formularname (technisch)]],2,FALSE),"")</f>
        <v/>
      </c>
      <c r="X273" t="s">
        <v>6052</v>
      </c>
      <c r="Y273" s="4" t="s">
        <v>10293</v>
      </c>
      <c r="Z273" t="s">
        <v>6048</v>
      </c>
      <c r="AK273" s="10" t="str">
        <f>IF(BTT[[#This Row],[Subprozess
(optionale Auswahl)]]="","okay",IF(VLOOKUP(BTT[[#This Row],[Subprozess
(optionale Auswahl)]],BPML[[Subprozess]:[Zugeordneter Hauptprozess]],3,FALSE)=BTT[[#This Row],[Hauptprozess
(Pflichtauswahl)]],"okay","falscher Subprozess"))</f>
        <v>okay</v>
      </c>
      <c r="AL273" t="str">
        <f>IF(aktives_Teilprojekt="Master","",IF(BTT[[#This Row],[Verantwortliches TP
(automatisch)]]=VLOOKUP(aktives_Teilprojekt,Teilprojekte[[Teilprojekte]:[Kürzel]],2,FALSE),"okay","Hauptprozess anderes TP"))</f>
        <v>okay</v>
      </c>
      <c r="AM2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3" s="10" t="str">
        <f>IFERROR(IF(BTT[[#This Row],[SAP-Modul
(Pflichtauswahl)]]&lt;&gt;VLOOKUP(BTT[[#This Row],[Verwendete Transaktion (Pflichtauswahl)]],Transaktionen[[Transaktionen]:[Modul]],3,FALSE),"Modul anders","okay"),"")</f>
        <v>okay</v>
      </c>
      <c r="AP273" s="10" t="str">
        <f>IFERROR(IF(COUNTIFS(BTT[Verwendete Transaktion (Pflichtauswahl)],BTT[[#This Row],[Verwendete Transaktion (Pflichtauswahl)]],BTT[SAP-Modul
(Pflichtauswahl)],"&lt;&gt;"&amp;BTT[[#This Row],[SAP-Modul
(Pflichtauswahl)]])&gt;0,"Modul anders","okay"),"")</f>
        <v>okay</v>
      </c>
      <c r="AQ273" s="10" t="str">
        <f>IFERROR(IF(COUNTIFS(BTT[Verwendete Transaktion (Pflichtauswahl)],BTT[[#This Row],[Verwendete Transaktion (Pflichtauswahl)]],BTT[Verantwortliches TP
(automatisch)],"&lt;&gt;"&amp;BTT[[#This Row],[Verantwortliches TP
(automatisch)]])&gt;0,"Transaktion mehrfach","okay"),"")</f>
        <v>okay</v>
      </c>
      <c r="AR273" s="10" t="str">
        <f>IFERROR(IF(COUNTIFS(BTT[Verwendete Transaktion (Pflichtauswahl)],BTT[[#This Row],[Verwendete Transaktion (Pflichtauswahl)]],BTT[Verantwortliches TP
(automatisch)],"&lt;&gt;"&amp;VLOOKUP(aktives_Teilprojekt,Teilprojekte[[Teilprojekte]:[Kürzel]],2,FALSE))&gt;0,"Transaktion mehrfach","okay"),"")</f>
        <v>okay</v>
      </c>
      <c r="AS273" s="10" t="s">
        <v>9961</v>
      </c>
      <c r="AT273" s="10"/>
    </row>
    <row r="274" spans="1:46" x14ac:dyDescent="0.25">
      <c r="A274" s="14" t="str">
        <f>IFERROR(IF(BTT[[#This Row],[Lfd Nr. 
(aus konsolidierter Datei)]]&lt;&gt;"",BTT[[#This Row],[Lfd Nr. 
(aus konsolidierter Datei)]],VLOOKUP(aktives_Teilprojekt,Teilprojekte[[Teilprojekte]:[Kürzel]],2,FALSE)&amp;ROW(BTT[[#This Row],[Lfd Nr.
(automatisch)]])-2),"")</f>
        <v>IH282</v>
      </c>
      <c r="B274" s="15" t="s">
        <v>6107</v>
      </c>
      <c r="C274" s="15"/>
      <c r="E274" s="10" t="str">
        <f>IFERROR(IF(NOT(BTT[[#This Row],[Manuelle Änderung des Verantwortliches TP
(Auswahl - bei Bedarf)]]=""),BTT[[#This Row],[Manuelle Änderung des Verantwortliches TP
(Auswahl - bei Bedarf)]],VLOOKUP(BTT[[#This Row],[Hauptprozess
(Pflichtauswahl)]],Hauptprozesse[],3,FALSE)),"")</f>
        <v>IH</v>
      </c>
      <c r="H274" s="10" t="s">
        <v>6041</v>
      </c>
      <c r="I274" t="s">
        <v>5700</v>
      </c>
      <c r="J274" s="10" t="str">
        <f>IFERROR(VLOOKUP(BTT[[#This Row],[Verwendete Transaktion (Pflichtauswahl)]],Transaktionen[[Transaktionen]:[Langtext]],2,FALSE),"")</f>
        <v>Techn. Platz Strukturdarstellung AE</v>
      </c>
      <c r="M274" t="s">
        <v>6051</v>
      </c>
      <c r="N274" t="s">
        <v>6052</v>
      </c>
      <c r="O274" t="s">
        <v>6052</v>
      </c>
      <c r="S274" t="s">
        <v>6052</v>
      </c>
      <c r="T274" t="s">
        <v>6060</v>
      </c>
      <c r="V274" s="10" t="str">
        <f>IFERROR(VLOOKUP(BTT[[#This Row],[Verwendetes Formular
(Auswahl falls relevant)]],Formulare[[Formularbezeichnung]:[Formularname (technisch)]],2,FALSE),"")</f>
        <v/>
      </c>
      <c r="X274" t="s">
        <v>6052</v>
      </c>
      <c r="Y274" s="4"/>
      <c r="Z274" t="s">
        <v>6046</v>
      </c>
      <c r="AK274" s="10" t="str">
        <f>IF(BTT[[#This Row],[Subprozess
(optionale Auswahl)]]="","okay",IF(VLOOKUP(BTT[[#This Row],[Subprozess
(optionale Auswahl)]],BPML[[Subprozess]:[Zugeordneter Hauptprozess]],3,FALSE)=BTT[[#This Row],[Hauptprozess
(Pflichtauswahl)]],"okay","falscher Subprozess"))</f>
        <v>okay</v>
      </c>
      <c r="AL274" t="str">
        <f>IF(aktives_Teilprojekt="Master","",IF(BTT[[#This Row],[Verantwortliches TP
(automatisch)]]=VLOOKUP(aktives_Teilprojekt,Teilprojekte[[Teilprojekte]:[Kürzel]],2,FALSE),"okay","Hauptprozess anderes TP"))</f>
        <v>okay</v>
      </c>
      <c r="AM2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4" s="10" t="str">
        <f>IFERROR(IF(BTT[[#This Row],[SAP-Modul
(Pflichtauswahl)]]&lt;&gt;VLOOKUP(BTT[[#This Row],[Verwendete Transaktion (Pflichtauswahl)]],Transaktionen[[Transaktionen]:[Modul]],3,FALSE),"Modul anders","okay"),"")</f>
        <v>okay</v>
      </c>
      <c r="AP274" s="10" t="str">
        <f>IFERROR(IF(COUNTIFS(BTT[Verwendete Transaktion (Pflichtauswahl)],BTT[[#This Row],[Verwendete Transaktion (Pflichtauswahl)]],BTT[SAP-Modul
(Pflichtauswahl)],"&lt;&gt;"&amp;BTT[[#This Row],[SAP-Modul
(Pflichtauswahl)]])&gt;0,"Modul anders","okay"),"")</f>
        <v>okay</v>
      </c>
      <c r="AQ274" s="10" t="str">
        <f>IFERROR(IF(COUNTIFS(BTT[Verwendete Transaktion (Pflichtauswahl)],BTT[[#This Row],[Verwendete Transaktion (Pflichtauswahl)]],BTT[Verantwortliches TP
(automatisch)],"&lt;&gt;"&amp;BTT[[#This Row],[Verantwortliches TP
(automatisch)]])&gt;0,"Transaktion mehrfach","okay"),"")</f>
        <v>okay</v>
      </c>
      <c r="AR274" s="10" t="str">
        <f>IFERROR(IF(COUNTIFS(BTT[Verwendete Transaktion (Pflichtauswahl)],BTT[[#This Row],[Verwendete Transaktion (Pflichtauswahl)]],BTT[Verantwortliches TP
(automatisch)],"&lt;&gt;"&amp;VLOOKUP(aktives_Teilprojekt,Teilprojekte[[Teilprojekte]:[Kürzel]],2,FALSE))&gt;0,"Transaktion mehrfach","okay"),"")</f>
        <v>okay</v>
      </c>
      <c r="AS274" s="10" t="s">
        <v>9962</v>
      </c>
      <c r="AT274" s="10"/>
    </row>
    <row r="275" spans="1:46" ht="60" x14ac:dyDescent="0.25">
      <c r="A275" s="14" t="str">
        <f>IFERROR(IF(BTT[[#This Row],[Lfd Nr. 
(aus konsolidierter Datei)]]&lt;&gt;"",BTT[[#This Row],[Lfd Nr. 
(aus konsolidierter Datei)]],VLOOKUP(aktives_Teilprojekt,Teilprojekte[[Teilprojekte]:[Kürzel]],2,FALSE)&amp;ROW(BTT[[#This Row],[Lfd Nr.
(automatisch)]])-2),"")</f>
        <v>IH283</v>
      </c>
      <c r="B275" s="15" t="s">
        <v>6116</v>
      </c>
      <c r="C275" s="15"/>
      <c r="E275" s="10" t="str">
        <f>IFERROR(IF(NOT(BTT[[#This Row],[Manuelle Änderung des Verantwortliches TP
(Auswahl - bei Bedarf)]]=""),BTT[[#This Row],[Manuelle Änderung des Verantwortliches TP
(Auswahl - bei Bedarf)]],VLOOKUP(BTT[[#This Row],[Hauptprozess
(Pflichtauswahl)]],Hauptprozesse[],3,FALSE)),"")</f>
        <v>IH</v>
      </c>
      <c r="H275" s="10" t="s">
        <v>6041</v>
      </c>
      <c r="I275" t="s">
        <v>5761</v>
      </c>
      <c r="J275" s="10" t="str">
        <f>IFERROR(VLOOKUP(BTT[[#This Row],[Verwendete Transaktion (Pflichtauswahl)]],Transaktionen[[Transaktionen]:[Langtext]],2,FALSE),"")</f>
        <v>Meldungsmanager Warte</v>
      </c>
      <c r="K275" t="s">
        <v>2466</v>
      </c>
      <c r="L275" t="s">
        <v>10190</v>
      </c>
      <c r="N275" t="s">
        <v>6052</v>
      </c>
      <c r="O275" t="s">
        <v>6052</v>
      </c>
      <c r="S275" t="s">
        <v>6052</v>
      </c>
      <c r="T275" t="s">
        <v>6060</v>
      </c>
      <c r="V275" s="10" t="str">
        <f>IFERROR(VLOOKUP(BTT[[#This Row],[Verwendetes Formular
(Auswahl falls relevant)]],Formulare[[Formularbezeichnung]:[Formularname (technisch)]],2,FALSE),"")</f>
        <v/>
      </c>
      <c r="X275" t="s">
        <v>6052</v>
      </c>
      <c r="Y275" s="4" t="s">
        <v>10294</v>
      </c>
      <c r="Z275" t="s">
        <v>6046</v>
      </c>
      <c r="AK275" s="10" t="str">
        <f>IF(BTT[[#This Row],[Subprozess
(optionale Auswahl)]]="","okay",IF(VLOOKUP(BTT[[#This Row],[Subprozess
(optionale Auswahl)]],BPML[[Subprozess]:[Zugeordneter Hauptprozess]],3,FALSE)=BTT[[#This Row],[Hauptprozess
(Pflichtauswahl)]],"okay","falscher Subprozess"))</f>
        <v>okay</v>
      </c>
      <c r="AL275" t="str">
        <f>IF(aktives_Teilprojekt="Master","",IF(BTT[[#This Row],[Verantwortliches TP
(automatisch)]]=VLOOKUP(aktives_Teilprojekt,Teilprojekte[[Teilprojekte]:[Kürzel]],2,FALSE),"okay","Hauptprozess anderes TP"))</f>
        <v>okay</v>
      </c>
      <c r="AM2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5" s="10" t="str">
        <f>IFERROR(IF(BTT[[#This Row],[SAP-Modul
(Pflichtauswahl)]]&lt;&gt;VLOOKUP(BTT[[#This Row],[Verwendete Transaktion (Pflichtauswahl)]],Transaktionen[[Transaktionen]:[Modul]],3,FALSE),"Modul anders","okay"),"")</f>
        <v>okay</v>
      </c>
      <c r="AP275" s="10" t="str">
        <f>IFERROR(IF(COUNTIFS(BTT[Verwendete Transaktion (Pflichtauswahl)],BTT[[#This Row],[Verwendete Transaktion (Pflichtauswahl)]],BTT[SAP-Modul
(Pflichtauswahl)],"&lt;&gt;"&amp;BTT[[#This Row],[SAP-Modul
(Pflichtauswahl)]])&gt;0,"Modul anders","okay"),"")</f>
        <v>okay</v>
      </c>
      <c r="AQ275" s="10" t="str">
        <f>IFERROR(IF(COUNTIFS(BTT[Verwendete Transaktion (Pflichtauswahl)],BTT[[#This Row],[Verwendete Transaktion (Pflichtauswahl)]],BTT[Verantwortliches TP
(automatisch)],"&lt;&gt;"&amp;BTT[[#This Row],[Verantwortliches TP
(automatisch)]])&gt;0,"Transaktion mehrfach","okay"),"")</f>
        <v>okay</v>
      </c>
      <c r="AR275" s="10" t="str">
        <f>IFERROR(IF(COUNTIFS(BTT[Verwendete Transaktion (Pflichtauswahl)],BTT[[#This Row],[Verwendete Transaktion (Pflichtauswahl)]],BTT[Verantwortliches TP
(automatisch)],"&lt;&gt;"&amp;VLOOKUP(aktives_Teilprojekt,Teilprojekte[[Teilprojekte]:[Kürzel]],2,FALSE))&gt;0,"Transaktion mehrfach","okay"),"")</f>
        <v>okay</v>
      </c>
      <c r="AS275" s="10" t="s">
        <v>9963</v>
      </c>
      <c r="AT275" s="10"/>
    </row>
    <row r="276" spans="1:46" ht="45" x14ac:dyDescent="0.25">
      <c r="A276" s="14" t="str">
        <f>IFERROR(IF(BTT[[#This Row],[Lfd Nr. 
(aus konsolidierter Datei)]]&lt;&gt;"",BTT[[#This Row],[Lfd Nr. 
(aus konsolidierter Datei)]],VLOOKUP(aktives_Teilprojekt,Teilprojekte[[Teilprojekte]:[Kürzel]],2,FALSE)&amp;ROW(BTT[[#This Row],[Lfd Nr.
(automatisch)]])-2),"")</f>
        <v>IH284</v>
      </c>
      <c r="B276" s="15" t="s">
        <v>9051</v>
      </c>
      <c r="C276" s="15" t="s">
        <v>6228</v>
      </c>
      <c r="D276" t="s">
        <v>9965</v>
      </c>
      <c r="E276" s="10" t="str">
        <f>IFERROR(IF(NOT(BTT[[#This Row],[Manuelle Änderung des Verantwortliches TP
(Auswahl - bei Bedarf)]]=""),BTT[[#This Row],[Manuelle Änderung des Verantwortliches TP
(Auswahl - bei Bedarf)]],VLOOKUP(BTT[[#This Row],[Hauptprozess
(Pflichtauswahl)]],Hauptprozesse[],3,FALSE)),"")</f>
        <v>IH</v>
      </c>
      <c r="H276" s="10" t="s">
        <v>6041</v>
      </c>
      <c r="I276" t="s">
        <v>581</v>
      </c>
      <c r="J276" s="10" t="str">
        <f>IFERROR(VLOOKUP(BTT[[#This Row],[Verwendete Transaktion (Pflichtauswahl)]],Transaktionen[[Transaktionen]:[Langtext]],2,FALSE),"")</f>
        <v>Customizing von MRSS</v>
      </c>
      <c r="N276" t="s">
        <v>6052</v>
      </c>
      <c r="O276" t="s">
        <v>6052</v>
      </c>
      <c r="S276" t="s">
        <v>6052</v>
      </c>
      <c r="T276" t="s">
        <v>6060</v>
      </c>
      <c r="V276" s="10" t="str">
        <f>IFERROR(VLOOKUP(BTT[[#This Row],[Verwendetes Formular
(Auswahl falls relevant)]],Formulare[[Formularbezeichnung]:[Formularname (technisch)]],2,FALSE),"")</f>
        <v/>
      </c>
      <c r="X276" t="s">
        <v>6052</v>
      </c>
      <c r="Y276" s="4" t="s">
        <v>10295</v>
      </c>
      <c r="Z276" t="s">
        <v>6046</v>
      </c>
      <c r="AK276" s="10" t="str">
        <f>IF(BTT[[#This Row],[Subprozess
(optionale Auswahl)]]="","okay",IF(VLOOKUP(BTT[[#This Row],[Subprozess
(optionale Auswahl)]],BPML[[Subprozess]:[Zugeordneter Hauptprozess]],3,FALSE)=BTT[[#This Row],[Hauptprozess
(Pflichtauswahl)]],"okay","falscher Subprozess"))</f>
        <v>falscher Subprozess</v>
      </c>
      <c r="AL276" t="str">
        <f>IF(aktives_Teilprojekt="Master","",IF(BTT[[#This Row],[Verantwortliches TP
(automatisch)]]=VLOOKUP(aktives_Teilprojekt,Teilprojekte[[Teilprojekte]:[Kürzel]],2,FALSE),"okay","Hauptprozess anderes TP"))</f>
        <v>okay</v>
      </c>
      <c r="AM2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6" s="10" t="str">
        <f>IFERROR(IF(BTT[[#This Row],[SAP-Modul
(Pflichtauswahl)]]&lt;&gt;VLOOKUP(BTT[[#This Row],[Verwendete Transaktion (Pflichtauswahl)]],Transaktionen[[Transaktionen]:[Modul]],3,FALSE),"Modul anders","okay"),"")</f>
        <v>okay</v>
      </c>
      <c r="AP276" s="10" t="str">
        <f>IFERROR(IF(COUNTIFS(BTT[Verwendete Transaktion (Pflichtauswahl)],BTT[[#This Row],[Verwendete Transaktion (Pflichtauswahl)]],BTT[SAP-Modul
(Pflichtauswahl)],"&lt;&gt;"&amp;BTT[[#This Row],[SAP-Modul
(Pflichtauswahl)]])&gt;0,"Modul anders","okay"),"")</f>
        <v>okay</v>
      </c>
      <c r="AQ276" s="10" t="str">
        <f>IFERROR(IF(COUNTIFS(BTT[Verwendete Transaktion (Pflichtauswahl)],BTT[[#This Row],[Verwendete Transaktion (Pflichtauswahl)]],BTT[Verantwortliches TP
(automatisch)],"&lt;&gt;"&amp;BTT[[#This Row],[Verantwortliches TP
(automatisch)]])&gt;0,"Transaktion mehrfach","okay"),"")</f>
        <v>okay</v>
      </c>
      <c r="AR276" s="10" t="str">
        <f>IFERROR(IF(COUNTIFS(BTT[Verwendete Transaktion (Pflichtauswahl)],BTT[[#This Row],[Verwendete Transaktion (Pflichtauswahl)]],BTT[Verantwortliches TP
(automatisch)],"&lt;&gt;"&amp;VLOOKUP(aktives_Teilprojekt,Teilprojekte[[Teilprojekte]:[Kürzel]],2,FALSE))&gt;0,"Transaktion mehrfach","okay"),"")</f>
        <v>okay</v>
      </c>
      <c r="AS276" s="10" t="s">
        <v>9964</v>
      </c>
      <c r="AT276" s="10"/>
    </row>
    <row r="277" spans="1:46" x14ac:dyDescent="0.25">
      <c r="A277" s="14" t="str">
        <f>IFERROR(IF(BTT[[#This Row],[Lfd Nr. 
(aus konsolidierter Datei)]]&lt;&gt;"",BTT[[#This Row],[Lfd Nr. 
(aus konsolidierter Datei)]],VLOOKUP(aktives_Teilprojekt,Teilprojekte[[Teilprojekte]:[Kürzel]],2,FALSE)&amp;ROW(BTT[[#This Row],[Lfd Nr.
(automatisch)]])-2),"")</f>
        <v>IH285</v>
      </c>
      <c r="B277" s="15" t="s">
        <v>9051</v>
      </c>
      <c r="C277" s="15" t="s">
        <v>6228</v>
      </c>
      <c r="D277" t="s">
        <v>9967</v>
      </c>
      <c r="E277" s="10" t="str">
        <f>IFERROR(IF(NOT(BTT[[#This Row],[Manuelle Änderung des Verantwortliches TP
(Auswahl - bei Bedarf)]]=""),BTT[[#This Row],[Manuelle Änderung des Verantwortliches TP
(Auswahl - bei Bedarf)]],VLOOKUP(BTT[[#This Row],[Hauptprozess
(Pflichtauswahl)]],Hauptprozesse[],3,FALSE)),"")</f>
        <v>IH</v>
      </c>
      <c r="H277" s="10" t="s">
        <v>6041</v>
      </c>
      <c r="I277" t="s">
        <v>585</v>
      </c>
      <c r="J277" s="10" t="str">
        <f>IFERROR(VLOOKUP(BTT[[#This Row],[Verwendete Transaktion (Pflichtauswahl)]],Transaktionen[[Transaktionen]:[Langtext]],2,FALSE),"")</f>
        <v>Plantafel, allgemeiner Einstieg</v>
      </c>
      <c r="N277" t="s">
        <v>6052</v>
      </c>
      <c r="O277" t="s">
        <v>6052</v>
      </c>
      <c r="S277" t="s">
        <v>6052</v>
      </c>
      <c r="T277" t="s">
        <v>6060</v>
      </c>
      <c r="V277" s="10" t="str">
        <f>IFERROR(VLOOKUP(BTT[[#This Row],[Verwendetes Formular
(Auswahl falls relevant)]],Formulare[[Formularbezeichnung]:[Formularname (technisch)]],2,FALSE),"")</f>
        <v/>
      </c>
      <c r="X277" t="s">
        <v>6052</v>
      </c>
      <c r="Y277" s="4"/>
      <c r="Z277" t="s">
        <v>6046</v>
      </c>
      <c r="AK277" s="10" t="str">
        <f>IF(BTT[[#This Row],[Subprozess
(optionale Auswahl)]]="","okay",IF(VLOOKUP(BTT[[#This Row],[Subprozess
(optionale Auswahl)]],BPML[[Subprozess]:[Zugeordneter Hauptprozess]],3,FALSE)=BTT[[#This Row],[Hauptprozess
(Pflichtauswahl)]],"okay","falscher Subprozess"))</f>
        <v>falscher Subprozess</v>
      </c>
      <c r="AL277" t="str">
        <f>IF(aktives_Teilprojekt="Master","",IF(BTT[[#This Row],[Verantwortliches TP
(automatisch)]]=VLOOKUP(aktives_Teilprojekt,Teilprojekte[[Teilprojekte]:[Kürzel]],2,FALSE),"okay","Hauptprozess anderes TP"))</f>
        <v>okay</v>
      </c>
      <c r="AM2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7" s="10" t="str">
        <f>IFERROR(IF(BTT[[#This Row],[SAP-Modul
(Pflichtauswahl)]]&lt;&gt;VLOOKUP(BTT[[#This Row],[Verwendete Transaktion (Pflichtauswahl)]],Transaktionen[[Transaktionen]:[Modul]],3,FALSE),"Modul anders","okay"),"")</f>
        <v>okay</v>
      </c>
      <c r="AP277" s="10" t="str">
        <f>IFERROR(IF(COUNTIFS(BTT[Verwendete Transaktion (Pflichtauswahl)],BTT[[#This Row],[Verwendete Transaktion (Pflichtauswahl)]],BTT[SAP-Modul
(Pflichtauswahl)],"&lt;&gt;"&amp;BTT[[#This Row],[SAP-Modul
(Pflichtauswahl)]])&gt;0,"Modul anders","okay"),"")</f>
        <v>okay</v>
      </c>
      <c r="AQ277" s="10" t="str">
        <f>IFERROR(IF(COUNTIFS(BTT[Verwendete Transaktion (Pflichtauswahl)],BTT[[#This Row],[Verwendete Transaktion (Pflichtauswahl)]],BTT[Verantwortliches TP
(automatisch)],"&lt;&gt;"&amp;BTT[[#This Row],[Verantwortliches TP
(automatisch)]])&gt;0,"Transaktion mehrfach","okay"),"")</f>
        <v>okay</v>
      </c>
      <c r="AR277" s="10" t="str">
        <f>IFERROR(IF(COUNTIFS(BTT[Verwendete Transaktion (Pflichtauswahl)],BTT[[#This Row],[Verwendete Transaktion (Pflichtauswahl)]],BTT[Verantwortliches TP
(automatisch)],"&lt;&gt;"&amp;VLOOKUP(aktives_Teilprojekt,Teilprojekte[[Teilprojekte]:[Kürzel]],2,FALSE))&gt;0,"Transaktion mehrfach","okay"),"")</f>
        <v>okay</v>
      </c>
      <c r="AS277" s="10" t="s">
        <v>9966</v>
      </c>
      <c r="AT277" s="10"/>
    </row>
    <row r="278" spans="1:46" x14ac:dyDescent="0.25">
      <c r="A278" s="14" t="str">
        <f>IFERROR(IF(BTT[[#This Row],[Lfd Nr. 
(aus konsolidierter Datei)]]&lt;&gt;"",BTT[[#This Row],[Lfd Nr. 
(aus konsolidierter Datei)]],VLOOKUP(aktives_Teilprojekt,Teilprojekte[[Teilprojekte]:[Kürzel]],2,FALSE)&amp;ROW(BTT[[#This Row],[Lfd Nr.
(automatisch)]])-2),"")</f>
        <v>IH286</v>
      </c>
      <c r="B278" s="15" t="s">
        <v>8589</v>
      </c>
      <c r="C278" s="15"/>
      <c r="E278" s="10" t="str">
        <f>IFERROR(IF(NOT(BTT[[#This Row],[Manuelle Änderung des Verantwortliches TP
(Auswahl - bei Bedarf)]]=""),BTT[[#This Row],[Manuelle Änderung des Verantwortliches TP
(Auswahl - bei Bedarf)]],VLOOKUP(BTT[[#This Row],[Hauptprozess
(Pflichtauswahl)]],Hauptprozesse[],3,FALSE)),"")</f>
        <v>IH</v>
      </c>
      <c r="H278" s="10" t="s">
        <v>6041</v>
      </c>
      <c r="I278" t="s">
        <v>629</v>
      </c>
      <c r="J278" s="10" t="str">
        <f>IFERROR(VLOOKUP(BTT[[#This Row],[Verwendete Transaktion (Pflichtauswahl)]],Transaktionen[[Transaktionen]:[Langtext]],2,FALSE),"")</f>
        <v>Equipment anzeigen</v>
      </c>
      <c r="N278" t="s">
        <v>6052</v>
      </c>
      <c r="O278" t="s">
        <v>6052</v>
      </c>
      <c r="S278" t="s">
        <v>6052</v>
      </c>
      <c r="T278" t="s">
        <v>6060</v>
      </c>
      <c r="V278" s="10" t="str">
        <f>IFERROR(VLOOKUP(BTT[[#This Row],[Verwendetes Formular
(Auswahl falls relevant)]],Formulare[[Formularbezeichnung]:[Formularname (technisch)]],2,FALSE),"")</f>
        <v/>
      </c>
      <c r="X278" t="s">
        <v>6052</v>
      </c>
      <c r="Y278" s="4"/>
      <c r="Z278" t="s">
        <v>6046</v>
      </c>
      <c r="AK278" s="10" t="str">
        <f>IF(BTT[[#This Row],[Subprozess
(optionale Auswahl)]]="","okay",IF(VLOOKUP(BTT[[#This Row],[Subprozess
(optionale Auswahl)]],BPML[[Subprozess]:[Zugeordneter Hauptprozess]],3,FALSE)=BTT[[#This Row],[Hauptprozess
(Pflichtauswahl)]],"okay","falscher Subprozess"))</f>
        <v>okay</v>
      </c>
      <c r="AL278" t="str">
        <f>IF(aktives_Teilprojekt="Master","",IF(BTT[[#This Row],[Verantwortliches TP
(automatisch)]]=VLOOKUP(aktives_Teilprojekt,Teilprojekte[[Teilprojekte]:[Kürzel]],2,FALSE),"okay","Hauptprozess anderes TP"))</f>
        <v>okay</v>
      </c>
      <c r="AM2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8" s="10" t="str">
        <f>IFERROR(IF(BTT[[#This Row],[SAP-Modul
(Pflichtauswahl)]]&lt;&gt;VLOOKUP(BTT[[#This Row],[Verwendete Transaktion (Pflichtauswahl)]],Transaktionen[[Transaktionen]:[Modul]],3,FALSE),"Modul anders","okay"),"")</f>
        <v>Modul anders</v>
      </c>
      <c r="AP278" s="10" t="str">
        <f>IFERROR(IF(COUNTIFS(BTT[Verwendete Transaktion (Pflichtauswahl)],BTT[[#This Row],[Verwendete Transaktion (Pflichtauswahl)]],BTT[SAP-Modul
(Pflichtauswahl)],"&lt;&gt;"&amp;BTT[[#This Row],[SAP-Modul
(Pflichtauswahl)]])&gt;0,"Modul anders","okay"),"")</f>
        <v>okay</v>
      </c>
      <c r="AQ278" s="10" t="str">
        <f>IFERROR(IF(COUNTIFS(BTT[Verwendete Transaktion (Pflichtauswahl)],BTT[[#This Row],[Verwendete Transaktion (Pflichtauswahl)]],BTT[Verantwortliches TP
(automatisch)],"&lt;&gt;"&amp;BTT[[#This Row],[Verantwortliches TP
(automatisch)]])&gt;0,"Transaktion mehrfach","okay"),"")</f>
        <v>okay</v>
      </c>
      <c r="AR278" s="10" t="str">
        <f>IFERROR(IF(COUNTIFS(BTT[Verwendete Transaktion (Pflichtauswahl)],BTT[[#This Row],[Verwendete Transaktion (Pflichtauswahl)]],BTT[Verantwortliches TP
(automatisch)],"&lt;&gt;"&amp;VLOOKUP(aktives_Teilprojekt,Teilprojekte[[Teilprojekte]:[Kürzel]],2,FALSE))&gt;0,"Transaktion mehrfach","okay"),"")</f>
        <v>okay</v>
      </c>
      <c r="AS278" s="10" t="s">
        <v>9968</v>
      </c>
      <c r="AT278" s="10"/>
    </row>
    <row r="279" spans="1:46" x14ac:dyDescent="0.25">
      <c r="A279" s="14" t="str">
        <f>IFERROR(IF(BTT[[#This Row],[Lfd Nr. 
(aus konsolidierter Datei)]]&lt;&gt;"",BTT[[#This Row],[Lfd Nr. 
(aus konsolidierter Datei)]],VLOOKUP(aktives_Teilprojekt,Teilprojekte[[Teilprojekte]:[Kürzel]],2,FALSE)&amp;ROW(BTT[[#This Row],[Lfd Nr.
(automatisch)]])-2),"")</f>
        <v>IH287</v>
      </c>
      <c r="B279" s="15" t="s">
        <v>8589</v>
      </c>
      <c r="C279" s="15"/>
      <c r="E279" s="10" t="str">
        <f>IFERROR(IF(NOT(BTT[[#This Row],[Manuelle Änderung des Verantwortliches TP
(Auswahl - bei Bedarf)]]=""),BTT[[#This Row],[Manuelle Änderung des Verantwortliches TP
(Auswahl - bei Bedarf)]],VLOOKUP(BTT[[#This Row],[Hauptprozess
(Pflichtauswahl)]],Hauptprozesse[],3,FALSE)),"")</f>
        <v>IH</v>
      </c>
      <c r="H279" s="10" t="s">
        <v>6041</v>
      </c>
      <c r="I279" t="s">
        <v>631</v>
      </c>
      <c r="J279" s="10" t="str">
        <f>IFERROR(VLOOKUP(BTT[[#This Row],[Verwendete Transaktion (Pflichtauswahl)]],Transaktionen[[Transaktionen]:[Langtext]],2,FALSE),"")</f>
        <v>Anzeigen IH-Meldung</v>
      </c>
      <c r="N279" t="s">
        <v>6052</v>
      </c>
      <c r="O279" t="s">
        <v>6052</v>
      </c>
      <c r="S279" t="s">
        <v>6052</v>
      </c>
      <c r="T279" t="s">
        <v>6060</v>
      </c>
      <c r="V279" s="10" t="str">
        <f>IFERROR(VLOOKUP(BTT[[#This Row],[Verwendetes Formular
(Auswahl falls relevant)]],Formulare[[Formularbezeichnung]:[Formularname (technisch)]],2,FALSE),"")</f>
        <v/>
      </c>
      <c r="X279" t="s">
        <v>6052</v>
      </c>
      <c r="Y279" s="4"/>
      <c r="Z279" t="s">
        <v>6046</v>
      </c>
      <c r="AK279" s="10" t="str">
        <f>IF(BTT[[#This Row],[Subprozess
(optionale Auswahl)]]="","okay",IF(VLOOKUP(BTT[[#This Row],[Subprozess
(optionale Auswahl)]],BPML[[Subprozess]:[Zugeordneter Hauptprozess]],3,FALSE)=BTT[[#This Row],[Hauptprozess
(Pflichtauswahl)]],"okay","falscher Subprozess"))</f>
        <v>okay</v>
      </c>
      <c r="AL279" t="str">
        <f>IF(aktives_Teilprojekt="Master","",IF(BTT[[#This Row],[Verantwortliches TP
(automatisch)]]=VLOOKUP(aktives_Teilprojekt,Teilprojekte[[Teilprojekte]:[Kürzel]],2,FALSE),"okay","Hauptprozess anderes TP"))</f>
        <v>okay</v>
      </c>
      <c r="AM2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9" s="10" t="str">
        <f>IFERROR(IF(BTT[[#This Row],[SAP-Modul
(Pflichtauswahl)]]&lt;&gt;VLOOKUP(BTT[[#This Row],[Verwendete Transaktion (Pflichtauswahl)]],Transaktionen[[Transaktionen]:[Modul]],3,FALSE),"Modul anders","okay"),"")</f>
        <v>Modul anders</v>
      </c>
      <c r="AP279" s="10" t="str">
        <f>IFERROR(IF(COUNTIFS(BTT[Verwendete Transaktion (Pflichtauswahl)],BTT[[#This Row],[Verwendete Transaktion (Pflichtauswahl)]],BTT[SAP-Modul
(Pflichtauswahl)],"&lt;&gt;"&amp;BTT[[#This Row],[SAP-Modul
(Pflichtauswahl)]])&gt;0,"Modul anders","okay"),"")</f>
        <v>okay</v>
      </c>
      <c r="AQ279" s="10" t="str">
        <f>IFERROR(IF(COUNTIFS(BTT[Verwendete Transaktion (Pflichtauswahl)],BTT[[#This Row],[Verwendete Transaktion (Pflichtauswahl)]],BTT[Verantwortliches TP
(automatisch)],"&lt;&gt;"&amp;BTT[[#This Row],[Verantwortliches TP
(automatisch)]])&gt;0,"Transaktion mehrfach","okay"),"")</f>
        <v>okay</v>
      </c>
      <c r="AR279" s="10" t="str">
        <f>IFERROR(IF(COUNTIFS(BTT[Verwendete Transaktion (Pflichtauswahl)],BTT[[#This Row],[Verwendete Transaktion (Pflichtauswahl)]],BTT[Verantwortliches TP
(automatisch)],"&lt;&gt;"&amp;VLOOKUP(aktives_Teilprojekt,Teilprojekte[[Teilprojekte]:[Kürzel]],2,FALSE))&gt;0,"Transaktion mehrfach","okay"),"")</f>
        <v>okay</v>
      </c>
      <c r="AS279" s="10" t="s">
        <v>9969</v>
      </c>
      <c r="AT279" s="10"/>
    </row>
    <row r="280" spans="1:46" x14ac:dyDescent="0.25">
      <c r="A280" s="14" t="str">
        <f>IFERROR(IF(BTT[[#This Row],[Lfd Nr. 
(aus konsolidierter Datei)]]&lt;&gt;"",BTT[[#This Row],[Lfd Nr. 
(aus konsolidierter Datei)]],VLOOKUP(aktives_Teilprojekt,Teilprojekte[[Teilprojekte]:[Kürzel]],2,FALSE)&amp;ROW(BTT[[#This Row],[Lfd Nr.
(automatisch)]])-2),"")</f>
        <v>IH288</v>
      </c>
      <c r="B280" s="15" t="s">
        <v>8589</v>
      </c>
      <c r="C280" s="15"/>
      <c r="E280" s="10" t="str">
        <f>IFERROR(IF(NOT(BTT[[#This Row],[Manuelle Änderung des Verantwortliches TP
(Auswahl - bei Bedarf)]]=""),BTT[[#This Row],[Manuelle Änderung des Verantwortliches TP
(Auswahl - bei Bedarf)]],VLOOKUP(BTT[[#This Row],[Hauptprozess
(Pflichtauswahl)]],Hauptprozesse[],3,FALSE)),"")</f>
        <v>IH</v>
      </c>
      <c r="H280" s="10" t="s">
        <v>6041</v>
      </c>
      <c r="I280" t="s">
        <v>633</v>
      </c>
      <c r="J280" s="10" t="str">
        <f>IFERROR(VLOOKUP(BTT[[#This Row],[Verwendete Transaktion (Pflichtauswahl)]],Transaktionen[[Transaktionen]:[Langtext]],2,FALSE),"")</f>
        <v>Meldungen ändern</v>
      </c>
      <c r="N280" t="s">
        <v>6052</v>
      </c>
      <c r="O280" t="s">
        <v>6052</v>
      </c>
      <c r="S280" t="s">
        <v>6052</v>
      </c>
      <c r="T280" t="s">
        <v>6060</v>
      </c>
      <c r="V280" s="10" t="str">
        <f>IFERROR(VLOOKUP(BTT[[#This Row],[Verwendetes Formular
(Auswahl falls relevant)]],Formulare[[Formularbezeichnung]:[Formularname (technisch)]],2,FALSE),"")</f>
        <v/>
      </c>
      <c r="X280" t="s">
        <v>6052</v>
      </c>
      <c r="Y280" s="4"/>
      <c r="Z280" t="s">
        <v>6046</v>
      </c>
      <c r="AK280" s="10" t="str">
        <f>IF(BTT[[#This Row],[Subprozess
(optionale Auswahl)]]="","okay",IF(VLOOKUP(BTT[[#This Row],[Subprozess
(optionale Auswahl)]],BPML[[Subprozess]:[Zugeordneter Hauptprozess]],3,FALSE)=BTT[[#This Row],[Hauptprozess
(Pflichtauswahl)]],"okay","falscher Subprozess"))</f>
        <v>okay</v>
      </c>
      <c r="AL280" t="str">
        <f>IF(aktives_Teilprojekt="Master","",IF(BTT[[#This Row],[Verantwortliches TP
(automatisch)]]=VLOOKUP(aktives_Teilprojekt,Teilprojekte[[Teilprojekte]:[Kürzel]],2,FALSE),"okay","Hauptprozess anderes TP"))</f>
        <v>okay</v>
      </c>
      <c r="AM2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0" s="10" t="str">
        <f>IFERROR(IF(BTT[[#This Row],[SAP-Modul
(Pflichtauswahl)]]&lt;&gt;VLOOKUP(BTT[[#This Row],[Verwendete Transaktion (Pflichtauswahl)]],Transaktionen[[Transaktionen]:[Modul]],3,FALSE),"Modul anders","okay"),"")</f>
        <v>Modul anders</v>
      </c>
      <c r="AP280" s="10" t="str">
        <f>IFERROR(IF(COUNTIFS(BTT[Verwendete Transaktion (Pflichtauswahl)],BTT[[#This Row],[Verwendete Transaktion (Pflichtauswahl)]],BTT[SAP-Modul
(Pflichtauswahl)],"&lt;&gt;"&amp;BTT[[#This Row],[SAP-Modul
(Pflichtauswahl)]])&gt;0,"Modul anders","okay"),"")</f>
        <v>okay</v>
      </c>
      <c r="AQ280" s="10" t="str">
        <f>IFERROR(IF(COUNTIFS(BTT[Verwendete Transaktion (Pflichtauswahl)],BTT[[#This Row],[Verwendete Transaktion (Pflichtauswahl)]],BTT[Verantwortliches TP
(automatisch)],"&lt;&gt;"&amp;BTT[[#This Row],[Verantwortliches TP
(automatisch)]])&gt;0,"Transaktion mehrfach","okay"),"")</f>
        <v>okay</v>
      </c>
      <c r="AR280" s="10" t="str">
        <f>IFERROR(IF(COUNTIFS(BTT[Verwendete Transaktion (Pflichtauswahl)],BTT[[#This Row],[Verwendete Transaktion (Pflichtauswahl)]],BTT[Verantwortliches TP
(automatisch)],"&lt;&gt;"&amp;VLOOKUP(aktives_Teilprojekt,Teilprojekte[[Teilprojekte]:[Kürzel]],2,FALSE))&gt;0,"Transaktion mehrfach","okay"),"")</f>
        <v>okay</v>
      </c>
      <c r="AS280" s="10" t="s">
        <v>9970</v>
      </c>
      <c r="AT280" s="10"/>
    </row>
    <row r="281" spans="1:46" x14ac:dyDescent="0.25">
      <c r="A281" s="14" t="str">
        <f>IFERROR(IF(BTT[[#This Row],[Lfd Nr. 
(aus konsolidierter Datei)]]&lt;&gt;"",BTT[[#This Row],[Lfd Nr. 
(aus konsolidierter Datei)]],VLOOKUP(aktives_Teilprojekt,Teilprojekte[[Teilprojekte]:[Kürzel]],2,FALSE)&amp;ROW(BTT[[#This Row],[Lfd Nr.
(automatisch)]])-2),"")</f>
        <v>IH289</v>
      </c>
      <c r="B281" s="15" t="s">
        <v>8589</v>
      </c>
      <c r="C281" s="15"/>
      <c r="E281" s="10" t="str">
        <f>IFERROR(IF(NOT(BTT[[#This Row],[Manuelle Änderung des Verantwortliches TP
(Auswahl - bei Bedarf)]]=""),BTT[[#This Row],[Manuelle Änderung des Verantwortliches TP
(Auswahl - bei Bedarf)]],VLOOKUP(BTT[[#This Row],[Hauptprozess
(Pflichtauswahl)]],Hauptprozesse[],3,FALSE)),"")</f>
        <v>IH</v>
      </c>
      <c r="H281" s="10" t="s">
        <v>6041</v>
      </c>
      <c r="I281" t="s">
        <v>635</v>
      </c>
      <c r="J281" s="10" t="str">
        <f>IFERROR(VLOOKUP(BTT[[#This Row],[Verwendete Transaktion (Pflichtauswahl)]],Transaktionen[[Transaktionen]:[Langtext]],2,FALSE),"")</f>
        <v>Anzeigen IH-Auftrag</v>
      </c>
      <c r="N281" t="s">
        <v>6052</v>
      </c>
      <c r="O281" t="s">
        <v>6052</v>
      </c>
      <c r="S281" t="s">
        <v>6052</v>
      </c>
      <c r="T281" t="s">
        <v>6060</v>
      </c>
      <c r="V281" s="10" t="str">
        <f>IFERROR(VLOOKUP(BTT[[#This Row],[Verwendetes Formular
(Auswahl falls relevant)]],Formulare[[Formularbezeichnung]:[Formularname (technisch)]],2,FALSE),"")</f>
        <v/>
      </c>
      <c r="X281" t="s">
        <v>6052</v>
      </c>
      <c r="Y281" s="4"/>
      <c r="Z281" t="s">
        <v>6046</v>
      </c>
      <c r="AK281" s="10" t="str">
        <f>IF(BTT[[#This Row],[Subprozess
(optionale Auswahl)]]="","okay",IF(VLOOKUP(BTT[[#This Row],[Subprozess
(optionale Auswahl)]],BPML[[Subprozess]:[Zugeordneter Hauptprozess]],3,FALSE)=BTT[[#This Row],[Hauptprozess
(Pflichtauswahl)]],"okay","falscher Subprozess"))</f>
        <v>okay</v>
      </c>
      <c r="AL281" t="str">
        <f>IF(aktives_Teilprojekt="Master","",IF(BTT[[#This Row],[Verantwortliches TP
(automatisch)]]=VLOOKUP(aktives_Teilprojekt,Teilprojekte[[Teilprojekte]:[Kürzel]],2,FALSE),"okay","Hauptprozess anderes TP"))</f>
        <v>okay</v>
      </c>
      <c r="AM2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1" s="10" t="str">
        <f>IFERROR(IF(BTT[[#This Row],[SAP-Modul
(Pflichtauswahl)]]&lt;&gt;VLOOKUP(BTT[[#This Row],[Verwendete Transaktion (Pflichtauswahl)]],Transaktionen[[Transaktionen]:[Modul]],3,FALSE),"Modul anders","okay"),"")</f>
        <v>Modul anders</v>
      </c>
      <c r="AP281" s="10" t="str">
        <f>IFERROR(IF(COUNTIFS(BTT[Verwendete Transaktion (Pflichtauswahl)],BTT[[#This Row],[Verwendete Transaktion (Pflichtauswahl)]],BTT[SAP-Modul
(Pflichtauswahl)],"&lt;&gt;"&amp;BTT[[#This Row],[SAP-Modul
(Pflichtauswahl)]])&gt;0,"Modul anders","okay"),"")</f>
        <v>okay</v>
      </c>
      <c r="AQ281" s="10" t="str">
        <f>IFERROR(IF(COUNTIFS(BTT[Verwendete Transaktion (Pflichtauswahl)],BTT[[#This Row],[Verwendete Transaktion (Pflichtauswahl)]],BTT[Verantwortliches TP
(automatisch)],"&lt;&gt;"&amp;BTT[[#This Row],[Verantwortliches TP
(automatisch)]])&gt;0,"Transaktion mehrfach","okay"),"")</f>
        <v>okay</v>
      </c>
      <c r="AR281" s="10" t="str">
        <f>IFERROR(IF(COUNTIFS(BTT[Verwendete Transaktion (Pflichtauswahl)],BTT[[#This Row],[Verwendete Transaktion (Pflichtauswahl)]],BTT[Verantwortliches TP
(automatisch)],"&lt;&gt;"&amp;VLOOKUP(aktives_Teilprojekt,Teilprojekte[[Teilprojekte]:[Kürzel]],2,FALSE))&gt;0,"Transaktion mehrfach","okay"),"")</f>
        <v>okay</v>
      </c>
      <c r="AS281" s="10" t="s">
        <v>9971</v>
      </c>
      <c r="AT281" s="10"/>
    </row>
    <row r="282" spans="1:46" x14ac:dyDescent="0.25">
      <c r="A282" s="14" t="str">
        <f>IFERROR(IF(BTT[[#This Row],[Lfd Nr. 
(aus konsolidierter Datei)]]&lt;&gt;"",BTT[[#This Row],[Lfd Nr. 
(aus konsolidierter Datei)]],VLOOKUP(aktives_Teilprojekt,Teilprojekte[[Teilprojekte]:[Kürzel]],2,FALSE)&amp;ROW(BTT[[#This Row],[Lfd Nr.
(automatisch)]])-2),"")</f>
        <v>IH290</v>
      </c>
      <c r="B282" s="15" t="s">
        <v>8589</v>
      </c>
      <c r="C282" s="15"/>
      <c r="E282" s="10" t="str">
        <f>IFERROR(IF(NOT(BTT[[#This Row],[Manuelle Änderung des Verantwortliches TP
(Auswahl - bei Bedarf)]]=""),BTT[[#This Row],[Manuelle Änderung des Verantwortliches TP
(Auswahl - bei Bedarf)]],VLOOKUP(BTT[[#This Row],[Hauptprozess
(Pflichtauswahl)]],Hauptprozesse[],3,FALSE)),"")</f>
        <v>IH</v>
      </c>
      <c r="H282" s="10" t="s">
        <v>6041</v>
      </c>
      <c r="I282" t="s">
        <v>637</v>
      </c>
      <c r="J282" s="10" t="str">
        <f>IFERROR(VLOOKUP(BTT[[#This Row],[Verwendete Transaktion (Pflichtauswahl)]],Transaktionen[[Transaktionen]:[Langtext]],2,FALSE),"")</f>
        <v>IH-Aufträge anzeigen</v>
      </c>
      <c r="N282" t="s">
        <v>6052</v>
      </c>
      <c r="O282" t="s">
        <v>6052</v>
      </c>
      <c r="S282" t="s">
        <v>6052</v>
      </c>
      <c r="T282" t="s">
        <v>6060</v>
      </c>
      <c r="V282" s="10" t="str">
        <f>IFERROR(VLOOKUP(BTT[[#This Row],[Verwendetes Formular
(Auswahl falls relevant)]],Formulare[[Formularbezeichnung]:[Formularname (technisch)]],2,FALSE),"")</f>
        <v/>
      </c>
      <c r="X282" t="s">
        <v>6052</v>
      </c>
      <c r="Y282" s="4"/>
      <c r="Z282" t="s">
        <v>6046</v>
      </c>
      <c r="AK282" s="10" t="str">
        <f>IF(BTT[[#This Row],[Subprozess
(optionale Auswahl)]]="","okay",IF(VLOOKUP(BTT[[#This Row],[Subprozess
(optionale Auswahl)]],BPML[[Subprozess]:[Zugeordneter Hauptprozess]],3,FALSE)=BTT[[#This Row],[Hauptprozess
(Pflichtauswahl)]],"okay","falscher Subprozess"))</f>
        <v>okay</v>
      </c>
      <c r="AL282" t="str">
        <f>IF(aktives_Teilprojekt="Master","",IF(BTT[[#This Row],[Verantwortliches TP
(automatisch)]]=VLOOKUP(aktives_Teilprojekt,Teilprojekte[[Teilprojekte]:[Kürzel]],2,FALSE),"okay","Hauptprozess anderes TP"))</f>
        <v>okay</v>
      </c>
      <c r="AM2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2" s="10" t="str">
        <f>IFERROR(IF(BTT[[#This Row],[SAP-Modul
(Pflichtauswahl)]]&lt;&gt;VLOOKUP(BTT[[#This Row],[Verwendete Transaktion (Pflichtauswahl)]],Transaktionen[[Transaktionen]:[Modul]],3,FALSE),"Modul anders","okay"),"")</f>
        <v>Modul anders</v>
      </c>
      <c r="AP282" s="10" t="str">
        <f>IFERROR(IF(COUNTIFS(BTT[Verwendete Transaktion (Pflichtauswahl)],BTT[[#This Row],[Verwendete Transaktion (Pflichtauswahl)]],BTT[SAP-Modul
(Pflichtauswahl)],"&lt;&gt;"&amp;BTT[[#This Row],[SAP-Modul
(Pflichtauswahl)]])&gt;0,"Modul anders","okay"),"")</f>
        <v>okay</v>
      </c>
      <c r="AQ282" s="10" t="str">
        <f>IFERROR(IF(COUNTIFS(BTT[Verwendete Transaktion (Pflichtauswahl)],BTT[[#This Row],[Verwendete Transaktion (Pflichtauswahl)]],BTT[Verantwortliches TP
(automatisch)],"&lt;&gt;"&amp;BTT[[#This Row],[Verantwortliches TP
(automatisch)]])&gt;0,"Transaktion mehrfach","okay"),"")</f>
        <v>okay</v>
      </c>
      <c r="AR282" s="10" t="str">
        <f>IFERROR(IF(COUNTIFS(BTT[Verwendete Transaktion (Pflichtauswahl)],BTT[[#This Row],[Verwendete Transaktion (Pflichtauswahl)]],BTT[Verantwortliches TP
(automatisch)],"&lt;&gt;"&amp;VLOOKUP(aktives_Teilprojekt,Teilprojekte[[Teilprojekte]:[Kürzel]],2,FALSE))&gt;0,"Transaktion mehrfach","okay"),"")</f>
        <v>okay</v>
      </c>
      <c r="AS282" s="10" t="s">
        <v>9972</v>
      </c>
      <c r="AT282" s="10"/>
    </row>
    <row r="283" spans="1:46" x14ac:dyDescent="0.25">
      <c r="A283" s="14" t="str">
        <f>IFERROR(IF(BTT[[#This Row],[Lfd Nr. 
(aus konsolidierter Datei)]]&lt;&gt;"",BTT[[#This Row],[Lfd Nr. 
(aus konsolidierter Datei)]],VLOOKUP(aktives_Teilprojekt,Teilprojekte[[Teilprojekte]:[Kürzel]],2,FALSE)&amp;ROW(BTT[[#This Row],[Lfd Nr.
(automatisch)]])-2),"")</f>
        <v>IH291</v>
      </c>
      <c r="B283" s="15" t="s">
        <v>6107</v>
      </c>
      <c r="C283" s="15"/>
      <c r="E283" s="10" t="str">
        <f>IFERROR(IF(NOT(BTT[[#This Row],[Manuelle Änderung des Verantwortliches TP
(Auswahl - bei Bedarf)]]=""),BTT[[#This Row],[Manuelle Änderung des Verantwortliches TP
(Auswahl - bei Bedarf)]],VLOOKUP(BTT[[#This Row],[Hauptprozess
(Pflichtauswahl)]],Hauptprozesse[],3,FALSE)),"")</f>
        <v>IH</v>
      </c>
      <c r="H283" s="10" t="s">
        <v>6041</v>
      </c>
      <c r="I283" t="s">
        <v>2462</v>
      </c>
      <c r="J283" s="10" t="str">
        <f>IFERROR(VLOOKUP(BTT[[#This Row],[Verwendete Transaktion (Pflichtauswahl)]],Transaktionen[[Transaktionen]:[Langtext]],2,FALSE),"")</f>
        <v>Liste Belegfluss</v>
      </c>
      <c r="N283" t="s">
        <v>6052</v>
      </c>
      <c r="O283" t="s">
        <v>6052</v>
      </c>
      <c r="S283" t="s">
        <v>6052</v>
      </c>
      <c r="T283" t="s">
        <v>6060</v>
      </c>
      <c r="V283" s="10" t="str">
        <f>IFERROR(VLOOKUP(BTT[[#This Row],[Verwendetes Formular
(Auswahl falls relevant)]],Formulare[[Formularbezeichnung]:[Formularname (technisch)]],2,FALSE),"")</f>
        <v/>
      </c>
      <c r="X283" t="s">
        <v>6052</v>
      </c>
      <c r="Y283" s="4"/>
      <c r="Z283" t="s">
        <v>6048</v>
      </c>
      <c r="AK283" s="10" t="str">
        <f>IF(BTT[[#This Row],[Subprozess
(optionale Auswahl)]]="","okay",IF(VLOOKUP(BTT[[#This Row],[Subprozess
(optionale Auswahl)]],BPML[[Subprozess]:[Zugeordneter Hauptprozess]],3,FALSE)=BTT[[#This Row],[Hauptprozess
(Pflichtauswahl)]],"okay","falscher Subprozess"))</f>
        <v>okay</v>
      </c>
      <c r="AL283" t="str">
        <f>IF(aktives_Teilprojekt="Master","",IF(BTT[[#This Row],[Verantwortliches TP
(automatisch)]]=VLOOKUP(aktives_Teilprojekt,Teilprojekte[[Teilprojekte]:[Kürzel]],2,FALSE),"okay","Hauptprozess anderes TP"))</f>
        <v>okay</v>
      </c>
      <c r="AM2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3" s="10" t="str">
        <f>IFERROR(IF(BTT[[#This Row],[SAP-Modul
(Pflichtauswahl)]]&lt;&gt;VLOOKUP(BTT[[#This Row],[Verwendete Transaktion (Pflichtauswahl)]],Transaktionen[[Transaktionen]:[Modul]],3,FALSE),"Modul anders","okay"),"")</f>
        <v>okay</v>
      </c>
      <c r="AP283" s="10" t="str">
        <f>IFERROR(IF(COUNTIFS(BTT[Verwendete Transaktion (Pflichtauswahl)],BTT[[#This Row],[Verwendete Transaktion (Pflichtauswahl)]],BTT[SAP-Modul
(Pflichtauswahl)],"&lt;&gt;"&amp;BTT[[#This Row],[SAP-Modul
(Pflichtauswahl)]])&gt;0,"Modul anders","okay"),"")</f>
        <v>okay</v>
      </c>
      <c r="AQ283" s="10" t="str">
        <f>IFERROR(IF(COUNTIFS(BTT[Verwendete Transaktion (Pflichtauswahl)],BTT[[#This Row],[Verwendete Transaktion (Pflichtauswahl)]],BTT[Verantwortliches TP
(automatisch)],"&lt;&gt;"&amp;BTT[[#This Row],[Verantwortliches TP
(automatisch)]])&gt;0,"Transaktion mehrfach","okay"),"")</f>
        <v>okay</v>
      </c>
      <c r="AR283" s="10" t="str">
        <f>IFERROR(IF(COUNTIFS(BTT[Verwendete Transaktion (Pflichtauswahl)],BTT[[#This Row],[Verwendete Transaktion (Pflichtauswahl)]],BTT[Verantwortliches TP
(automatisch)],"&lt;&gt;"&amp;VLOOKUP(aktives_Teilprojekt,Teilprojekte[[Teilprojekte]:[Kürzel]],2,FALSE))&gt;0,"Transaktion mehrfach","okay"),"")</f>
        <v>okay</v>
      </c>
      <c r="AS283" s="10" t="s">
        <v>9973</v>
      </c>
      <c r="AT283" s="10"/>
    </row>
    <row r="284" spans="1:46" x14ac:dyDescent="0.25">
      <c r="A284" s="14" t="str">
        <f>IFERROR(IF(BTT[[#This Row],[Lfd Nr. 
(aus konsolidierter Datei)]]&lt;&gt;"",BTT[[#This Row],[Lfd Nr. 
(aus konsolidierter Datei)]],VLOOKUP(aktives_Teilprojekt,Teilprojekte[[Teilprojekte]:[Kürzel]],2,FALSE)&amp;ROW(BTT[[#This Row],[Lfd Nr.
(automatisch)]])-2),"")</f>
        <v>IH292</v>
      </c>
      <c r="B284" s="15" t="s">
        <v>8589</v>
      </c>
      <c r="C284" s="15"/>
      <c r="E284" s="10" t="str">
        <f>IFERROR(IF(NOT(BTT[[#This Row],[Manuelle Änderung des Verantwortliches TP
(Auswahl - bei Bedarf)]]=""),BTT[[#This Row],[Manuelle Änderung des Verantwortliches TP
(Auswahl - bei Bedarf)]],VLOOKUP(BTT[[#This Row],[Hauptprozess
(Pflichtauswahl)]],Hauptprozesse[],3,FALSE)),"")</f>
        <v>IH</v>
      </c>
      <c r="H284" s="10" t="s">
        <v>6041</v>
      </c>
      <c r="I284" t="s">
        <v>2464</v>
      </c>
      <c r="J284" s="10" t="str">
        <f>IFERROR(VLOOKUP(BTT[[#This Row],[Verwendete Transaktion (Pflichtauswahl)]],Transaktionen[[Transaktionen]:[Langtext]],2,FALSE),"")</f>
        <v>Materialverwendungsnachweis</v>
      </c>
      <c r="N284" t="s">
        <v>6052</v>
      </c>
      <c r="O284" t="s">
        <v>6052</v>
      </c>
      <c r="S284" t="s">
        <v>6052</v>
      </c>
      <c r="T284" t="s">
        <v>6060</v>
      </c>
      <c r="V284" s="10" t="str">
        <f>IFERROR(VLOOKUP(BTT[[#This Row],[Verwendetes Formular
(Auswahl falls relevant)]],Formulare[[Formularbezeichnung]:[Formularname (technisch)]],2,FALSE),"")</f>
        <v/>
      </c>
      <c r="X284" t="s">
        <v>6052</v>
      </c>
      <c r="Y284" s="4"/>
      <c r="Z284" t="s">
        <v>6048</v>
      </c>
      <c r="AK284" s="10" t="str">
        <f>IF(BTT[[#This Row],[Subprozess
(optionale Auswahl)]]="","okay",IF(VLOOKUP(BTT[[#This Row],[Subprozess
(optionale Auswahl)]],BPML[[Subprozess]:[Zugeordneter Hauptprozess]],3,FALSE)=BTT[[#This Row],[Hauptprozess
(Pflichtauswahl)]],"okay","falscher Subprozess"))</f>
        <v>okay</v>
      </c>
      <c r="AL284" t="str">
        <f>IF(aktives_Teilprojekt="Master","",IF(BTT[[#This Row],[Verantwortliches TP
(automatisch)]]=VLOOKUP(aktives_Teilprojekt,Teilprojekte[[Teilprojekte]:[Kürzel]],2,FALSE),"okay","Hauptprozess anderes TP"))</f>
        <v>okay</v>
      </c>
      <c r="AM2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4" s="10" t="str">
        <f>IFERROR(IF(BTT[[#This Row],[SAP-Modul
(Pflichtauswahl)]]&lt;&gt;VLOOKUP(BTT[[#This Row],[Verwendete Transaktion (Pflichtauswahl)]],Transaktionen[[Transaktionen]:[Modul]],3,FALSE),"Modul anders","okay"),"")</f>
        <v>okay</v>
      </c>
      <c r="AP284" s="10" t="str">
        <f>IFERROR(IF(COUNTIFS(BTT[Verwendete Transaktion (Pflichtauswahl)],BTT[[#This Row],[Verwendete Transaktion (Pflichtauswahl)]],BTT[SAP-Modul
(Pflichtauswahl)],"&lt;&gt;"&amp;BTT[[#This Row],[SAP-Modul
(Pflichtauswahl)]])&gt;0,"Modul anders","okay"),"")</f>
        <v>okay</v>
      </c>
      <c r="AQ284" s="10" t="str">
        <f>IFERROR(IF(COUNTIFS(BTT[Verwendete Transaktion (Pflichtauswahl)],BTT[[#This Row],[Verwendete Transaktion (Pflichtauswahl)]],BTT[Verantwortliches TP
(automatisch)],"&lt;&gt;"&amp;BTT[[#This Row],[Verantwortliches TP
(automatisch)]])&gt;0,"Transaktion mehrfach","okay"),"")</f>
        <v>okay</v>
      </c>
      <c r="AR284" s="10" t="str">
        <f>IFERROR(IF(COUNTIFS(BTT[Verwendete Transaktion (Pflichtauswahl)],BTT[[#This Row],[Verwendete Transaktion (Pflichtauswahl)]],BTT[Verantwortliches TP
(automatisch)],"&lt;&gt;"&amp;VLOOKUP(aktives_Teilprojekt,Teilprojekte[[Teilprojekte]:[Kürzel]],2,FALSE))&gt;0,"Transaktion mehrfach","okay"),"")</f>
        <v>okay</v>
      </c>
      <c r="AS284" s="10" t="s">
        <v>9974</v>
      </c>
      <c r="AT284" s="10"/>
    </row>
    <row r="285" spans="1:46" x14ac:dyDescent="0.25">
      <c r="A285" s="14" t="str">
        <f>IFERROR(IF(BTT[[#This Row],[Lfd Nr. 
(aus konsolidierter Datei)]]&lt;&gt;"",BTT[[#This Row],[Lfd Nr. 
(aus konsolidierter Datei)]],VLOOKUP(aktives_Teilprojekt,Teilprojekte[[Teilprojekte]:[Kürzel]],2,FALSE)&amp;ROW(BTT[[#This Row],[Lfd Nr.
(automatisch)]])-2),"")</f>
        <v>IH293</v>
      </c>
      <c r="B285" s="15" t="s">
        <v>51</v>
      </c>
      <c r="C285" s="15" t="s">
        <v>6215</v>
      </c>
      <c r="D285" t="s">
        <v>9976</v>
      </c>
      <c r="E285" s="10" t="str">
        <f>IFERROR(IF(NOT(BTT[[#This Row],[Manuelle Änderung des Verantwortliches TP
(Auswahl - bei Bedarf)]]=""),BTT[[#This Row],[Manuelle Änderung des Verantwortliches TP
(Auswahl - bei Bedarf)]],VLOOKUP(BTT[[#This Row],[Hauptprozess
(Pflichtauswahl)]],Hauptprozesse[],3,FALSE)),"")</f>
        <v>IH</v>
      </c>
      <c r="F285" t="s">
        <v>4</v>
      </c>
      <c r="G285" t="s">
        <v>10144</v>
      </c>
      <c r="H285" s="10" t="s">
        <v>3</v>
      </c>
      <c r="I285" t="s">
        <v>3801</v>
      </c>
      <c r="J285" s="10" t="str">
        <f>IFERROR(VLOOKUP(BTT[[#This Row],[Verwendete Transaktion (Pflichtauswahl)]],Transaktionen[[Transaktionen]:[Langtext]],2,FALSE),"")</f>
        <v>RE80: RE-Navigator</v>
      </c>
      <c r="L285" t="s">
        <v>6052</v>
      </c>
      <c r="M285" t="s">
        <v>6052</v>
      </c>
      <c r="N285" t="s">
        <v>6052</v>
      </c>
      <c r="O285" t="s">
        <v>6052</v>
      </c>
      <c r="S285" t="s">
        <v>6052</v>
      </c>
      <c r="T285" t="s">
        <v>6060</v>
      </c>
      <c r="V285" s="10" t="str">
        <f>IFERROR(VLOOKUP(BTT[[#This Row],[Verwendetes Formular
(Auswahl falls relevant)]],Formulare[[Formularbezeichnung]:[Formularname (technisch)]],2,FALSE),"")</f>
        <v/>
      </c>
      <c r="X285" t="s">
        <v>6052</v>
      </c>
      <c r="Y285" s="4"/>
      <c r="Z285" t="s">
        <v>6046</v>
      </c>
      <c r="AK285" s="10" t="str">
        <f>IF(BTT[[#This Row],[Subprozess
(optionale Auswahl)]]="","okay",IF(VLOOKUP(BTT[[#This Row],[Subprozess
(optionale Auswahl)]],BPML[[Subprozess]:[Zugeordneter Hauptprozess]],3,FALSE)=BTT[[#This Row],[Hauptprozess
(Pflichtauswahl)]],"okay","falscher Subprozess"))</f>
        <v>okay</v>
      </c>
      <c r="AL285" t="str">
        <f>IF(aktives_Teilprojekt="Master","",IF(BTT[[#This Row],[Verantwortliches TP
(automatisch)]]=VLOOKUP(aktives_Teilprojekt,Teilprojekte[[Teilprojekte]:[Kürzel]],2,FALSE),"okay","Hauptprozess anderes TP"))</f>
        <v>okay</v>
      </c>
      <c r="AM2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5" s="10" t="str">
        <f>IFERROR(IF(BTT[[#This Row],[SAP-Modul
(Pflichtauswahl)]]&lt;&gt;VLOOKUP(BTT[[#This Row],[Verwendete Transaktion (Pflichtauswahl)]],Transaktionen[[Transaktionen]:[Modul]],3,FALSE),"Modul anders","okay"),"")</f>
        <v>Modul anders</v>
      </c>
      <c r="AP285" s="10" t="str">
        <f>IFERROR(IF(COUNTIFS(BTT[Verwendete Transaktion (Pflichtauswahl)],BTT[[#This Row],[Verwendete Transaktion (Pflichtauswahl)]],BTT[SAP-Modul
(Pflichtauswahl)],"&lt;&gt;"&amp;BTT[[#This Row],[SAP-Modul
(Pflichtauswahl)]])&gt;0,"Modul anders","okay"),"")</f>
        <v>okay</v>
      </c>
      <c r="AQ285" s="10" t="str">
        <f>IFERROR(IF(COUNTIFS(BTT[Verwendete Transaktion (Pflichtauswahl)],BTT[[#This Row],[Verwendete Transaktion (Pflichtauswahl)]],BTT[Verantwortliches TP
(automatisch)],"&lt;&gt;"&amp;BTT[[#This Row],[Verantwortliches TP
(automatisch)]])&gt;0,"Transaktion mehrfach","okay"),"")</f>
        <v>okay</v>
      </c>
      <c r="AR285" s="10" t="str">
        <f>IFERROR(IF(COUNTIFS(BTT[Verwendete Transaktion (Pflichtauswahl)],BTT[[#This Row],[Verwendete Transaktion (Pflichtauswahl)]],BTT[Verantwortliches TP
(automatisch)],"&lt;&gt;"&amp;VLOOKUP(aktives_Teilprojekt,Teilprojekte[[Teilprojekte]:[Kürzel]],2,FALSE))&gt;0,"Transaktion mehrfach","okay"),"")</f>
        <v>okay</v>
      </c>
      <c r="AS285" s="10" t="s">
        <v>9975</v>
      </c>
      <c r="AT285" s="10"/>
    </row>
    <row r="286" spans="1:46" x14ac:dyDescent="0.25">
      <c r="A286" s="14" t="str">
        <f>IFERROR(IF(BTT[[#This Row],[Lfd Nr. 
(aus konsolidierter Datei)]]&lt;&gt;"",BTT[[#This Row],[Lfd Nr. 
(aus konsolidierter Datei)]],VLOOKUP(aktives_Teilprojekt,Teilprojekte[[Teilprojekte]:[Kürzel]],2,FALSE)&amp;ROW(BTT[[#This Row],[Lfd Nr.
(automatisch)]])-2),"")</f>
        <v>IH294</v>
      </c>
      <c r="B286" s="15" t="s">
        <v>51</v>
      </c>
      <c r="C286" s="15" t="s">
        <v>6215</v>
      </c>
      <c r="D286" t="s">
        <v>8243</v>
      </c>
      <c r="E286" s="10" t="str">
        <f>IFERROR(IF(NOT(BTT[[#This Row],[Manuelle Änderung des Verantwortliches TP
(Auswahl - bei Bedarf)]]=""),BTT[[#This Row],[Manuelle Änderung des Verantwortliches TP
(Auswahl - bei Bedarf)]],VLOOKUP(BTT[[#This Row],[Hauptprozess
(Pflichtauswahl)]],Hauptprozesse[],3,FALSE)),"")</f>
        <v>IH</v>
      </c>
      <c r="F286" t="s">
        <v>4</v>
      </c>
      <c r="G286" t="s">
        <v>10144</v>
      </c>
      <c r="H286" s="10" t="s">
        <v>3</v>
      </c>
      <c r="I286" t="s">
        <v>7226</v>
      </c>
      <c r="J286" s="10" t="str">
        <f>IFERROR(VLOOKUP(BTT[[#This Row],[Verwendete Transaktion (Pflichtauswahl)]],Transaktionen[[Transaktionen]:[Langtext]],2,FALSE),"")</f>
        <v>Architektonisches Objekt bearbeiten</v>
      </c>
      <c r="L286" t="s">
        <v>6052</v>
      </c>
      <c r="M286" t="s">
        <v>6052</v>
      </c>
      <c r="N286" t="s">
        <v>6052</v>
      </c>
      <c r="T286" t="s">
        <v>6060</v>
      </c>
      <c r="V286" s="10" t="str">
        <f>IFERROR(VLOOKUP(BTT[[#This Row],[Verwendetes Formular
(Auswahl falls relevant)]],Formulare[[Formularbezeichnung]:[Formularname (technisch)]],2,FALSE),"")</f>
        <v/>
      </c>
      <c r="X286" t="s">
        <v>6052</v>
      </c>
      <c r="Y286" s="4"/>
      <c r="Z286" t="s">
        <v>6046</v>
      </c>
      <c r="AK286" s="10" t="str">
        <f>IF(BTT[[#This Row],[Subprozess
(optionale Auswahl)]]="","okay",IF(VLOOKUP(BTT[[#This Row],[Subprozess
(optionale Auswahl)]],BPML[[Subprozess]:[Zugeordneter Hauptprozess]],3,FALSE)=BTT[[#This Row],[Hauptprozess
(Pflichtauswahl)]],"okay","falscher Subprozess"))</f>
        <v>okay</v>
      </c>
      <c r="AL286" t="str">
        <f>IF(aktives_Teilprojekt="Master","",IF(BTT[[#This Row],[Verantwortliches TP
(automatisch)]]=VLOOKUP(aktives_Teilprojekt,Teilprojekte[[Teilprojekte]:[Kürzel]],2,FALSE),"okay","Hauptprozess anderes TP"))</f>
        <v>okay</v>
      </c>
      <c r="AM2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6" s="10" t="str">
        <f>IFERROR(IF(BTT[[#This Row],[SAP-Modul
(Pflichtauswahl)]]&lt;&gt;VLOOKUP(BTT[[#This Row],[Verwendete Transaktion (Pflichtauswahl)]],Transaktionen[[Transaktionen]:[Modul]],3,FALSE),"Modul anders","okay"),"")</f>
        <v>Modul anders</v>
      </c>
      <c r="AP286" s="10" t="str">
        <f>IFERROR(IF(COUNTIFS(BTT[Verwendete Transaktion (Pflichtauswahl)],BTT[[#This Row],[Verwendete Transaktion (Pflichtauswahl)]],BTT[SAP-Modul
(Pflichtauswahl)],"&lt;&gt;"&amp;BTT[[#This Row],[SAP-Modul
(Pflichtauswahl)]])&gt;0,"Modul anders","okay"),"")</f>
        <v>okay</v>
      </c>
      <c r="AQ286" s="10" t="str">
        <f>IFERROR(IF(COUNTIFS(BTT[Verwendete Transaktion (Pflichtauswahl)],BTT[[#This Row],[Verwendete Transaktion (Pflichtauswahl)]],BTT[Verantwortliches TP
(automatisch)],"&lt;&gt;"&amp;BTT[[#This Row],[Verantwortliches TP
(automatisch)]])&gt;0,"Transaktion mehrfach","okay"),"")</f>
        <v>okay</v>
      </c>
      <c r="AR286" s="10" t="str">
        <f>IFERROR(IF(COUNTIFS(BTT[Verwendete Transaktion (Pflichtauswahl)],BTT[[#This Row],[Verwendete Transaktion (Pflichtauswahl)]],BTT[Verantwortliches TP
(automatisch)],"&lt;&gt;"&amp;VLOOKUP(aktives_Teilprojekt,Teilprojekte[[Teilprojekte]:[Kürzel]],2,FALSE))&gt;0,"Transaktion mehrfach","okay"),"")</f>
        <v>okay</v>
      </c>
      <c r="AS286" s="10" t="s">
        <v>9977</v>
      </c>
      <c r="AT286" s="10"/>
    </row>
    <row r="287" spans="1:46" x14ac:dyDescent="0.25">
      <c r="A287" s="14" t="str">
        <f>IFERROR(IF(BTT[[#This Row],[Lfd Nr. 
(aus konsolidierter Datei)]]&lt;&gt;"",BTT[[#This Row],[Lfd Nr. 
(aus konsolidierter Datei)]],VLOOKUP(aktives_Teilprojekt,Teilprojekte[[Teilprojekte]:[Kürzel]],2,FALSE)&amp;ROW(BTT[[#This Row],[Lfd Nr.
(automatisch)]])-2),"")</f>
        <v>IH295</v>
      </c>
      <c r="B287" s="15" t="s">
        <v>51</v>
      </c>
      <c r="C287" s="15"/>
      <c r="D287" t="s">
        <v>9979</v>
      </c>
      <c r="E287" s="10" t="str">
        <f>IFERROR(IF(NOT(BTT[[#This Row],[Manuelle Änderung des Verantwortliches TP
(Auswahl - bei Bedarf)]]=""),BTT[[#This Row],[Manuelle Änderung des Verantwortliches TP
(Auswahl - bei Bedarf)]],VLOOKUP(BTT[[#This Row],[Hauptprozess
(Pflichtauswahl)]],Hauptprozesse[],3,FALSE)),"")</f>
        <v>IH</v>
      </c>
      <c r="F287" t="s">
        <v>4</v>
      </c>
      <c r="G287" t="s">
        <v>10145</v>
      </c>
      <c r="H287" s="10" t="s">
        <v>3</v>
      </c>
      <c r="I287" t="s">
        <v>3807</v>
      </c>
      <c r="J287" s="10" t="str">
        <f>IFERROR(VLOOKUP(BTT[[#This Row],[Verwendete Transaktion (Pflichtauswahl)]],Transaktionen[[Transaktionen]:[Langtext]],2,FALSE),"")</f>
        <v>Vertrag bearbeiten</v>
      </c>
      <c r="L287" t="s">
        <v>6052</v>
      </c>
      <c r="M287" t="s">
        <v>6052</v>
      </c>
      <c r="N287" t="s">
        <v>6052</v>
      </c>
      <c r="O287" t="s">
        <v>6052</v>
      </c>
      <c r="S287" t="s">
        <v>6052</v>
      </c>
      <c r="T287" t="s">
        <v>6060</v>
      </c>
      <c r="V287" s="10" t="str">
        <f>IFERROR(VLOOKUP(BTT[[#This Row],[Verwendetes Formular
(Auswahl falls relevant)]],Formulare[[Formularbezeichnung]:[Formularname (technisch)]],2,FALSE),"")</f>
        <v/>
      </c>
      <c r="X287" t="s">
        <v>6052</v>
      </c>
      <c r="Y287" s="4"/>
      <c r="Z287" t="s">
        <v>6046</v>
      </c>
      <c r="AK287" s="10" t="str">
        <f>IF(BTT[[#This Row],[Subprozess
(optionale Auswahl)]]="","okay",IF(VLOOKUP(BTT[[#This Row],[Subprozess
(optionale Auswahl)]],BPML[[Subprozess]:[Zugeordneter Hauptprozess]],3,FALSE)=BTT[[#This Row],[Hauptprozess
(Pflichtauswahl)]],"okay","falscher Subprozess"))</f>
        <v>okay</v>
      </c>
      <c r="AL287" t="str">
        <f>IF(aktives_Teilprojekt="Master","",IF(BTT[[#This Row],[Verantwortliches TP
(automatisch)]]=VLOOKUP(aktives_Teilprojekt,Teilprojekte[[Teilprojekte]:[Kürzel]],2,FALSE),"okay","Hauptprozess anderes TP"))</f>
        <v>okay</v>
      </c>
      <c r="AM2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7" s="10" t="str">
        <f>IFERROR(IF(BTT[[#This Row],[SAP-Modul
(Pflichtauswahl)]]&lt;&gt;VLOOKUP(BTT[[#This Row],[Verwendete Transaktion (Pflichtauswahl)]],Transaktionen[[Transaktionen]:[Modul]],3,FALSE),"Modul anders","okay"),"")</f>
        <v>Modul anders</v>
      </c>
      <c r="AP287" s="10" t="str">
        <f>IFERROR(IF(COUNTIFS(BTT[Verwendete Transaktion (Pflichtauswahl)],BTT[[#This Row],[Verwendete Transaktion (Pflichtauswahl)]],BTT[SAP-Modul
(Pflichtauswahl)],"&lt;&gt;"&amp;BTT[[#This Row],[SAP-Modul
(Pflichtauswahl)]])&gt;0,"Modul anders","okay"),"")</f>
        <v>okay</v>
      </c>
      <c r="AQ287" s="10" t="str">
        <f>IFERROR(IF(COUNTIFS(BTT[Verwendete Transaktion (Pflichtauswahl)],BTT[[#This Row],[Verwendete Transaktion (Pflichtauswahl)]],BTT[Verantwortliches TP
(automatisch)],"&lt;&gt;"&amp;BTT[[#This Row],[Verantwortliches TP
(automatisch)]])&gt;0,"Transaktion mehrfach","okay"),"")</f>
        <v>okay</v>
      </c>
      <c r="AR287" s="10" t="str">
        <f>IFERROR(IF(COUNTIFS(BTT[Verwendete Transaktion (Pflichtauswahl)],BTT[[#This Row],[Verwendete Transaktion (Pflichtauswahl)]],BTT[Verantwortliches TP
(automatisch)],"&lt;&gt;"&amp;VLOOKUP(aktives_Teilprojekt,Teilprojekte[[Teilprojekte]:[Kürzel]],2,FALSE))&gt;0,"Transaktion mehrfach","okay"),"")</f>
        <v>okay</v>
      </c>
      <c r="AS287" s="10" t="s">
        <v>9978</v>
      </c>
      <c r="AT287" s="10"/>
    </row>
    <row r="288" spans="1:46" ht="150" x14ac:dyDescent="0.25">
      <c r="A288" s="14" t="str">
        <f>IFERROR(IF(BTT[[#This Row],[Lfd Nr. 
(aus konsolidierter Datei)]]&lt;&gt;"",BTT[[#This Row],[Lfd Nr. 
(aus konsolidierter Datei)]],VLOOKUP(aktives_Teilprojekt,Teilprojekte[[Teilprojekte]:[Kürzel]],2,FALSE)&amp;ROW(BTT[[#This Row],[Lfd Nr.
(automatisch)]])-2),"")</f>
        <v>IH296</v>
      </c>
      <c r="B288" s="15" t="s">
        <v>51</v>
      </c>
      <c r="C288" s="15"/>
      <c r="D288" t="s">
        <v>9981</v>
      </c>
      <c r="E288" s="10" t="str">
        <f>IFERROR(IF(NOT(BTT[[#This Row],[Manuelle Änderung des Verantwortliches TP
(Auswahl - bei Bedarf)]]=""),BTT[[#This Row],[Manuelle Änderung des Verantwortliches TP
(Auswahl - bei Bedarf)]],VLOOKUP(BTT[[#This Row],[Hauptprozess
(Pflichtauswahl)]],Hauptprozesse[],3,FALSE)),"")</f>
        <v>IH</v>
      </c>
      <c r="F288" t="s">
        <v>4</v>
      </c>
      <c r="G288" t="s">
        <v>10144</v>
      </c>
      <c r="H288" s="10" t="s">
        <v>3</v>
      </c>
      <c r="I288" t="s">
        <v>3809</v>
      </c>
      <c r="J288" s="10" t="str">
        <f>IFERROR(VLOOKUP(BTT[[#This Row],[Verwendete Transaktion (Pflichtauswahl)]],Transaktionen[[Transaktionen]:[Langtext]],2,FALSE),"")</f>
        <v>Infosystem: Architektonische Objekte</v>
      </c>
      <c r="K288" t="s">
        <v>10193</v>
      </c>
      <c r="L288" t="s">
        <v>6052</v>
      </c>
      <c r="M288" t="s">
        <v>6052</v>
      </c>
      <c r="N288" t="s">
        <v>6052</v>
      </c>
      <c r="S288" t="s">
        <v>6051</v>
      </c>
      <c r="T288" t="s">
        <v>6061</v>
      </c>
      <c r="V288" s="10" t="str">
        <f>IFERROR(VLOOKUP(BTT[[#This Row],[Verwendetes Formular
(Auswahl falls relevant)]],Formulare[[Formularbezeichnung]:[Formularname (technisch)]],2,FALSE),"")</f>
        <v/>
      </c>
      <c r="W288" t="s">
        <v>10296</v>
      </c>
      <c r="X288" t="s">
        <v>6052</v>
      </c>
      <c r="Y288" s="4" t="s">
        <v>10297</v>
      </c>
      <c r="Z288" t="s">
        <v>6046</v>
      </c>
      <c r="AK288" s="10" t="str">
        <f>IF(BTT[[#This Row],[Subprozess
(optionale Auswahl)]]="","okay",IF(VLOOKUP(BTT[[#This Row],[Subprozess
(optionale Auswahl)]],BPML[[Subprozess]:[Zugeordneter Hauptprozess]],3,FALSE)=BTT[[#This Row],[Hauptprozess
(Pflichtauswahl)]],"okay","falscher Subprozess"))</f>
        <v>okay</v>
      </c>
      <c r="AL288" t="str">
        <f>IF(aktives_Teilprojekt="Master","",IF(BTT[[#This Row],[Verantwortliches TP
(automatisch)]]=VLOOKUP(aktives_Teilprojekt,Teilprojekte[[Teilprojekte]:[Kürzel]],2,FALSE),"okay","Hauptprozess anderes TP"))</f>
        <v>okay</v>
      </c>
      <c r="AM2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8" s="10" t="str">
        <f>IFERROR(IF(BTT[[#This Row],[SAP-Modul
(Pflichtauswahl)]]&lt;&gt;VLOOKUP(BTT[[#This Row],[Verwendete Transaktion (Pflichtauswahl)]],Transaktionen[[Transaktionen]:[Modul]],3,FALSE),"Modul anders","okay"),"")</f>
        <v>Modul anders</v>
      </c>
      <c r="AP288" s="10" t="str">
        <f>IFERROR(IF(COUNTIFS(BTT[Verwendete Transaktion (Pflichtauswahl)],BTT[[#This Row],[Verwendete Transaktion (Pflichtauswahl)]],BTT[SAP-Modul
(Pflichtauswahl)],"&lt;&gt;"&amp;BTT[[#This Row],[SAP-Modul
(Pflichtauswahl)]])&gt;0,"Modul anders","okay"),"")</f>
        <v>okay</v>
      </c>
      <c r="AQ288" s="10" t="str">
        <f>IFERROR(IF(COUNTIFS(BTT[Verwendete Transaktion (Pflichtauswahl)],BTT[[#This Row],[Verwendete Transaktion (Pflichtauswahl)]],BTT[Verantwortliches TP
(automatisch)],"&lt;&gt;"&amp;BTT[[#This Row],[Verantwortliches TP
(automatisch)]])&gt;0,"Transaktion mehrfach","okay"),"")</f>
        <v>okay</v>
      </c>
      <c r="AR288" s="10" t="str">
        <f>IFERROR(IF(COUNTIFS(BTT[Verwendete Transaktion (Pflichtauswahl)],BTT[[#This Row],[Verwendete Transaktion (Pflichtauswahl)]],BTT[Verantwortliches TP
(automatisch)],"&lt;&gt;"&amp;VLOOKUP(aktives_Teilprojekt,Teilprojekte[[Teilprojekte]:[Kürzel]],2,FALSE))&gt;0,"Transaktion mehrfach","okay"),"")</f>
        <v>okay</v>
      </c>
      <c r="AS288" s="10" t="s">
        <v>9980</v>
      </c>
      <c r="AT288" s="10"/>
    </row>
    <row r="289" spans="1:46" x14ac:dyDescent="0.25">
      <c r="A289" s="14" t="str">
        <f>IFERROR(IF(BTT[[#This Row],[Lfd Nr. 
(aus konsolidierter Datei)]]&lt;&gt;"",BTT[[#This Row],[Lfd Nr. 
(aus konsolidierter Datei)]],VLOOKUP(aktives_Teilprojekt,Teilprojekte[[Teilprojekte]:[Kürzel]],2,FALSE)&amp;ROW(BTT[[#This Row],[Lfd Nr.
(automatisch)]])-2),"")</f>
        <v>IH297</v>
      </c>
      <c r="B289" s="15" t="s">
        <v>51</v>
      </c>
      <c r="C289" s="15" t="s">
        <v>6215</v>
      </c>
      <c r="D289" t="s">
        <v>9983</v>
      </c>
      <c r="E289" s="10" t="str">
        <f>IFERROR(IF(NOT(BTT[[#This Row],[Manuelle Änderung des Verantwortliches TP
(Auswahl - bei Bedarf)]]=""),BTT[[#This Row],[Manuelle Änderung des Verantwortliches TP
(Auswahl - bei Bedarf)]],VLOOKUP(BTT[[#This Row],[Hauptprozess
(Pflichtauswahl)]],Hauptprozesse[],3,FALSE)),"")</f>
        <v>IH</v>
      </c>
      <c r="F289" t="s">
        <v>4</v>
      </c>
      <c r="G289" t="s">
        <v>10144</v>
      </c>
      <c r="H289" s="10" t="s">
        <v>3</v>
      </c>
      <c r="I289" t="s">
        <v>3811</v>
      </c>
      <c r="J289" s="10" t="str">
        <f>IFERROR(VLOOKUP(BTT[[#This Row],[Verwendete Transaktion (Pflichtauswahl)]],Transaktionen[[Transaktionen]:[Langtext]],2,FALSE),"")</f>
        <v>IS: Ausstattung zu Arch. Objekten</v>
      </c>
      <c r="L289" t="s">
        <v>6052</v>
      </c>
      <c r="M289" t="s">
        <v>6052</v>
      </c>
      <c r="N289" t="s">
        <v>6052</v>
      </c>
      <c r="O289" t="s">
        <v>6052</v>
      </c>
      <c r="S289" t="s">
        <v>6052</v>
      </c>
      <c r="T289" t="s">
        <v>6061</v>
      </c>
      <c r="V289" s="10" t="str">
        <f>IFERROR(VLOOKUP(BTT[[#This Row],[Verwendetes Formular
(Auswahl falls relevant)]],Formulare[[Formularbezeichnung]:[Formularname (technisch)]],2,FALSE),"")</f>
        <v/>
      </c>
      <c r="W289" t="s">
        <v>10296</v>
      </c>
      <c r="X289" t="s">
        <v>6052</v>
      </c>
      <c r="Y289" s="4"/>
      <c r="Z289" t="s">
        <v>6046</v>
      </c>
      <c r="AK289" s="10" t="str">
        <f>IF(BTT[[#This Row],[Subprozess
(optionale Auswahl)]]="","okay",IF(VLOOKUP(BTT[[#This Row],[Subprozess
(optionale Auswahl)]],BPML[[Subprozess]:[Zugeordneter Hauptprozess]],3,FALSE)=BTT[[#This Row],[Hauptprozess
(Pflichtauswahl)]],"okay","falscher Subprozess"))</f>
        <v>okay</v>
      </c>
      <c r="AL289" t="str">
        <f>IF(aktives_Teilprojekt="Master","",IF(BTT[[#This Row],[Verantwortliches TP
(automatisch)]]=VLOOKUP(aktives_Teilprojekt,Teilprojekte[[Teilprojekte]:[Kürzel]],2,FALSE),"okay","Hauptprozess anderes TP"))</f>
        <v>okay</v>
      </c>
      <c r="AM2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9" s="10" t="str">
        <f>IFERROR(IF(BTT[[#This Row],[SAP-Modul
(Pflichtauswahl)]]&lt;&gt;VLOOKUP(BTT[[#This Row],[Verwendete Transaktion (Pflichtauswahl)]],Transaktionen[[Transaktionen]:[Modul]],3,FALSE),"Modul anders","okay"),"")</f>
        <v>Modul anders</v>
      </c>
      <c r="AP289" s="10" t="str">
        <f>IFERROR(IF(COUNTIFS(BTT[Verwendete Transaktion (Pflichtauswahl)],BTT[[#This Row],[Verwendete Transaktion (Pflichtauswahl)]],BTT[SAP-Modul
(Pflichtauswahl)],"&lt;&gt;"&amp;BTT[[#This Row],[SAP-Modul
(Pflichtauswahl)]])&gt;0,"Modul anders","okay"),"")</f>
        <v>okay</v>
      </c>
      <c r="AQ289" s="10" t="str">
        <f>IFERROR(IF(COUNTIFS(BTT[Verwendete Transaktion (Pflichtauswahl)],BTT[[#This Row],[Verwendete Transaktion (Pflichtauswahl)]],BTT[Verantwortliches TP
(automatisch)],"&lt;&gt;"&amp;BTT[[#This Row],[Verantwortliches TP
(automatisch)]])&gt;0,"Transaktion mehrfach","okay"),"")</f>
        <v>okay</v>
      </c>
      <c r="AR289" s="10" t="str">
        <f>IFERROR(IF(COUNTIFS(BTT[Verwendete Transaktion (Pflichtauswahl)],BTT[[#This Row],[Verwendete Transaktion (Pflichtauswahl)]],BTT[Verantwortliches TP
(automatisch)],"&lt;&gt;"&amp;VLOOKUP(aktives_Teilprojekt,Teilprojekte[[Teilprojekte]:[Kürzel]],2,FALSE))&gt;0,"Transaktion mehrfach","okay"),"")</f>
        <v>okay</v>
      </c>
      <c r="AS289" s="10" t="s">
        <v>9982</v>
      </c>
      <c r="AT289" s="10"/>
    </row>
    <row r="290" spans="1:46" x14ac:dyDescent="0.25">
      <c r="A290" s="14" t="str">
        <f>IFERROR(IF(BTT[[#This Row],[Lfd Nr. 
(aus konsolidierter Datei)]]&lt;&gt;"",BTT[[#This Row],[Lfd Nr. 
(aus konsolidierter Datei)]],VLOOKUP(aktives_Teilprojekt,Teilprojekte[[Teilprojekte]:[Kürzel]],2,FALSE)&amp;ROW(BTT[[#This Row],[Lfd Nr.
(automatisch)]])-2),"")</f>
        <v>IH298</v>
      </c>
      <c r="B290" s="15" t="s">
        <v>51</v>
      </c>
      <c r="C290" s="15" t="s">
        <v>6215</v>
      </c>
      <c r="D290" t="s">
        <v>9985</v>
      </c>
      <c r="E290" s="10" t="str">
        <f>IFERROR(IF(NOT(BTT[[#This Row],[Manuelle Änderung des Verantwortliches TP
(Auswahl - bei Bedarf)]]=""),BTT[[#This Row],[Manuelle Änderung des Verantwortliches TP
(Auswahl - bei Bedarf)]],VLOOKUP(BTT[[#This Row],[Hauptprozess
(Pflichtauswahl)]],Hauptprozesse[],3,FALSE)),"")</f>
        <v>IH</v>
      </c>
      <c r="F290" t="s">
        <v>4</v>
      </c>
      <c r="G290" t="s">
        <v>10144</v>
      </c>
      <c r="H290" s="10" t="s">
        <v>3</v>
      </c>
      <c r="I290" t="s">
        <v>7233</v>
      </c>
      <c r="J290" s="10" t="str">
        <f>IFERROR(VLOOKUP(BTT[[#This Row],[Verwendete Transaktion (Pflichtauswahl)]],Transaktionen[[Transaktionen]:[Langtext]],2,FALSE),"")</f>
        <v>Infosystem: Arch. Objekte mit Detail</v>
      </c>
      <c r="L290" t="s">
        <v>6052</v>
      </c>
      <c r="M290" t="s">
        <v>6052</v>
      </c>
      <c r="N290" t="s">
        <v>6052</v>
      </c>
      <c r="T290" t="s">
        <v>6060</v>
      </c>
      <c r="V290" s="10" t="str">
        <f>IFERROR(VLOOKUP(BTT[[#This Row],[Verwendetes Formular
(Auswahl falls relevant)]],Formulare[[Formularbezeichnung]:[Formularname (technisch)]],2,FALSE),"")</f>
        <v/>
      </c>
      <c r="X290" t="s">
        <v>6052</v>
      </c>
      <c r="Y290" s="4"/>
      <c r="Z290" t="s">
        <v>6046</v>
      </c>
      <c r="AK290" s="10" t="str">
        <f>IF(BTT[[#This Row],[Subprozess
(optionale Auswahl)]]="","okay",IF(VLOOKUP(BTT[[#This Row],[Subprozess
(optionale Auswahl)]],BPML[[Subprozess]:[Zugeordneter Hauptprozess]],3,FALSE)=BTT[[#This Row],[Hauptprozess
(Pflichtauswahl)]],"okay","falscher Subprozess"))</f>
        <v>okay</v>
      </c>
      <c r="AL290" t="str">
        <f>IF(aktives_Teilprojekt="Master","",IF(BTT[[#This Row],[Verantwortliches TP
(automatisch)]]=VLOOKUP(aktives_Teilprojekt,Teilprojekte[[Teilprojekte]:[Kürzel]],2,FALSE),"okay","Hauptprozess anderes TP"))</f>
        <v>okay</v>
      </c>
      <c r="AM2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0" s="10" t="str">
        <f>IFERROR(IF(BTT[[#This Row],[SAP-Modul
(Pflichtauswahl)]]&lt;&gt;VLOOKUP(BTT[[#This Row],[Verwendete Transaktion (Pflichtauswahl)]],Transaktionen[[Transaktionen]:[Modul]],3,FALSE),"Modul anders","okay"),"")</f>
        <v>Modul anders</v>
      </c>
      <c r="AP290" s="10" t="str">
        <f>IFERROR(IF(COUNTIFS(BTT[Verwendete Transaktion (Pflichtauswahl)],BTT[[#This Row],[Verwendete Transaktion (Pflichtauswahl)]],BTT[SAP-Modul
(Pflichtauswahl)],"&lt;&gt;"&amp;BTT[[#This Row],[SAP-Modul
(Pflichtauswahl)]])&gt;0,"Modul anders","okay"),"")</f>
        <v>okay</v>
      </c>
      <c r="AQ290" s="10" t="str">
        <f>IFERROR(IF(COUNTIFS(BTT[Verwendete Transaktion (Pflichtauswahl)],BTT[[#This Row],[Verwendete Transaktion (Pflichtauswahl)]],BTT[Verantwortliches TP
(automatisch)],"&lt;&gt;"&amp;BTT[[#This Row],[Verantwortliches TP
(automatisch)]])&gt;0,"Transaktion mehrfach","okay"),"")</f>
        <v>okay</v>
      </c>
      <c r="AR290" s="10" t="str">
        <f>IFERROR(IF(COUNTIFS(BTT[Verwendete Transaktion (Pflichtauswahl)],BTT[[#This Row],[Verwendete Transaktion (Pflichtauswahl)]],BTT[Verantwortliches TP
(automatisch)],"&lt;&gt;"&amp;VLOOKUP(aktives_Teilprojekt,Teilprojekte[[Teilprojekte]:[Kürzel]],2,FALSE))&gt;0,"Transaktion mehrfach","okay"),"")</f>
        <v>okay</v>
      </c>
      <c r="AS290" s="10" t="s">
        <v>9984</v>
      </c>
      <c r="AT290" s="10"/>
    </row>
    <row r="291" spans="1:46" x14ac:dyDescent="0.25">
      <c r="A291" s="14" t="str">
        <f>IFERROR(IF(BTT[[#This Row],[Lfd Nr. 
(aus konsolidierter Datei)]]&lt;&gt;"",BTT[[#This Row],[Lfd Nr. 
(aus konsolidierter Datei)]],VLOOKUP(aktives_Teilprojekt,Teilprojekte[[Teilprojekte]:[Kürzel]],2,FALSE)&amp;ROW(BTT[[#This Row],[Lfd Nr.
(automatisch)]])-2),"")</f>
        <v>IH299</v>
      </c>
      <c r="B291" s="15" t="s">
        <v>51</v>
      </c>
      <c r="C291" s="15" t="s">
        <v>6215</v>
      </c>
      <c r="D291" t="s">
        <v>9987</v>
      </c>
      <c r="E291" s="10" t="str">
        <f>IFERROR(IF(NOT(BTT[[#This Row],[Manuelle Änderung des Verantwortliches TP
(Auswahl - bei Bedarf)]]=""),BTT[[#This Row],[Manuelle Änderung des Verantwortliches TP
(Auswahl - bei Bedarf)]],VLOOKUP(BTT[[#This Row],[Hauptprozess
(Pflichtauswahl)]],Hauptprozesse[],3,FALSE)),"")</f>
        <v>IH</v>
      </c>
      <c r="F291" t="s">
        <v>4</v>
      </c>
      <c r="G291" t="s">
        <v>10144</v>
      </c>
      <c r="H291" s="10" t="s">
        <v>3</v>
      </c>
      <c r="I291" t="s">
        <v>3813</v>
      </c>
      <c r="J291" s="10" t="str">
        <f>IFERROR(VLOOKUP(BTT[[#This Row],[Verwendete Transaktion (Pflichtauswahl)]],Transaktionen[[Transaktionen]:[Langtext]],2,FALSE),"")</f>
        <v>Infosystem: Objekte zu AO</v>
      </c>
      <c r="L291" t="s">
        <v>6052</v>
      </c>
      <c r="M291" t="s">
        <v>6052</v>
      </c>
      <c r="N291" t="s">
        <v>6052</v>
      </c>
      <c r="O291" t="s">
        <v>6052</v>
      </c>
      <c r="P291" t="s">
        <v>6052</v>
      </c>
      <c r="R291" t="s">
        <v>8533</v>
      </c>
      <c r="S291" t="s">
        <v>6052</v>
      </c>
      <c r="T291" t="s">
        <v>6061</v>
      </c>
      <c r="V291" s="10" t="str">
        <f>IFERROR(VLOOKUP(BTT[[#This Row],[Verwendetes Formular
(Auswahl falls relevant)]],Formulare[[Formularbezeichnung]:[Formularname (technisch)]],2,FALSE),"")</f>
        <v/>
      </c>
      <c r="W291" t="s">
        <v>10296</v>
      </c>
      <c r="X291" t="s">
        <v>6052</v>
      </c>
      <c r="Y291" s="4"/>
      <c r="Z291" t="s">
        <v>6046</v>
      </c>
      <c r="AK291" s="10" t="str">
        <f>IF(BTT[[#This Row],[Subprozess
(optionale Auswahl)]]="","okay",IF(VLOOKUP(BTT[[#This Row],[Subprozess
(optionale Auswahl)]],BPML[[Subprozess]:[Zugeordneter Hauptprozess]],3,FALSE)=BTT[[#This Row],[Hauptprozess
(Pflichtauswahl)]],"okay","falscher Subprozess"))</f>
        <v>okay</v>
      </c>
      <c r="AL291" t="str">
        <f>IF(aktives_Teilprojekt="Master","",IF(BTT[[#This Row],[Verantwortliches TP
(automatisch)]]=VLOOKUP(aktives_Teilprojekt,Teilprojekte[[Teilprojekte]:[Kürzel]],2,FALSE),"okay","Hauptprozess anderes TP"))</f>
        <v>okay</v>
      </c>
      <c r="AM2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1" s="10" t="str">
        <f>IFERROR(IF(BTT[[#This Row],[SAP-Modul
(Pflichtauswahl)]]&lt;&gt;VLOOKUP(BTT[[#This Row],[Verwendete Transaktion (Pflichtauswahl)]],Transaktionen[[Transaktionen]:[Modul]],3,FALSE),"Modul anders","okay"),"")</f>
        <v>Modul anders</v>
      </c>
      <c r="AP291" s="10" t="str">
        <f>IFERROR(IF(COUNTIFS(BTT[Verwendete Transaktion (Pflichtauswahl)],BTT[[#This Row],[Verwendete Transaktion (Pflichtauswahl)]],BTT[SAP-Modul
(Pflichtauswahl)],"&lt;&gt;"&amp;BTT[[#This Row],[SAP-Modul
(Pflichtauswahl)]])&gt;0,"Modul anders","okay"),"")</f>
        <v>okay</v>
      </c>
      <c r="AQ291" s="10" t="str">
        <f>IFERROR(IF(COUNTIFS(BTT[Verwendete Transaktion (Pflichtauswahl)],BTT[[#This Row],[Verwendete Transaktion (Pflichtauswahl)]],BTT[Verantwortliches TP
(automatisch)],"&lt;&gt;"&amp;BTT[[#This Row],[Verantwortliches TP
(automatisch)]])&gt;0,"Transaktion mehrfach","okay"),"")</f>
        <v>okay</v>
      </c>
      <c r="AR291" s="10" t="str">
        <f>IFERROR(IF(COUNTIFS(BTT[Verwendete Transaktion (Pflichtauswahl)],BTT[[#This Row],[Verwendete Transaktion (Pflichtauswahl)]],BTT[Verantwortliches TP
(automatisch)],"&lt;&gt;"&amp;VLOOKUP(aktives_Teilprojekt,Teilprojekte[[Teilprojekte]:[Kürzel]],2,FALSE))&gt;0,"Transaktion mehrfach","okay"),"")</f>
        <v>okay</v>
      </c>
      <c r="AS291" s="10" t="s">
        <v>9986</v>
      </c>
      <c r="AT291" s="10"/>
    </row>
    <row r="292" spans="1:46" ht="60" x14ac:dyDescent="0.25">
      <c r="A292" s="14" t="str">
        <f>IFERROR(IF(BTT[[#This Row],[Lfd Nr. 
(aus konsolidierter Datei)]]&lt;&gt;"",BTT[[#This Row],[Lfd Nr. 
(aus konsolidierter Datei)]],VLOOKUP(aktives_Teilprojekt,Teilprojekte[[Teilprojekte]:[Kürzel]],2,FALSE)&amp;ROW(BTT[[#This Row],[Lfd Nr.
(automatisch)]])-2),"")</f>
        <v>IH300</v>
      </c>
      <c r="B292" s="15" t="s">
        <v>51</v>
      </c>
      <c r="C292" s="15" t="s">
        <v>6215</v>
      </c>
      <c r="D292" t="s">
        <v>9989</v>
      </c>
      <c r="E292" s="10" t="str">
        <f>IFERROR(IF(NOT(BTT[[#This Row],[Manuelle Änderung des Verantwortliches TP
(Auswahl - bei Bedarf)]]=""),BTT[[#This Row],[Manuelle Änderung des Verantwortliches TP
(Auswahl - bei Bedarf)]],VLOOKUP(BTT[[#This Row],[Hauptprozess
(Pflichtauswahl)]],Hauptprozesse[],3,FALSE)),"")</f>
        <v>IH</v>
      </c>
      <c r="F292" t="s">
        <v>4</v>
      </c>
      <c r="G292" t="s">
        <v>10144</v>
      </c>
      <c r="H292" s="10" t="s">
        <v>3</v>
      </c>
      <c r="I292" t="s">
        <v>3815</v>
      </c>
      <c r="J292" s="10" t="str">
        <f>IFERROR(VLOOKUP(BTT[[#This Row],[Verwendete Transaktion (Pflichtauswahl)]],Transaktionen[[Transaktionen]:[Langtext]],2,FALSE),"")</f>
        <v>Infosystem: Arch. Obj. - Perm. Bel.</v>
      </c>
      <c r="L292" t="s">
        <v>6052</v>
      </c>
      <c r="M292" t="s">
        <v>6052</v>
      </c>
      <c r="N292" t="s">
        <v>6052</v>
      </c>
      <c r="O292" t="s">
        <v>6052</v>
      </c>
      <c r="P292" t="s">
        <v>6052</v>
      </c>
      <c r="R292" t="s">
        <v>8533</v>
      </c>
      <c r="S292" t="s">
        <v>6052</v>
      </c>
      <c r="T292" t="s">
        <v>6061</v>
      </c>
      <c r="V292" s="10" t="str">
        <f>IFERROR(VLOOKUP(BTT[[#This Row],[Verwendetes Formular
(Auswahl falls relevant)]],Formulare[[Formularbezeichnung]:[Formularname (technisch)]],2,FALSE),"")</f>
        <v/>
      </c>
      <c r="W292" t="s">
        <v>10296</v>
      </c>
      <c r="X292" t="s">
        <v>6052</v>
      </c>
      <c r="Y292" s="4" t="s">
        <v>10298</v>
      </c>
      <c r="Z292" t="s">
        <v>6046</v>
      </c>
      <c r="AK292" s="10" t="str">
        <f>IF(BTT[[#This Row],[Subprozess
(optionale Auswahl)]]="","okay",IF(VLOOKUP(BTT[[#This Row],[Subprozess
(optionale Auswahl)]],BPML[[Subprozess]:[Zugeordneter Hauptprozess]],3,FALSE)=BTT[[#This Row],[Hauptprozess
(Pflichtauswahl)]],"okay","falscher Subprozess"))</f>
        <v>okay</v>
      </c>
      <c r="AL292" t="str">
        <f>IF(aktives_Teilprojekt="Master","",IF(BTT[[#This Row],[Verantwortliches TP
(automatisch)]]=VLOOKUP(aktives_Teilprojekt,Teilprojekte[[Teilprojekte]:[Kürzel]],2,FALSE),"okay","Hauptprozess anderes TP"))</f>
        <v>okay</v>
      </c>
      <c r="AM2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2" s="10" t="str">
        <f>IFERROR(IF(BTT[[#This Row],[SAP-Modul
(Pflichtauswahl)]]&lt;&gt;VLOOKUP(BTT[[#This Row],[Verwendete Transaktion (Pflichtauswahl)]],Transaktionen[[Transaktionen]:[Modul]],3,FALSE),"Modul anders","okay"),"")</f>
        <v>Modul anders</v>
      </c>
      <c r="AP292" s="10" t="str">
        <f>IFERROR(IF(COUNTIFS(BTT[Verwendete Transaktion (Pflichtauswahl)],BTT[[#This Row],[Verwendete Transaktion (Pflichtauswahl)]],BTT[SAP-Modul
(Pflichtauswahl)],"&lt;&gt;"&amp;BTT[[#This Row],[SAP-Modul
(Pflichtauswahl)]])&gt;0,"Modul anders","okay"),"")</f>
        <v>okay</v>
      </c>
      <c r="AQ292" s="10" t="str">
        <f>IFERROR(IF(COUNTIFS(BTT[Verwendete Transaktion (Pflichtauswahl)],BTT[[#This Row],[Verwendete Transaktion (Pflichtauswahl)]],BTT[Verantwortliches TP
(automatisch)],"&lt;&gt;"&amp;BTT[[#This Row],[Verantwortliches TP
(automatisch)]])&gt;0,"Transaktion mehrfach","okay"),"")</f>
        <v>okay</v>
      </c>
      <c r="AR292" s="10" t="str">
        <f>IFERROR(IF(COUNTIFS(BTT[Verwendete Transaktion (Pflichtauswahl)],BTT[[#This Row],[Verwendete Transaktion (Pflichtauswahl)]],BTT[Verantwortliches TP
(automatisch)],"&lt;&gt;"&amp;VLOOKUP(aktives_Teilprojekt,Teilprojekte[[Teilprojekte]:[Kürzel]],2,FALSE))&gt;0,"Transaktion mehrfach","okay"),"")</f>
        <v>okay</v>
      </c>
      <c r="AS292" s="10" t="s">
        <v>9988</v>
      </c>
      <c r="AT292" s="10"/>
    </row>
    <row r="293" spans="1:46" ht="120" x14ac:dyDescent="0.25">
      <c r="A293" s="14" t="str">
        <f>IFERROR(IF(BTT[[#This Row],[Lfd Nr. 
(aus konsolidierter Datei)]]&lt;&gt;"",BTT[[#This Row],[Lfd Nr. 
(aus konsolidierter Datei)]],VLOOKUP(aktives_Teilprojekt,Teilprojekte[[Teilprojekte]:[Kürzel]],2,FALSE)&amp;ROW(BTT[[#This Row],[Lfd Nr.
(automatisch)]])-2),"")</f>
        <v>IH301</v>
      </c>
      <c r="B293" s="15" t="s">
        <v>51</v>
      </c>
      <c r="C293" s="15" t="s">
        <v>6215</v>
      </c>
      <c r="D293" t="s">
        <v>9991</v>
      </c>
      <c r="E293" s="10" t="str">
        <f>IFERROR(IF(NOT(BTT[[#This Row],[Manuelle Änderung des Verantwortliches TP
(Auswahl - bei Bedarf)]]=""),BTT[[#This Row],[Manuelle Änderung des Verantwortliches TP
(Auswahl - bei Bedarf)]],VLOOKUP(BTT[[#This Row],[Hauptprozess
(Pflichtauswahl)]],Hauptprozesse[],3,FALSE)),"")</f>
        <v>IH</v>
      </c>
      <c r="F293" t="s">
        <v>4</v>
      </c>
      <c r="G293" t="s">
        <v>10146</v>
      </c>
      <c r="H293" s="10" t="s">
        <v>3</v>
      </c>
      <c r="I293" t="s">
        <v>3819</v>
      </c>
      <c r="J293" s="10" t="str">
        <f>IFERROR(VLOOKUP(BTT[[#This Row],[Verwendete Transaktion (Pflichtauswahl)]],Transaktionen[[Transaktionen]:[Langtext]],2,FALSE),"")</f>
        <v>Infosystem: Verträge</v>
      </c>
      <c r="L293" t="s">
        <v>6052</v>
      </c>
      <c r="M293" t="s">
        <v>6052</v>
      </c>
      <c r="N293" t="s">
        <v>6052</v>
      </c>
      <c r="O293" t="s">
        <v>6052</v>
      </c>
      <c r="P293" t="s">
        <v>6052</v>
      </c>
      <c r="R293" t="s">
        <v>8533</v>
      </c>
      <c r="S293" t="s">
        <v>6052</v>
      </c>
      <c r="T293" t="s">
        <v>6061</v>
      </c>
      <c r="V293" s="10" t="str">
        <f>IFERROR(VLOOKUP(BTT[[#This Row],[Verwendetes Formular
(Auswahl falls relevant)]],Formulare[[Formularbezeichnung]:[Formularname (technisch)]],2,FALSE),"")</f>
        <v/>
      </c>
      <c r="W293" t="s">
        <v>10296</v>
      </c>
      <c r="X293" t="s">
        <v>6052</v>
      </c>
      <c r="Y293" s="4" t="s">
        <v>10299</v>
      </c>
      <c r="Z293" t="s">
        <v>6046</v>
      </c>
      <c r="AK293" s="10" t="str">
        <f>IF(BTT[[#This Row],[Subprozess
(optionale Auswahl)]]="","okay",IF(VLOOKUP(BTT[[#This Row],[Subprozess
(optionale Auswahl)]],BPML[[Subprozess]:[Zugeordneter Hauptprozess]],3,FALSE)=BTT[[#This Row],[Hauptprozess
(Pflichtauswahl)]],"okay","falscher Subprozess"))</f>
        <v>okay</v>
      </c>
      <c r="AL293" t="str">
        <f>IF(aktives_Teilprojekt="Master","",IF(BTT[[#This Row],[Verantwortliches TP
(automatisch)]]=VLOOKUP(aktives_Teilprojekt,Teilprojekte[[Teilprojekte]:[Kürzel]],2,FALSE),"okay","Hauptprozess anderes TP"))</f>
        <v>okay</v>
      </c>
      <c r="AM2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3" s="10" t="str">
        <f>IFERROR(IF(BTT[[#This Row],[SAP-Modul
(Pflichtauswahl)]]&lt;&gt;VLOOKUP(BTT[[#This Row],[Verwendete Transaktion (Pflichtauswahl)]],Transaktionen[[Transaktionen]:[Modul]],3,FALSE),"Modul anders","okay"),"")</f>
        <v>Modul anders</v>
      </c>
      <c r="AP293" s="10" t="str">
        <f>IFERROR(IF(COUNTIFS(BTT[Verwendete Transaktion (Pflichtauswahl)],BTT[[#This Row],[Verwendete Transaktion (Pflichtauswahl)]],BTT[SAP-Modul
(Pflichtauswahl)],"&lt;&gt;"&amp;BTT[[#This Row],[SAP-Modul
(Pflichtauswahl)]])&gt;0,"Modul anders","okay"),"")</f>
        <v>okay</v>
      </c>
      <c r="AQ293" s="10" t="str">
        <f>IFERROR(IF(COUNTIFS(BTT[Verwendete Transaktion (Pflichtauswahl)],BTT[[#This Row],[Verwendete Transaktion (Pflichtauswahl)]],BTT[Verantwortliches TP
(automatisch)],"&lt;&gt;"&amp;BTT[[#This Row],[Verantwortliches TP
(automatisch)]])&gt;0,"Transaktion mehrfach","okay"),"")</f>
        <v>okay</v>
      </c>
      <c r="AR293" s="10" t="str">
        <f>IFERROR(IF(COUNTIFS(BTT[Verwendete Transaktion (Pflichtauswahl)],BTT[[#This Row],[Verwendete Transaktion (Pflichtauswahl)]],BTT[Verantwortliches TP
(automatisch)],"&lt;&gt;"&amp;VLOOKUP(aktives_Teilprojekt,Teilprojekte[[Teilprojekte]:[Kürzel]],2,FALSE))&gt;0,"Transaktion mehrfach","okay"),"")</f>
        <v>okay</v>
      </c>
      <c r="AS293" s="10" t="s">
        <v>9990</v>
      </c>
      <c r="AT293" s="10"/>
    </row>
    <row r="294" spans="1:46" x14ac:dyDescent="0.25">
      <c r="A294" s="14" t="str">
        <f>IFERROR(IF(BTT[[#This Row],[Lfd Nr. 
(aus konsolidierter Datei)]]&lt;&gt;"",BTT[[#This Row],[Lfd Nr. 
(aus konsolidierter Datei)]],VLOOKUP(aktives_Teilprojekt,Teilprojekte[[Teilprojekte]:[Kürzel]],2,FALSE)&amp;ROW(BTT[[#This Row],[Lfd Nr.
(automatisch)]])-2),"")</f>
        <v>IH302</v>
      </c>
      <c r="B294" s="15" t="s">
        <v>51</v>
      </c>
      <c r="C294" s="15"/>
      <c r="D294" t="s">
        <v>9993</v>
      </c>
      <c r="E294" s="10" t="str">
        <f>IFERROR(IF(NOT(BTT[[#This Row],[Manuelle Änderung des Verantwortliches TP
(Auswahl - bei Bedarf)]]=""),BTT[[#This Row],[Manuelle Änderung des Verantwortliches TP
(Auswahl - bei Bedarf)]],VLOOKUP(BTT[[#This Row],[Hauptprozess
(Pflichtauswahl)]],Hauptprozesse[],3,FALSE)),"")</f>
        <v>IH</v>
      </c>
      <c r="F294" t="s">
        <v>4</v>
      </c>
      <c r="G294" t="s">
        <v>10147</v>
      </c>
      <c r="H294" s="10" t="s">
        <v>3</v>
      </c>
      <c r="I294" t="s">
        <v>3821</v>
      </c>
      <c r="J294" s="10" t="str">
        <f>IFERROR(VLOOKUP(BTT[[#This Row],[Verwendete Transaktion (Pflichtauswahl)]],Transaktionen[[Transaktionen]:[Langtext]],2,FALSE),"")</f>
        <v>Infosystem: Grundbücher</v>
      </c>
      <c r="L294" t="s">
        <v>6052</v>
      </c>
      <c r="M294" t="s">
        <v>6052</v>
      </c>
      <c r="N294" t="s">
        <v>6052</v>
      </c>
      <c r="O294" t="s">
        <v>6052</v>
      </c>
      <c r="P294" t="s">
        <v>6052</v>
      </c>
      <c r="R294" t="s">
        <v>8533</v>
      </c>
      <c r="S294" t="s">
        <v>6052</v>
      </c>
      <c r="T294" t="s">
        <v>6060</v>
      </c>
      <c r="V294" s="10" t="str">
        <f>IFERROR(VLOOKUP(BTT[[#This Row],[Verwendetes Formular
(Auswahl falls relevant)]],Formulare[[Formularbezeichnung]:[Formularname (technisch)]],2,FALSE),"")</f>
        <v/>
      </c>
      <c r="X294" t="s">
        <v>6052</v>
      </c>
      <c r="Y294" s="4"/>
      <c r="Z294" t="s">
        <v>6046</v>
      </c>
      <c r="AK294" s="10" t="str">
        <f>IF(BTT[[#This Row],[Subprozess
(optionale Auswahl)]]="","okay",IF(VLOOKUP(BTT[[#This Row],[Subprozess
(optionale Auswahl)]],BPML[[Subprozess]:[Zugeordneter Hauptprozess]],3,FALSE)=BTT[[#This Row],[Hauptprozess
(Pflichtauswahl)]],"okay","falscher Subprozess"))</f>
        <v>okay</v>
      </c>
      <c r="AL294" t="str">
        <f>IF(aktives_Teilprojekt="Master","",IF(BTT[[#This Row],[Verantwortliches TP
(automatisch)]]=VLOOKUP(aktives_Teilprojekt,Teilprojekte[[Teilprojekte]:[Kürzel]],2,FALSE),"okay","Hauptprozess anderes TP"))</f>
        <v>okay</v>
      </c>
      <c r="AM2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4" s="10" t="str">
        <f>IFERROR(IF(BTT[[#This Row],[SAP-Modul
(Pflichtauswahl)]]&lt;&gt;VLOOKUP(BTT[[#This Row],[Verwendete Transaktion (Pflichtauswahl)]],Transaktionen[[Transaktionen]:[Modul]],3,FALSE),"Modul anders","okay"),"")</f>
        <v>Modul anders</v>
      </c>
      <c r="AP294" s="10" t="str">
        <f>IFERROR(IF(COUNTIFS(BTT[Verwendete Transaktion (Pflichtauswahl)],BTT[[#This Row],[Verwendete Transaktion (Pflichtauswahl)]],BTT[SAP-Modul
(Pflichtauswahl)],"&lt;&gt;"&amp;BTT[[#This Row],[SAP-Modul
(Pflichtauswahl)]])&gt;0,"Modul anders","okay"),"")</f>
        <v>okay</v>
      </c>
      <c r="AQ294" s="10" t="str">
        <f>IFERROR(IF(COUNTIFS(BTT[Verwendete Transaktion (Pflichtauswahl)],BTT[[#This Row],[Verwendete Transaktion (Pflichtauswahl)]],BTT[Verantwortliches TP
(automatisch)],"&lt;&gt;"&amp;BTT[[#This Row],[Verantwortliches TP
(automatisch)]])&gt;0,"Transaktion mehrfach","okay"),"")</f>
        <v>okay</v>
      </c>
      <c r="AR294" s="10" t="str">
        <f>IFERROR(IF(COUNTIFS(BTT[Verwendete Transaktion (Pflichtauswahl)],BTT[[#This Row],[Verwendete Transaktion (Pflichtauswahl)]],BTT[Verantwortliches TP
(automatisch)],"&lt;&gt;"&amp;VLOOKUP(aktives_Teilprojekt,Teilprojekte[[Teilprojekte]:[Kürzel]],2,FALSE))&gt;0,"Transaktion mehrfach","okay"),"")</f>
        <v>okay</v>
      </c>
      <c r="AS294" s="10" t="s">
        <v>9992</v>
      </c>
      <c r="AT294" s="10"/>
    </row>
    <row r="295" spans="1:46" x14ac:dyDescent="0.25">
      <c r="A295" s="14" t="str">
        <f>IFERROR(IF(BTT[[#This Row],[Lfd Nr. 
(aus konsolidierter Datei)]]&lt;&gt;"",BTT[[#This Row],[Lfd Nr. 
(aus konsolidierter Datei)]],VLOOKUP(aktives_Teilprojekt,Teilprojekte[[Teilprojekte]:[Kürzel]],2,FALSE)&amp;ROW(BTT[[#This Row],[Lfd Nr.
(automatisch)]])-2),"")</f>
        <v>IH303</v>
      </c>
      <c r="B295" s="15" t="s">
        <v>51</v>
      </c>
      <c r="C295" s="15"/>
      <c r="D295" t="s">
        <v>9995</v>
      </c>
      <c r="E295" s="10" t="str">
        <f>IFERROR(IF(NOT(BTT[[#This Row],[Manuelle Änderung des Verantwortliches TP
(Auswahl - bei Bedarf)]]=""),BTT[[#This Row],[Manuelle Änderung des Verantwortliches TP
(Auswahl - bei Bedarf)]],VLOOKUP(BTT[[#This Row],[Hauptprozess
(Pflichtauswahl)]],Hauptprozesse[],3,FALSE)),"")</f>
        <v>IH</v>
      </c>
      <c r="F295" t="s">
        <v>4</v>
      </c>
      <c r="G295" t="s">
        <v>10147</v>
      </c>
      <c r="H295" s="10" t="s">
        <v>3</v>
      </c>
      <c r="I295" t="s">
        <v>3823</v>
      </c>
      <c r="J295" s="10" t="str">
        <f>IFERROR(VLOOKUP(BTT[[#This Row],[Verwendete Transaktion (Pflichtauswahl)]],Transaktionen[[Transaktionen]:[Langtext]],2,FALSE),"")</f>
        <v>Infosystem: Grundbücher m. Bestandsv</v>
      </c>
      <c r="L295" t="s">
        <v>6052</v>
      </c>
      <c r="M295" t="s">
        <v>6052</v>
      </c>
      <c r="N295" t="s">
        <v>6052</v>
      </c>
      <c r="O295" t="s">
        <v>6052</v>
      </c>
      <c r="P295" t="s">
        <v>6052</v>
      </c>
      <c r="R295" t="s">
        <v>8533</v>
      </c>
      <c r="S295" t="s">
        <v>6052</v>
      </c>
      <c r="T295" t="s">
        <v>6060</v>
      </c>
      <c r="V295" s="10" t="str">
        <f>IFERROR(VLOOKUP(BTT[[#This Row],[Verwendetes Formular
(Auswahl falls relevant)]],Formulare[[Formularbezeichnung]:[Formularname (technisch)]],2,FALSE),"")</f>
        <v/>
      </c>
      <c r="X295" t="s">
        <v>6052</v>
      </c>
      <c r="Y295" s="4"/>
      <c r="Z295" t="s">
        <v>6046</v>
      </c>
      <c r="AK295" s="10" t="str">
        <f>IF(BTT[[#This Row],[Subprozess
(optionale Auswahl)]]="","okay",IF(VLOOKUP(BTT[[#This Row],[Subprozess
(optionale Auswahl)]],BPML[[Subprozess]:[Zugeordneter Hauptprozess]],3,FALSE)=BTT[[#This Row],[Hauptprozess
(Pflichtauswahl)]],"okay","falscher Subprozess"))</f>
        <v>okay</v>
      </c>
      <c r="AL295" t="str">
        <f>IF(aktives_Teilprojekt="Master","",IF(BTT[[#This Row],[Verantwortliches TP
(automatisch)]]=VLOOKUP(aktives_Teilprojekt,Teilprojekte[[Teilprojekte]:[Kürzel]],2,FALSE),"okay","Hauptprozess anderes TP"))</f>
        <v>okay</v>
      </c>
      <c r="AM2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5" s="10" t="str">
        <f>IFERROR(IF(BTT[[#This Row],[SAP-Modul
(Pflichtauswahl)]]&lt;&gt;VLOOKUP(BTT[[#This Row],[Verwendete Transaktion (Pflichtauswahl)]],Transaktionen[[Transaktionen]:[Modul]],3,FALSE),"Modul anders","okay"),"")</f>
        <v>Modul anders</v>
      </c>
      <c r="AP295" s="10" t="str">
        <f>IFERROR(IF(COUNTIFS(BTT[Verwendete Transaktion (Pflichtauswahl)],BTT[[#This Row],[Verwendete Transaktion (Pflichtauswahl)]],BTT[SAP-Modul
(Pflichtauswahl)],"&lt;&gt;"&amp;BTT[[#This Row],[SAP-Modul
(Pflichtauswahl)]])&gt;0,"Modul anders","okay"),"")</f>
        <v>okay</v>
      </c>
      <c r="AQ295" s="10" t="str">
        <f>IFERROR(IF(COUNTIFS(BTT[Verwendete Transaktion (Pflichtauswahl)],BTT[[#This Row],[Verwendete Transaktion (Pflichtauswahl)]],BTT[Verantwortliches TP
(automatisch)],"&lt;&gt;"&amp;BTT[[#This Row],[Verantwortliches TP
(automatisch)]])&gt;0,"Transaktion mehrfach","okay"),"")</f>
        <v>okay</v>
      </c>
      <c r="AR295" s="10" t="str">
        <f>IFERROR(IF(COUNTIFS(BTT[Verwendete Transaktion (Pflichtauswahl)],BTT[[#This Row],[Verwendete Transaktion (Pflichtauswahl)]],BTT[Verantwortliches TP
(automatisch)],"&lt;&gt;"&amp;VLOOKUP(aktives_Teilprojekt,Teilprojekte[[Teilprojekte]:[Kürzel]],2,FALSE))&gt;0,"Transaktion mehrfach","okay"),"")</f>
        <v>okay</v>
      </c>
      <c r="AS295" s="10" t="s">
        <v>9994</v>
      </c>
      <c r="AT295" s="10"/>
    </row>
    <row r="296" spans="1:46" x14ac:dyDescent="0.25">
      <c r="A296" s="14" t="str">
        <f>IFERROR(IF(BTT[[#This Row],[Lfd Nr. 
(aus konsolidierter Datei)]]&lt;&gt;"",BTT[[#This Row],[Lfd Nr. 
(aus konsolidierter Datei)]],VLOOKUP(aktives_Teilprojekt,Teilprojekte[[Teilprojekte]:[Kürzel]],2,FALSE)&amp;ROW(BTT[[#This Row],[Lfd Nr.
(automatisch)]])-2),"")</f>
        <v>IH304</v>
      </c>
      <c r="B296" s="15" t="s">
        <v>51</v>
      </c>
      <c r="C296" s="15" t="s">
        <v>6215</v>
      </c>
      <c r="D296" t="s">
        <v>9997</v>
      </c>
      <c r="E296" s="10" t="str">
        <f>IFERROR(IF(NOT(BTT[[#This Row],[Manuelle Änderung des Verantwortliches TP
(Auswahl - bei Bedarf)]]=""),BTT[[#This Row],[Manuelle Änderung des Verantwortliches TP
(Auswahl - bei Bedarf)]],VLOOKUP(BTT[[#This Row],[Hauptprozess
(Pflichtauswahl)]],Hauptprozesse[],3,FALSE)),"")</f>
        <v>IH</v>
      </c>
      <c r="F296" t="s">
        <v>4</v>
      </c>
      <c r="G296" t="s">
        <v>10144</v>
      </c>
      <c r="H296" s="10" t="s">
        <v>3</v>
      </c>
      <c r="I296" t="s">
        <v>3825</v>
      </c>
      <c r="J296" s="10" t="str">
        <f>IFERROR(VLOOKUP(BTT[[#This Row],[Verwendete Transaktion (Pflichtauswahl)]],Transaktionen[[Transaktionen]:[Langtext]],2,FALSE),"")</f>
        <v>Infosystem: Bemessungen zu Arch. Obj</v>
      </c>
      <c r="L296" t="s">
        <v>6052</v>
      </c>
      <c r="M296" t="s">
        <v>6052</v>
      </c>
      <c r="N296" t="s">
        <v>6052</v>
      </c>
      <c r="O296" t="s">
        <v>6052</v>
      </c>
      <c r="P296" t="s">
        <v>6052</v>
      </c>
      <c r="R296" t="s">
        <v>8533</v>
      </c>
      <c r="S296" t="s">
        <v>6052</v>
      </c>
      <c r="T296" t="s">
        <v>6061</v>
      </c>
      <c r="V296" s="10" t="str">
        <f>IFERROR(VLOOKUP(BTT[[#This Row],[Verwendetes Formular
(Auswahl falls relevant)]],Formulare[[Formularbezeichnung]:[Formularname (technisch)]],2,FALSE),"")</f>
        <v/>
      </c>
      <c r="W296" t="s">
        <v>10296</v>
      </c>
      <c r="X296" t="s">
        <v>6052</v>
      </c>
      <c r="Y296" s="4"/>
      <c r="Z296" t="s">
        <v>6046</v>
      </c>
      <c r="AK296" s="10" t="str">
        <f>IF(BTT[[#This Row],[Subprozess
(optionale Auswahl)]]="","okay",IF(VLOOKUP(BTT[[#This Row],[Subprozess
(optionale Auswahl)]],BPML[[Subprozess]:[Zugeordneter Hauptprozess]],3,FALSE)=BTT[[#This Row],[Hauptprozess
(Pflichtauswahl)]],"okay","falscher Subprozess"))</f>
        <v>okay</v>
      </c>
      <c r="AL296" t="str">
        <f>IF(aktives_Teilprojekt="Master","",IF(BTT[[#This Row],[Verantwortliches TP
(automatisch)]]=VLOOKUP(aktives_Teilprojekt,Teilprojekte[[Teilprojekte]:[Kürzel]],2,FALSE),"okay","Hauptprozess anderes TP"))</f>
        <v>okay</v>
      </c>
      <c r="AM2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6" s="10" t="str">
        <f>IFERROR(IF(BTT[[#This Row],[SAP-Modul
(Pflichtauswahl)]]&lt;&gt;VLOOKUP(BTT[[#This Row],[Verwendete Transaktion (Pflichtauswahl)]],Transaktionen[[Transaktionen]:[Modul]],3,FALSE),"Modul anders","okay"),"")</f>
        <v>Modul anders</v>
      </c>
      <c r="AP296" s="10" t="str">
        <f>IFERROR(IF(COUNTIFS(BTT[Verwendete Transaktion (Pflichtauswahl)],BTT[[#This Row],[Verwendete Transaktion (Pflichtauswahl)]],BTT[SAP-Modul
(Pflichtauswahl)],"&lt;&gt;"&amp;BTT[[#This Row],[SAP-Modul
(Pflichtauswahl)]])&gt;0,"Modul anders","okay"),"")</f>
        <v>okay</v>
      </c>
      <c r="AQ296" s="10" t="str">
        <f>IFERROR(IF(COUNTIFS(BTT[Verwendete Transaktion (Pflichtauswahl)],BTT[[#This Row],[Verwendete Transaktion (Pflichtauswahl)]],BTT[Verantwortliches TP
(automatisch)],"&lt;&gt;"&amp;BTT[[#This Row],[Verantwortliches TP
(automatisch)]])&gt;0,"Transaktion mehrfach","okay"),"")</f>
        <v>okay</v>
      </c>
      <c r="AR296" s="10" t="str">
        <f>IFERROR(IF(COUNTIFS(BTT[Verwendete Transaktion (Pflichtauswahl)],BTT[[#This Row],[Verwendete Transaktion (Pflichtauswahl)]],BTT[Verantwortliches TP
(automatisch)],"&lt;&gt;"&amp;VLOOKUP(aktives_Teilprojekt,Teilprojekte[[Teilprojekte]:[Kürzel]],2,FALSE))&gt;0,"Transaktion mehrfach","okay"),"")</f>
        <v>okay</v>
      </c>
      <c r="AS296" s="10" t="s">
        <v>9996</v>
      </c>
      <c r="AT296" s="10"/>
    </row>
    <row r="297" spans="1:46" x14ac:dyDescent="0.25">
      <c r="A297" s="14" t="str">
        <f>IFERROR(IF(BTT[[#This Row],[Lfd Nr. 
(aus konsolidierter Datei)]]&lt;&gt;"",BTT[[#This Row],[Lfd Nr. 
(aus konsolidierter Datei)]],VLOOKUP(aktives_Teilprojekt,Teilprojekte[[Teilprojekte]:[Kürzel]],2,FALSE)&amp;ROW(BTT[[#This Row],[Lfd Nr.
(automatisch)]])-2),"")</f>
        <v>IH305</v>
      </c>
      <c r="B297" s="15" t="s">
        <v>51</v>
      </c>
      <c r="C297" s="15"/>
      <c r="D297" t="s">
        <v>9999</v>
      </c>
      <c r="E297" s="10" t="str">
        <f>IFERROR(IF(NOT(BTT[[#This Row],[Manuelle Änderung des Verantwortliches TP
(Auswahl - bei Bedarf)]]=""),BTT[[#This Row],[Manuelle Änderung des Verantwortliches TP
(Auswahl - bei Bedarf)]],VLOOKUP(BTT[[#This Row],[Hauptprozess
(Pflichtauswahl)]],Hauptprozesse[],3,FALSE)),"")</f>
        <v>IH</v>
      </c>
      <c r="F297" t="s">
        <v>4</v>
      </c>
      <c r="G297" t="s">
        <v>10148</v>
      </c>
      <c r="H297" s="10" t="s">
        <v>3</v>
      </c>
      <c r="I297" t="s">
        <v>3827</v>
      </c>
      <c r="J297" s="10" t="str">
        <f>IFERROR(VLOOKUP(BTT[[#This Row],[Verwendete Transaktion (Pflichtauswahl)]],Transaktionen[[Transaktionen]:[Langtext]],2,FALSE),"")</f>
        <v>Infosystem: Grundstücksverzeichnisse</v>
      </c>
      <c r="L297" t="s">
        <v>6052</v>
      </c>
      <c r="M297" t="s">
        <v>6052</v>
      </c>
      <c r="N297" t="s">
        <v>6052</v>
      </c>
      <c r="O297" t="s">
        <v>6052</v>
      </c>
      <c r="P297" t="s">
        <v>6052</v>
      </c>
      <c r="R297" t="s">
        <v>8533</v>
      </c>
      <c r="S297" t="s">
        <v>6052</v>
      </c>
      <c r="T297" t="s">
        <v>6060</v>
      </c>
      <c r="V297" s="10" t="str">
        <f>IFERROR(VLOOKUP(BTT[[#This Row],[Verwendetes Formular
(Auswahl falls relevant)]],Formulare[[Formularbezeichnung]:[Formularname (technisch)]],2,FALSE),"")</f>
        <v/>
      </c>
      <c r="X297" t="s">
        <v>6052</v>
      </c>
      <c r="Y297" s="4"/>
      <c r="Z297" t="s">
        <v>6046</v>
      </c>
      <c r="AK297" s="10" t="str">
        <f>IF(BTT[[#This Row],[Subprozess
(optionale Auswahl)]]="","okay",IF(VLOOKUP(BTT[[#This Row],[Subprozess
(optionale Auswahl)]],BPML[[Subprozess]:[Zugeordneter Hauptprozess]],3,FALSE)=BTT[[#This Row],[Hauptprozess
(Pflichtauswahl)]],"okay","falscher Subprozess"))</f>
        <v>okay</v>
      </c>
      <c r="AL297" t="str">
        <f>IF(aktives_Teilprojekt="Master","",IF(BTT[[#This Row],[Verantwortliches TP
(automatisch)]]=VLOOKUP(aktives_Teilprojekt,Teilprojekte[[Teilprojekte]:[Kürzel]],2,FALSE),"okay","Hauptprozess anderes TP"))</f>
        <v>okay</v>
      </c>
      <c r="AM2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7" s="10" t="str">
        <f>IFERROR(IF(BTT[[#This Row],[SAP-Modul
(Pflichtauswahl)]]&lt;&gt;VLOOKUP(BTT[[#This Row],[Verwendete Transaktion (Pflichtauswahl)]],Transaktionen[[Transaktionen]:[Modul]],3,FALSE),"Modul anders","okay"),"")</f>
        <v>Modul anders</v>
      </c>
      <c r="AP297" s="10" t="str">
        <f>IFERROR(IF(COUNTIFS(BTT[Verwendete Transaktion (Pflichtauswahl)],BTT[[#This Row],[Verwendete Transaktion (Pflichtauswahl)]],BTT[SAP-Modul
(Pflichtauswahl)],"&lt;&gt;"&amp;BTT[[#This Row],[SAP-Modul
(Pflichtauswahl)]])&gt;0,"Modul anders","okay"),"")</f>
        <v>okay</v>
      </c>
      <c r="AQ297" s="10" t="str">
        <f>IFERROR(IF(COUNTIFS(BTT[Verwendete Transaktion (Pflichtauswahl)],BTT[[#This Row],[Verwendete Transaktion (Pflichtauswahl)]],BTT[Verantwortliches TP
(automatisch)],"&lt;&gt;"&amp;BTT[[#This Row],[Verantwortliches TP
(automatisch)]])&gt;0,"Transaktion mehrfach","okay"),"")</f>
        <v>okay</v>
      </c>
      <c r="AR297" s="10" t="str">
        <f>IFERROR(IF(COUNTIFS(BTT[Verwendete Transaktion (Pflichtauswahl)],BTT[[#This Row],[Verwendete Transaktion (Pflichtauswahl)]],BTT[Verantwortliches TP
(automatisch)],"&lt;&gt;"&amp;VLOOKUP(aktives_Teilprojekt,Teilprojekte[[Teilprojekte]:[Kürzel]],2,FALSE))&gt;0,"Transaktion mehrfach","okay"),"")</f>
        <v>okay</v>
      </c>
      <c r="AS297" s="10" t="s">
        <v>9998</v>
      </c>
      <c r="AT297" s="10"/>
    </row>
    <row r="298" spans="1:46" x14ac:dyDescent="0.25">
      <c r="A298" s="14" t="str">
        <f>IFERROR(IF(BTT[[#This Row],[Lfd Nr. 
(aus konsolidierter Datei)]]&lt;&gt;"",BTT[[#This Row],[Lfd Nr. 
(aus konsolidierter Datei)]],VLOOKUP(aktives_Teilprojekt,Teilprojekte[[Teilprojekte]:[Kürzel]],2,FALSE)&amp;ROW(BTT[[#This Row],[Lfd Nr.
(automatisch)]])-2),"")</f>
        <v>IH306</v>
      </c>
      <c r="B298" s="15" t="s">
        <v>51</v>
      </c>
      <c r="C298" s="15"/>
      <c r="D298" t="s">
        <v>10001</v>
      </c>
      <c r="E298" s="10" t="str">
        <f>IFERROR(IF(NOT(BTT[[#This Row],[Manuelle Änderung des Verantwortliches TP
(Auswahl - bei Bedarf)]]=""),BTT[[#This Row],[Manuelle Änderung des Verantwortliches TP
(Auswahl - bei Bedarf)]],VLOOKUP(BTT[[#This Row],[Hauptprozess
(Pflichtauswahl)]],Hauptprozesse[],3,FALSE)),"")</f>
        <v>IH</v>
      </c>
      <c r="F298" t="s">
        <v>4</v>
      </c>
      <c r="G298" t="s">
        <v>10147</v>
      </c>
      <c r="H298" s="10" t="s">
        <v>3</v>
      </c>
      <c r="I298" t="s">
        <v>3829</v>
      </c>
      <c r="J298" s="10" t="str">
        <f>IFERROR(VLOOKUP(BTT[[#This Row],[Verwendete Transaktion (Pflichtauswahl)]],Transaktionen[[Transaktionen]:[Langtext]],2,FALSE),"")</f>
        <v>Infosystem: Flurstücke</v>
      </c>
      <c r="L298" t="s">
        <v>6052</v>
      </c>
      <c r="M298" t="s">
        <v>6052</v>
      </c>
      <c r="N298" t="s">
        <v>6052</v>
      </c>
      <c r="O298" t="s">
        <v>6052</v>
      </c>
      <c r="P298" t="s">
        <v>6052</v>
      </c>
      <c r="R298" t="s">
        <v>8533</v>
      </c>
      <c r="S298" t="s">
        <v>6052</v>
      </c>
      <c r="T298" t="s">
        <v>6060</v>
      </c>
      <c r="V298" s="10" t="str">
        <f>IFERROR(VLOOKUP(BTT[[#This Row],[Verwendetes Formular
(Auswahl falls relevant)]],Formulare[[Formularbezeichnung]:[Formularname (technisch)]],2,FALSE),"")</f>
        <v/>
      </c>
      <c r="X298" t="s">
        <v>6052</v>
      </c>
      <c r="Y298" s="4"/>
      <c r="Z298" t="s">
        <v>6046</v>
      </c>
      <c r="AK298" s="10" t="str">
        <f>IF(BTT[[#This Row],[Subprozess
(optionale Auswahl)]]="","okay",IF(VLOOKUP(BTT[[#This Row],[Subprozess
(optionale Auswahl)]],BPML[[Subprozess]:[Zugeordneter Hauptprozess]],3,FALSE)=BTT[[#This Row],[Hauptprozess
(Pflichtauswahl)]],"okay","falscher Subprozess"))</f>
        <v>okay</v>
      </c>
      <c r="AL298" t="str">
        <f>IF(aktives_Teilprojekt="Master","",IF(BTT[[#This Row],[Verantwortliches TP
(automatisch)]]=VLOOKUP(aktives_Teilprojekt,Teilprojekte[[Teilprojekte]:[Kürzel]],2,FALSE),"okay","Hauptprozess anderes TP"))</f>
        <v>okay</v>
      </c>
      <c r="AM2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8" s="10" t="str">
        <f>IFERROR(IF(BTT[[#This Row],[SAP-Modul
(Pflichtauswahl)]]&lt;&gt;VLOOKUP(BTT[[#This Row],[Verwendete Transaktion (Pflichtauswahl)]],Transaktionen[[Transaktionen]:[Modul]],3,FALSE),"Modul anders","okay"),"")</f>
        <v>Modul anders</v>
      </c>
      <c r="AP298" s="10" t="str">
        <f>IFERROR(IF(COUNTIFS(BTT[Verwendete Transaktion (Pflichtauswahl)],BTT[[#This Row],[Verwendete Transaktion (Pflichtauswahl)]],BTT[SAP-Modul
(Pflichtauswahl)],"&lt;&gt;"&amp;BTT[[#This Row],[SAP-Modul
(Pflichtauswahl)]])&gt;0,"Modul anders","okay"),"")</f>
        <v>okay</v>
      </c>
      <c r="AQ298" s="10" t="str">
        <f>IFERROR(IF(COUNTIFS(BTT[Verwendete Transaktion (Pflichtauswahl)],BTT[[#This Row],[Verwendete Transaktion (Pflichtauswahl)]],BTT[Verantwortliches TP
(automatisch)],"&lt;&gt;"&amp;BTT[[#This Row],[Verantwortliches TP
(automatisch)]])&gt;0,"Transaktion mehrfach","okay"),"")</f>
        <v>okay</v>
      </c>
      <c r="AR298" s="10" t="str">
        <f>IFERROR(IF(COUNTIFS(BTT[Verwendete Transaktion (Pflichtauswahl)],BTT[[#This Row],[Verwendete Transaktion (Pflichtauswahl)]],BTT[Verantwortliches TP
(automatisch)],"&lt;&gt;"&amp;VLOOKUP(aktives_Teilprojekt,Teilprojekte[[Teilprojekte]:[Kürzel]],2,FALSE))&gt;0,"Transaktion mehrfach","okay"),"")</f>
        <v>okay</v>
      </c>
      <c r="AS298" s="10" t="s">
        <v>10000</v>
      </c>
      <c r="AT298" s="10"/>
    </row>
    <row r="299" spans="1:46" x14ac:dyDescent="0.25">
      <c r="A299" s="14" t="str">
        <f>IFERROR(IF(BTT[[#This Row],[Lfd Nr. 
(aus konsolidierter Datei)]]&lt;&gt;"",BTT[[#This Row],[Lfd Nr. 
(aus konsolidierter Datei)]],VLOOKUP(aktives_Teilprojekt,Teilprojekte[[Teilprojekte]:[Kürzel]],2,FALSE)&amp;ROW(BTT[[#This Row],[Lfd Nr.
(automatisch)]])-2),"")</f>
        <v>IH307</v>
      </c>
      <c r="B299" s="15" t="s">
        <v>51</v>
      </c>
      <c r="C299" s="15"/>
      <c r="D299" t="s">
        <v>10003</v>
      </c>
      <c r="E299" s="10" t="str">
        <f>IFERROR(IF(NOT(BTT[[#This Row],[Manuelle Änderung des Verantwortliches TP
(Auswahl - bei Bedarf)]]=""),BTT[[#This Row],[Manuelle Änderung des Verantwortliches TP
(Auswahl - bei Bedarf)]],VLOOKUP(BTT[[#This Row],[Hauptprozess
(Pflichtauswahl)]],Hauptprozesse[],3,FALSE)),"")</f>
        <v>IH</v>
      </c>
      <c r="F299" t="s">
        <v>4</v>
      </c>
      <c r="G299" t="s">
        <v>10147</v>
      </c>
      <c r="H299" s="10" t="s">
        <v>3</v>
      </c>
      <c r="I299" t="s">
        <v>3831</v>
      </c>
      <c r="J299" s="10" t="str">
        <f>IFERROR(VLOOKUP(BTT[[#This Row],[Verwendete Transaktion (Pflichtauswahl)]],Transaktionen[[Transaktionen]:[Langtext]],2,FALSE),"")</f>
        <v>Infosystem: Flurstücke - Baulasten</v>
      </c>
      <c r="L299" t="s">
        <v>6052</v>
      </c>
      <c r="M299" t="s">
        <v>6052</v>
      </c>
      <c r="N299" t="s">
        <v>6052</v>
      </c>
      <c r="O299" t="s">
        <v>6052</v>
      </c>
      <c r="P299" t="s">
        <v>6052</v>
      </c>
      <c r="R299" t="s">
        <v>8533</v>
      </c>
      <c r="S299" t="s">
        <v>6052</v>
      </c>
      <c r="T299" t="s">
        <v>6060</v>
      </c>
      <c r="V299" s="10" t="str">
        <f>IFERROR(VLOOKUP(BTT[[#This Row],[Verwendetes Formular
(Auswahl falls relevant)]],Formulare[[Formularbezeichnung]:[Formularname (technisch)]],2,FALSE),"")</f>
        <v/>
      </c>
      <c r="X299" t="s">
        <v>6052</v>
      </c>
      <c r="Y299" s="4"/>
      <c r="Z299" t="s">
        <v>6046</v>
      </c>
      <c r="AK299" s="10" t="str">
        <f>IF(BTT[[#This Row],[Subprozess
(optionale Auswahl)]]="","okay",IF(VLOOKUP(BTT[[#This Row],[Subprozess
(optionale Auswahl)]],BPML[[Subprozess]:[Zugeordneter Hauptprozess]],3,FALSE)=BTT[[#This Row],[Hauptprozess
(Pflichtauswahl)]],"okay","falscher Subprozess"))</f>
        <v>okay</v>
      </c>
      <c r="AL299" t="str">
        <f>IF(aktives_Teilprojekt="Master","",IF(BTT[[#This Row],[Verantwortliches TP
(automatisch)]]=VLOOKUP(aktives_Teilprojekt,Teilprojekte[[Teilprojekte]:[Kürzel]],2,FALSE),"okay","Hauptprozess anderes TP"))</f>
        <v>okay</v>
      </c>
      <c r="AM2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9" s="10" t="str">
        <f>IFERROR(IF(BTT[[#This Row],[SAP-Modul
(Pflichtauswahl)]]&lt;&gt;VLOOKUP(BTT[[#This Row],[Verwendete Transaktion (Pflichtauswahl)]],Transaktionen[[Transaktionen]:[Modul]],3,FALSE),"Modul anders","okay"),"")</f>
        <v>Modul anders</v>
      </c>
      <c r="AP299" s="10" t="str">
        <f>IFERROR(IF(COUNTIFS(BTT[Verwendete Transaktion (Pflichtauswahl)],BTT[[#This Row],[Verwendete Transaktion (Pflichtauswahl)]],BTT[SAP-Modul
(Pflichtauswahl)],"&lt;&gt;"&amp;BTT[[#This Row],[SAP-Modul
(Pflichtauswahl)]])&gt;0,"Modul anders","okay"),"")</f>
        <v>okay</v>
      </c>
      <c r="AQ299" s="10" t="str">
        <f>IFERROR(IF(COUNTIFS(BTT[Verwendete Transaktion (Pflichtauswahl)],BTT[[#This Row],[Verwendete Transaktion (Pflichtauswahl)]],BTT[Verantwortliches TP
(automatisch)],"&lt;&gt;"&amp;BTT[[#This Row],[Verantwortliches TP
(automatisch)]])&gt;0,"Transaktion mehrfach","okay"),"")</f>
        <v>okay</v>
      </c>
      <c r="AR299" s="10" t="str">
        <f>IFERROR(IF(COUNTIFS(BTT[Verwendete Transaktion (Pflichtauswahl)],BTT[[#This Row],[Verwendete Transaktion (Pflichtauswahl)]],BTT[Verantwortliches TP
(automatisch)],"&lt;&gt;"&amp;VLOOKUP(aktives_Teilprojekt,Teilprojekte[[Teilprojekte]:[Kürzel]],2,FALSE))&gt;0,"Transaktion mehrfach","okay"),"")</f>
        <v>okay</v>
      </c>
      <c r="AS299" s="10" t="s">
        <v>10002</v>
      </c>
      <c r="AT299" s="10"/>
    </row>
    <row r="300" spans="1:46" x14ac:dyDescent="0.25">
      <c r="A300" s="14" t="str">
        <f>IFERROR(IF(BTT[[#This Row],[Lfd Nr. 
(aus konsolidierter Datei)]]&lt;&gt;"",BTT[[#This Row],[Lfd Nr. 
(aus konsolidierter Datei)]],VLOOKUP(aktives_Teilprojekt,Teilprojekte[[Teilprojekte]:[Kürzel]],2,FALSE)&amp;ROW(BTT[[#This Row],[Lfd Nr.
(automatisch)]])-2),"")</f>
        <v>IH308</v>
      </c>
      <c r="B300" s="15" t="s">
        <v>51</v>
      </c>
      <c r="C300" s="15" t="s">
        <v>6215</v>
      </c>
      <c r="D300" t="s">
        <v>10005</v>
      </c>
      <c r="E300" s="10" t="str">
        <f>IFERROR(IF(NOT(BTT[[#This Row],[Manuelle Änderung des Verantwortliches TP
(Auswahl - bei Bedarf)]]=""),BTT[[#This Row],[Manuelle Änderung des Verantwortliches TP
(Auswahl - bei Bedarf)]],VLOOKUP(BTT[[#This Row],[Hauptprozess
(Pflichtauswahl)]],Hauptprozesse[],3,FALSE)),"")</f>
        <v>IH</v>
      </c>
      <c r="F300" t="s">
        <v>4</v>
      </c>
      <c r="G300" t="s">
        <v>10144</v>
      </c>
      <c r="H300" s="10" t="s">
        <v>3</v>
      </c>
      <c r="I300" t="s">
        <v>3833</v>
      </c>
      <c r="J300" s="10" t="str">
        <f>IFERROR(VLOOKUP(BTT[[#This Row],[Verwendete Transaktion (Pflichtauswahl)]],Transaktionen[[Transaktionen]:[Langtext]],2,FALSE),"")</f>
        <v>Infosystem: Permanente Belegungen</v>
      </c>
      <c r="L300" t="s">
        <v>6052</v>
      </c>
      <c r="M300" t="s">
        <v>6052</v>
      </c>
      <c r="N300" t="s">
        <v>6052</v>
      </c>
      <c r="O300" t="s">
        <v>6052</v>
      </c>
      <c r="P300" t="s">
        <v>6052</v>
      </c>
      <c r="R300" t="s">
        <v>8533</v>
      </c>
      <c r="S300" t="s">
        <v>6052</v>
      </c>
      <c r="T300" t="s">
        <v>6061</v>
      </c>
      <c r="V300" s="10" t="str">
        <f>IFERROR(VLOOKUP(BTT[[#This Row],[Verwendetes Formular
(Auswahl falls relevant)]],Formulare[[Formularbezeichnung]:[Formularname (technisch)]],2,FALSE),"")</f>
        <v/>
      </c>
      <c r="W300" t="s">
        <v>10296</v>
      </c>
      <c r="X300" t="s">
        <v>6052</v>
      </c>
      <c r="Y300" s="4"/>
      <c r="Z300" t="s">
        <v>6046</v>
      </c>
      <c r="AK300" s="10" t="str">
        <f>IF(BTT[[#This Row],[Subprozess
(optionale Auswahl)]]="","okay",IF(VLOOKUP(BTT[[#This Row],[Subprozess
(optionale Auswahl)]],BPML[[Subprozess]:[Zugeordneter Hauptprozess]],3,FALSE)=BTT[[#This Row],[Hauptprozess
(Pflichtauswahl)]],"okay","falscher Subprozess"))</f>
        <v>okay</v>
      </c>
      <c r="AL300" t="str">
        <f>IF(aktives_Teilprojekt="Master","",IF(BTT[[#This Row],[Verantwortliches TP
(automatisch)]]=VLOOKUP(aktives_Teilprojekt,Teilprojekte[[Teilprojekte]:[Kürzel]],2,FALSE),"okay","Hauptprozess anderes TP"))</f>
        <v>okay</v>
      </c>
      <c r="AM3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0" s="10" t="str">
        <f>IFERROR(IF(BTT[[#This Row],[SAP-Modul
(Pflichtauswahl)]]&lt;&gt;VLOOKUP(BTT[[#This Row],[Verwendete Transaktion (Pflichtauswahl)]],Transaktionen[[Transaktionen]:[Modul]],3,FALSE),"Modul anders","okay"),"")</f>
        <v>Modul anders</v>
      </c>
      <c r="AP300" s="10" t="str">
        <f>IFERROR(IF(COUNTIFS(BTT[Verwendete Transaktion (Pflichtauswahl)],BTT[[#This Row],[Verwendete Transaktion (Pflichtauswahl)]],BTT[SAP-Modul
(Pflichtauswahl)],"&lt;&gt;"&amp;BTT[[#This Row],[SAP-Modul
(Pflichtauswahl)]])&gt;0,"Modul anders","okay"),"")</f>
        <v>okay</v>
      </c>
      <c r="AQ300" s="10" t="str">
        <f>IFERROR(IF(COUNTIFS(BTT[Verwendete Transaktion (Pflichtauswahl)],BTT[[#This Row],[Verwendete Transaktion (Pflichtauswahl)]],BTT[Verantwortliches TP
(automatisch)],"&lt;&gt;"&amp;BTT[[#This Row],[Verantwortliches TP
(automatisch)]])&gt;0,"Transaktion mehrfach","okay"),"")</f>
        <v>okay</v>
      </c>
      <c r="AR300" s="10" t="str">
        <f>IFERROR(IF(COUNTIFS(BTT[Verwendete Transaktion (Pflichtauswahl)],BTT[[#This Row],[Verwendete Transaktion (Pflichtauswahl)]],BTT[Verantwortliches TP
(automatisch)],"&lt;&gt;"&amp;VLOOKUP(aktives_Teilprojekt,Teilprojekte[[Teilprojekte]:[Kürzel]],2,FALSE))&gt;0,"Transaktion mehrfach","okay"),"")</f>
        <v>okay</v>
      </c>
      <c r="AS300" s="10" t="s">
        <v>10004</v>
      </c>
      <c r="AT300" s="10"/>
    </row>
    <row r="301" spans="1:46" x14ac:dyDescent="0.25">
      <c r="A301" s="14" t="str">
        <f>IFERROR(IF(BTT[[#This Row],[Lfd Nr. 
(aus konsolidierter Datei)]]&lt;&gt;"",BTT[[#This Row],[Lfd Nr. 
(aus konsolidierter Datei)]],VLOOKUP(aktives_Teilprojekt,Teilprojekte[[Teilprojekte]:[Kürzel]],2,FALSE)&amp;ROW(BTT[[#This Row],[Lfd Nr.
(automatisch)]])-2),"")</f>
        <v>IH309</v>
      </c>
      <c r="B301" s="15" t="s">
        <v>51</v>
      </c>
      <c r="C301" s="15" t="s">
        <v>6215</v>
      </c>
      <c r="D301" t="s">
        <v>10007</v>
      </c>
      <c r="E301" s="10" t="str">
        <f>IFERROR(IF(NOT(BTT[[#This Row],[Manuelle Änderung des Verantwortliches TP
(Auswahl - bei Bedarf)]]=""),BTT[[#This Row],[Manuelle Änderung des Verantwortliches TP
(Auswahl - bei Bedarf)]],VLOOKUP(BTT[[#This Row],[Hauptprozess
(Pflichtauswahl)]],Hauptprozesse[],3,FALSE)),"")</f>
        <v>IH</v>
      </c>
      <c r="F301" t="s">
        <v>4</v>
      </c>
      <c r="G301" t="s">
        <v>10144</v>
      </c>
      <c r="H301" s="10" t="s">
        <v>3</v>
      </c>
      <c r="I301" t="s">
        <v>3835</v>
      </c>
      <c r="J301" s="10" t="str">
        <f>IFERROR(VLOOKUP(BTT[[#This Row],[Verwendete Transaktion (Pflichtauswahl)]],Transaktionen[[Transaktionen]:[Langtext]],2,FALSE),"")</f>
        <v>Infosystem: Perm. Belegung Liste</v>
      </c>
      <c r="L301" t="s">
        <v>6052</v>
      </c>
      <c r="M301" t="s">
        <v>6052</v>
      </c>
      <c r="N301" t="s">
        <v>6052</v>
      </c>
      <c r="O301" t="s">
        <v>6052</v>
      </c>
      <c r="P301" t="s">
        <v>6052</v>
      </c>
      <c r="R301" t="s">
        <v>8533</v>
      </c>
      <c r="S301" t="s">
        <v>6052</v>
      </c>
      <c r="T301" t="s">
        <v>6061</v>
      </c>
      <c r="V301" s="10" t="str">
        <f>IFERROR(VLOOKUP(BTT[[#This Row],[Verwendetes Formular
(Auswahl falls relevant)]],Formulare[[Formularbezeichnung]:[Formularname (technisch)]],2,FALSE),"")</f>
        <v/>
      </c>
      <c r="W301" t="s">
        <v>10296</v>
      </c>
      <c r="X301" t="s">
        <v>6052</v>
      </c>
      <c r="Y301" s="4"/>
      <c r="Z301" t="s">
        <v>6046</v>
      </c>
      <c r="AK301" s="10" t="str">
        <f>IF(BTT[[#This Row],[Subprozess
(optionale Auswahl)]]="","okay",IF(VLOOKUP(BTT[[#This Row],[Subprozess
(optionale Auswahl)]],BPML[[Subprozess]:[Zugeordneter Hauptprozess]],3,FALSE)=BTT[[#This Row],[Hauptprozess
(Pflichtauswahl)]],"okay","falscher Subprozess"))</f>
        <v>okay</v>
      </c>
      <c r="AL301" t="str">
        <f>IF(aktives_Teilprojekt="Master","",IF(BTT[[#This Row],[Verantwortliches TP
(automatisch)]]=VLOOKUP(aktives_Teilprojekt,Teilprojekte[[Teilprojekte]:[Kürzel]],2,FALSE),"okay","Hauptprozess anderes TP"))</f>
        <v>okay</v>
      </c>
      <c r="AM3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1" s="10" t="str">
        <f>IFERROR(IF(BTT[[#This Row],[SAP-Modul
(Pflichtauswahl)]]&lt;&gt;VLOOKUP(BTT[[#This Row],[Verwendete Transaktion (Pflichtauswahl)]],Transaktionen[[Transaktionen]:[Modul]],3,FALSE),"Modul anders","okay"),"")</f>
        <v>Modul anders</v>
      </c>
      <c r="AP301" s="10" t="str">
        <f>IFERROR(IF(COUNTIFS(BTT[Verwendete Transaktion (Pflichtauswahl)],BTT[[#This Row],[Verwendete Transaktion (Pflichtauswahl)]],BTT[SAP-Modul
(Pflichtauswahl)],"&lt;&gt;"&amp;BTT[[#This Row],[SAP-Modul
(Pflichtauswahl)]])&gt;0,"Modul anders","okay"),"")</f>
        <v>okay</v>
      </c>
      <c r="AQ301" s="10" t="str">
        <f>IFERROR(IF(COUNTIFS(BTT[Verwendete Transaktion (Pflichtauswahl)],BTT[[#This Row],[Verwendete Transaktion (Pflichtauswahl)]],BTT[Verantwortliches TP
(automatisch)],"&lt;&gt;"&amp;BTT[[#This Row],[Verantwortliches TP
(automatisch)]])&gt;0,"Transaktion mehrfach","okay"),"")</f>
        <v>okay</v>
      </c>
      <c r="AR301" s="10" t="str">
        <f>IFERROR(IF(COUNTIFS(BTT[Verwendete Transaktion (Pflichtauswahl)],BTT[[#This Row],[Verwendete Transaktion (Pflichtauswahl)]],BTT[Verantwortliches TP
(automatisch)],"&lt;&gt;"&amp;VLOOKUP(aktives_Teilprojekt,Teilprojekte[[Teilprojekte]:[Kürzel]],2,FALSE))&gt;0,"Transaktion mehrfach","okay"),"")</f>
        <v>okay</v>
      </c>
      <c r="AS301" s="10" t="s">
        <v>10006</v>
      </c>
      <c r="AT301" s="10"/>
    </row>
    <row r="302" spans="1:46" x14ac:dyDescent="0.25">
      <c r="A302" s="14" t="str">
        <f>IFERROR(IF(BTT[[#This Row],[Lfd Nr. 
(aus konsolidierter Datei)]]&lt;&gt;"",BTT[[#This Row],[Lfd Nr. 
(aus konsolidierter Datei)]],VLOOKUP(aktives_Teilprojekt,Teilprojekte[[Teilprojekte]:[Kürzel]],2,FALSE)&amp;ROW(BTT[[#This Row],[Lfd Nr.
(automatisch)]])-2),"")</f>
        <v>IH310</v>
      </c>
      <c r="B302" s="15" t="s">
        <v>51</v>
      </c>
      <c r="C302" s="15"/>
      <c r="D302" t="s">
        <v>10009</v>
      </c>
      <c r="E302" s="10" t="str">
        <f>IFERROR(IF(NOT(BTT[[#This Row],[Manuelle Änderung des Verantwortliches TP
(Auswahl - bei Bedarf)]]=""),BTT[[#This Row],[Manuelle Änderung des Verantwortliches TP
(Auswahl - bei Bedarf)]],VLOOKUP(BTT[[#This Row],[Hauptprozess
(Pflichtauswahl)]],Hauptprozesse[],3,FALSE)),"")</f>
        <v>IH</v>
      </c>
      <c r="F302" t="s">
        <v>4</v>
      </c>
      <c r="G302" t="s">
        <v>10147</v>
      </c>
      <c r="H302" s="10" t="s">
        <v>3</v>
      </c>
      <c r="I302" t="s">
        <v>3839</v>
      </c>
      <c r="J302" s="10" t="str">
        <f>IFERROR(VLOOKUP(BTT[[#This Row],[Verwendete Transaktion (Pflichtauswahl)]],Transaktionen[[Transaktionen]:[Langtext]],2,FALSE),"")</f>
        <v>Infosystem: Fortführungen</v>
      </c>
      <c r="L302" t="s">
        <v>6052</v>
      </c>
      <c r="M302" t="s">
        <v>6052</v>
      </c>
      <c r="N302" t="s">
        <v>6052</v>
      </c>
      <c r="O302" t="s">
        <v>6052</v>
      </c>
      <c r="P302" t="s">
        <v>6052</v>
      </c>
      <c r="R302" t="s">
        <v>8533</v>
      </c>
      <c r="S302" t="s">
        <v>6052</v>
      </c>
      <c r="T302" t="s">
        <v>6060</v>
      </c>
      <c r="V302" s="10" t="str">
        <f>IFERROR(VLOOKUP(BTT[[#This Row],[Verwendetes Formular
(Auswahl falls relevant)]],Formulare[[Formularbezeichnung]:[Formularname (technisch)]],2,FALSE),"")</f>
        <v/>
      </c>
      <c r="X302" t="s">
        <v>6052</v>
      </c>
      <c r="Y302" s="4"/>
      <c r="Z302" t="s">
        <v>6046</v>
      </c>
      <c r="AK302" s="10" t="str">
        <f>IF(BTT[[#This Row],[Subprozess
(optionale Auswahl)]]="","okay",IF(VLOOKUP(BTT[[#This Row],[Subprozess
(optionale Auswahl)]],BPML[[Subprozess]:[Zugeordneter Hauptprozess]],3,FALSE)=BTT[[#This Row],[Hauptprozess
(Pflichtauswahl)]],"okay","falscher Subprozess"))</f>
        <v>okay</v>
      </c>
      <c r="AL302" t="str">
        <f>IF(aktives_Teilprojekt="Master","",IF(BTT[[#This Row],[Verantwortliches TP
(automatisch)]]=VLOOKUP(aktives_Teilprojekt,Teilprojekte[[Teilprojekte]:[Kürzel]],2,FALSE),"okay","Hauptprozess anderes TP"))</f>
        <v>okay</v>
      </c>
      <c r="AM3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2" s="10" t="str">
        <f>IFERROR(IF(BTT[[#This Row],[SAP-Modul
(Pflichtauswahl)]]&lt;&gt;VLOOKUP(BTT[[#This Row],[Verwendete Transaktion (Pflichtauswahl)]],Transaktionen[[Transaktionen]:[Modul]],3,FALSE),"Modul anders","okay"),"")</f>
        <v>Modul anders</v>
      </c>
      <c r="AP302" s="10" t="str">
        <f>IFERROR(IF(COUNTIFS(BTT[Verwendete Transaktion (Pflichtauswahl)],BTT[[#This Row],[Verwendete Transaktion (Pflichtauswahl)]],BTT[SAP-Modul
(Pflichtauswahl)],"&lt;&gt;"&amp;BTT[[#This Row],[SAP-Modul
(Pflichtauswahl)]])&gt;0,"Modul anders","okay"),"")</f>
        <v>okay</v>
      </c>
      <c r="AQ302" s="10" t="str">
        <f>IFERROR(IF(COUNTIFS(BTT[Verwendete Transaktion (Pflichtauswahl)],BTT[[#This Row],[Verwendete Transaktion (Pflichtauswahl)]],BTT[Verantwortliches TP
(automatisch)],"&lt;&gt;"&amp;BTT[[#This Row],[Verantwortliches TP
(automatisch)]])&gt;0,"Transaktion mehrfach","okay"),"")</f>
        <v>okay</v>
      </c>
      <c r="AR302" s="10" t="str">
        <f>IFERROR(IF(COUNTIFS(BTT[Verwendete Transaktion (Pflichtauswahl)],BTT[[#This Row],[Verwendete Transaktion (Pflichtauswahl)]],BTT[Verantwortliches TP
(automatisch)],"&lt;&gt;"&amp;VLOOKUP(aktives_Teilprojekt,Teilprojekte[[Teilprojekte]:[Kürzel]],2,FALSE))&gt;0,"Transaktion mehrfach","okay"),"")</f>
        <v>okay</v>
      </c>
      <c r="AS302" s="10" t="s">
        <v>10008</v>
      </c>
      <c r="AT302" s="10"/>
    </row>
    <row r="303" spans="1:46" x14ac:dyDescent="0.25">
      <c r="A303" s="14" t="str">
        <f>IFERROR(IF(BTT[[#This Row],[Lfd Nr. 
(aus konsolidierter Datei)]]&lt;&gt;"",BTT[[#This Row],[Lfd Nr. 
(aus konsolidierter Datei)]],VLOOKUP(aktives_Teilprojekt,Teilprojekte[[Teilprojekte]:[Kürzel]],2,FALSE)&amp;ROW(BTT[[#This Row],[Lfd Nr.
(automatisch)]])-2),"")</f>
        <v>IH311</v>
      </c>
      <c r="B303" s="15" t="s">
        <v>51</v>
      </c>
      <c r="C303" s="15"/>
      <c r="D303" t="s">
        <v>10011</v>
      </c>
      <c r="E303" s="10" t="str">
        <f>IFERROR(IF(NOT(BTT[[#This Row],[Manuelle Änderung des Verantwortliches TP
(Auswahl - bei Bedarf)]]=""),BTT[[#This Row],[Manuelle Änderung des Verantwortliches TP
(Auswahl - bei Bedarf)]],VLOOKUP(BTT[[#This Row],[Hauptprozess
(Pflichtauswahl)]],Hauptprozesse[],3,FALSE)),"")</f>
        <v>IH</v>
      </c>
      <c r="F303" t="s">
        <v>4</v>
      </c>
      <c r="G303" t="s">
        <v>10148</v>
      </c>
      <c r="H303" s="10" t="s">
        <v>3</v>
      </c>
      <c r="I303" t="s">
        <v>5731</v>
      </c>
      <c r="J303" s="10" t="str">
        <f>IFERROR(VLOOKUP(BTT[[#This Row],[Verwendete Transaktion (Pflichtauswahl)]],Transaktionen[[Transaktionen]:[Langtext]],2,FALSE),"")</f>
        <v>Auflistung Flurstücke</v>
      </c>
      <c r="L303" t="s">
        <v>6052</v>
      </c>
      <c r="M303" t="s">
        <v>6051</v>
      </c>
      <c r="N303" t="s">
        <v>6052</v>
      </c>
      <c r="O303" t="s">
        <v>6052</v>
      </c>
      <c r="P303" t="s">
        <v>6052</v>
      </c>
      <c r="R303" t="s">
        <v>8533</v>
      </c>
      <c r="S303" t="s">
        <v>6052</v>
      </c>
      <c r="T303" t="s">
        <v>6060</v>
      </c>
      <c r="V303" s="10" t="str">
        <f>IFERROR(VLOOKUP(BTT[[#This Row],[Verwendetes Formular
(Auswahl falls relevant)]],Formulare[[Formularbezeichnung]:[Formularname (technisch)]],2,FALSE),"")</f>
        <v/>
      </c>
      <c r="X303" t="s">
        <v>6052</v>
      </c>
      <c r="Y303" s="4"/>
      <c r="Z303" t="s">
        <v>6046</v>
      </c>
      <c r="AK303" s="10" t="str">
        <f>IF(BTT[[#This Row],[Subprozess
(optionale Auswahl)]]="","okay",IF(VLOOKUP(BTT[[#This Row],[Subprozess
(optionale Auswahl)]],BPML[[Subprozess]:[Zugeordneter Hauptprozess]],3,FALSE)=BTT[[#This Row],[Hauptprozess
(Pflichtauswahl)]],"okay","falscher Subprozess"))</f>
        <v>okay</v>
      </c>
      <c r="AL303" t="str">
        <f>IF(aktives_Teilprojekt="Master","",IF(BTT[[#This Row],[Verantwortliches TP
(automatisch)]]=VLOOKUP(aktives_Teilprojekt,Teilprojekte[[Teilprojekte]:[Kürzel]],2,FALSE),"okay","Hauptprozess anderes TP"))</f>
        <v>okay</v>
      </c>
      <c r="AM3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3" s="10" t="str">
        <f>IFERROR(IF(BTT[[#This Row],[SAP-Modul
(Pflichtauswahl)]]&lt;&gt;VLOOKUP(BTT[[#This Row],[Verwendete Transaktion (Pflichtauswahl)]],Transaktionen[[Transaktionen]:[Modul]],3,FALSE),"Modul anders","okay"),"")</f>
        <v>Modul anders</v>
      </c>
      <c r="AP303" s="10" t="str">
        <f>IFERROR(IF(COUNTIFS(BTT[Verwendete Transaktion (Pflichtauswahl)],BTT[[#This Row],[Verwendete Transaktion (Pflichtauswahl)]],BTT[SAP-Modul
(Pflichtauswahl)],"&lt;&gt;"&amp;BTT[[#This Row],[SAP-Modul
(Pflichtauswahl)]])&gt;0,"Modul anders","okay"),"")</f>
        <v>okay</v>
      </c>
      <c r="AQ303" s="10" t="str">
        <f>IFERROR(IF(COUNTIFS(BTT[Verwendete Transaktion (Pflichtauswahl)],BTT[[#This Row],[Verwendete Transaktion (Pflichtauswahl)]],BTT[Verantwortliches TP
(automatisch)],"&lt;&gt;"&amp;BTT[[#This Row],[Verantwortliches TP
(automatisch)]])&gt;0,"Transaktion mehrfach","okay"),"")</f>
        <v>okay</v>
      </c>
      <c r="AR303" s="10" t="str">
        <f>IFERROR(IF(COUNTIFS(BTT[Verwendete Transaktion (Pflichtauswahl)],BTT[[#This Row],[Verwendete Transaktion (Pflichtauswahl)]],BTT[Verantwortliches TP
(automatisch)],"&lt;&gt;"&amp;VLOOKUP(aktives_Teilprojekt,Teilprojekte[[Teilprojekte]:[Kürzel]],2,FALSE))&gt;0,"Transaktion mehrfach","okay"),"")</f>
        <v>okay</v>
      </c>
      <c r="AS303" s="10" t="s">
        <v>10010</v>
      </c>
      <c r="AT303" s="10"/>
    </row>
    <row r="304" spans="1:46" x14ac:dyDescent="0.25">
      <c r="A304" s="14" t="str">
        <f>IFERROR(IF(BTT[[#This Row],[Lfd Nr. 
(aus konsolidierter Datei)]]&lt;&gt;"",BTT[[#This Row],[Lfd Nr. 
(aus konsolidierter Datei)]],VLOOKUP(aktives_Teilprojekt,Teilprojekte[[Teilprojekte]:[Kürzel]],2,FALSE)&amp;ROW(BTT[[#This Row],[Lfd Nr.
(automatisch)]])-2),"")</f>
        <v>IH312</v>
      </c>
      <c r="B304" s="15" t="s">
        <v>51</v>
      </c>
      <c r="C304" s="15"/>
      <c r="D304" t="s">
        <v>10013</v>
      </c>
      <c r="E304" s="10" t="str">
        <f>IFERROR(IF(NOT(BTT[[#This Row],[Manuelle Änderung des Verantwortliches TP
(Auswahl - bei Bedarf)]]=""),BTT[[#This Row],[Manuelle Änderung des Verantwortliches TP
(Auswahl - bei Bedarf)]],VLOOKUP(BTT[[#This Row],[Hauptprozess
(Pflichtauswahl)]],Hauptprozesse[],3,FALSE)),"")</f>
        <v>IH</v>
      </c>
      <c r="F304" t="s">
        <v>4</v>
      </c>
      <c r="G304" t="s">
        <v>10148</v>
      </c>
      <c r="H304" s="10" t="s">
        <v>3</v>
      </c>
      <c r="I304" t="s">
        <v>3843</v>
      </c>
      <c r="J304" s="10" t="str">
        <f>IFERROR(VLOOKUP(BTT[[#This Row],[Verwendete Transaktion (Pflichtauswahl)]],Transaktionen[[Transaktionen]:[Langtext]],2,FALSE),"")</f>
        <v>Grundbuch bearbeiten</v>
      </c>
      <c r="K304" t="s">
        <v>10194</v>
      </c>
      <c r="L304" t="s">
        <v>6052</v>
      </c>
      <c r="M304" t="s">
        <v>6052</v>
      </c>
      <c r="N304" t="s">
        <v>6052</v>
      </c>
      <c r="O304" t="s">
        <v>6052</v>
      </c>
      <c r="P304" t="s">
        <v>6052</v>
      </c>
      <c r="R304" t="s">
        <v>8533</v>
      </c>
      <c r="S304" t="s">
        <v>6052</v>
      </c>
      <c r="T304" t="s">
        <v>6060</v>
      </c>
      <c r="V304" s="10" t="str">
        <f>IFERROR(VLOOKUP(BTT[[#This Row],[Verwendetes Formular
(Auswahl falls relevant)]],Formulare[[Formularbezeichnung]:[Formularname (technisch)]],2,FALSE),"")</f>
        <v/>
      </c>
      <c r="X304" t="s">
        <v>6052</v>
      </c>
      <c r="Y304" s="4"/>
      <c r="Z304" t="s">
        <v>6046</v>
      </c>
      <c r="AK304" s="10" t="str">
        <f>IF(BTT[[#This Row],[Subprozess
(optionale Auswahl)]]="","okay",IF(VLOOKUP(BTT[[#This Row],[Subprozess
(optionale Auswahl)]],BPML[[Subprozess]:[Zugeordneter Hauptprozess]],3,FALSE)=BTT[[#This Row],[Hauptprozess
(Pflichtauswahl)]],"okay","falscher Subprozess"))</f>
        <v>okay</v>
      </c>
      <c r="AL304" t="str">
        <f>IF(aktives_Teilprojekt="Master","",IF(BTT[[#This Row],[Verantwortliches TP
(automatisch)]]=VLOOKUP(aktives_Teilprojekt,Teilprojekte[[Teilprojekte]:[Kürzel]],2,FALSE),"okay","Hauptprozess anderes TP"))</f>
        <v>okay</v>
      </c>
      <c r="AM3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4" s="10" t="str">
        <f>IFERROR(IF(BTT[[#This Row],[SAP-Modul
(Pflichtauswahl)]]&lt;&gt;VLOOKUP(BTT[[#This Row],[Verwendete Transaktion (Pflichtauswahl)]],Transaktionen[[Transaktionen]:[Modul]],3,FALSE),"Modul anders","okay"),"")</f>
        <v>Modul anders</v>
      </c>
      <c r="AP304" s="10" t="str">
        <f>IFERROR(IF(COUNTIFS(BTT[Verwendete Transaktion (Pflichtauswahl)],BTT[[#This Row],[Verwendete Transaktion (Pflichtauswahl)]],BTT[SAP-Modul
(Pflichtauswahl)],"&lt;&gt;"&amp;BTT[[#This Row],[SAP-Modul
(Pflichtauswahl)]])&gt;0,"Modul anders","okay"),"")</f>
        <v>okay</v>
      </c>
      <c r="AQ304" s="10" t="str">
        <f>IFERROR(IF(COUNTIFS(BTT[Verwendete Transaktion (Pflichtauswahl)],BTT[[#This Row],[Verwendete Transaktion (Pflichtauswahl)]],BTT[Verantwortliches TP
(automatisch)],"&lt;&gt;"&amp;BTT[[#This Row],[Verantwortliches TP
(automatisch)]])&gt;0,"Transaktion mehrfach","okay"),"")</f>
        <v>okay</v>
      </c>
      <c r="AR304" s="10" t="str">
        <f>IFERROR(IF(COUNTIFS(BTT[Verwendete Transaktion (Pflichtauswahl)],BTT[[#This Row],[Verwendete Transaktion (Pflichtauswahl)]],BTT[Verantwortliches TP
(automatisch)],"&lt;&gt;"&amp;VLOOKUP(aktives_Teilprojekt,Teilprojekte[[Teilprojekte]:[Kürzel]],2,FALSE))&gt;0,"Transaktion mehrfach","okay"),"")</f>
        <v>okay</v>
      </c>
      <c r="AS304" s="10" t="s">
        <v>10012</v>
      </c>
      <c r="AT304" s="10"/>
    </row>
    <row r="305" spans="1:46" x14ac:dyDescent="0.25">
      <c r="A305" s="14" t="str">
        <f>IFERROR(IF(BTT[[#This Row],[Lfd Nr. 
(aus konsolidierter Datei)]]&lt;&gt;"",BTT[[#This Row],[Lfd Nr. 
(aus konsolidierter Datei)]],VLOOKUP(aktives_Teilprojekt,Teilprojekte[[Teilprojekte]:[Kürzel]],2,FALSE)&amp;ROW(BTT[[#This Row],[Lfd Nr.
(automatisch)]])-2),"")</f>
        <v>IH313</v>
      </c>
      <c r="B305" s="15" t="s">
        <v>51</v>
      </c>
      <c r="C305" s="15" t="s">
        <v>6215</v>
      </c>
      <c r="D305" t="s">
        <v>10015</v>
      </c>
      <c r="E305" s="10" t="str">
        <f>IFERROR(IF(NOT(BTT[[#This Row],[Manuelle Änderung des Verantwortliches TP
(Auswahl - bei Bedarf)]]=""),BTT[[#This Row],[Manuelle Änderung des Verantwortliches TP
(Auswahl - bei Bedarf)]],VLOOKUP(BTT[[#This Row],[Hauptprozess
(Pflichtauswahl)]],Hauptprozesse[],3,FALSE)),"")</f>
        <v>IH</v>
      </c>
      <c r="F305" t="s">
        <v>4</v>
      </c>
      <c r="G305" t="s">
        <v>10148</v>
      </c>
      <c r="H305" s="10" t="s">
        <v>3</v>
      </c>
      <c r="I305" t="s">
        <v>3847</v>
      </c>
      <c r="J305" s="10" t="str">
        <f>IFERROR(VLOOKUP(BTT[[#This Row],[Verwendete Transaktion (Pflichtauswahl)]],Transaktionen[[Transaktionen]:[Langtext]],2,FALSE),"")</f>
        <v>Grundstücksverzeichnis bearbeiten</v>
      </c>
      <c r="K305" t="s">
        <v>10195</v>
      </c>
      <c r="L305" t="s">
        <v>6052</v>
      </c>
      <c r="M305" t="s">
        <v>10196</v>
      </c>
      <c r="N305" t="s">
        <v>6052</v>
      </c>
      <c r="O305" t="s">
        <v>6052</v>
      </c>
      <c r="P305" t="s">
        <v>6052</v>
      </c>
      <c r="R305" t="s">
        <v>8533</v>
      </c>
      <c r="S305" t="s">
        <v>6052</v>
      </c>
      <c r="T305" t="s">
        <v>6060</v>
      </c>
      <c r="V305" s="10" t="str">
        <f>IFERROR(VLOOKUP(BTT[[#This Row],[Verwendetes Formular
(Auswahl falls relevant)]],Formulare[[Formularbezeichnung]:[Formularname (technisch)]],2,FALSE),"")</f>
        <v/>
      </c>
      <c r="X305" t="s">
        <v>6052</v>
      </c>
      <c r="Y305" s="4"/>
      <c r="Z305" t="s">
        <v>6046</v>
      </c>
      <c r="AK305" s="10" t="str">
        <f>IF(BTT[[#This Row],[Subprozess
(optionale Auswahl)]]="","okay",IF(VLOOKUP(BTT[[#This Row],[Subprozess
(optionale Auswahl)]],BPML[[Subprozess]:[Zugeordneter Hauptprozess]],3,FALSE)=BTT[[#This Row],[Hauptprozess
(Pflichtauswahl)]],"okay","falscher Subprozess"))</f>
        <v>okay</v>
      </c>
      <c r="AL305" t="str">
        <f>IF(aktives_Teilprojekt="Master","",IF(BTT[[#This Row],[Verantwortliches TP
(automatisch)]]=VLOOKUP(aktives_Teilprojekt,Teilprojekte[[Teilprojekte]:[Kürzel]],2,FALSE),"okay","Hauptprozess anderes TP"))</f>
        <v>okay</v>
      </c>
      <c r="AM3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5" s="10" t="str">
        <f>IFERROR(IF(BTT[[#This Row],[SAP-Modul
(Pflichtauswahl)]]&lt;&gt;VLOOKUP(BTT[[#This Row],[Verwendete Transaktion (Pflichtauswahl)]],Transaktionen[[Transaktionen]:[Modul]],3,FALSE),"Modul anders","okay"),"")</f>
        <v>Modul anders</v>
      </c>
      <c r="AP305" s="10" t="str">
        <f>IFERROR(IF(COUNTIFS(BTT[Verwendete Transaktion (Pflichtauswahl)],BTT[[#This Row],[Verwendete Transaktion (Pflichtauswahl)]],BTT[SAP-Modul
(Pflichtauswahl)],"&lt;&gt;"&amp;BTT[[#This Row],[SAP-Modul
(Pflichtauswahl)]])&gt;0,"Modul anders","okay"),"")</f>
        <v>okay</v>
      </c>
      <c r="AQ305" s="10" t="str">
        <f>IFERROR(IF(COUNTIFS(BTT[Verwendete Transaktion (Pflichtauswahl)],BTT[[#This Row],[Verwendete Transaktion (Pflichtauswahl)]],BTT[Verantwortliches TP
(automatisch)],"&lt;&gt;"&amp;BTT[[#This Row],[Verantwortliches TP
(automatisch)]])&gt;0,"Transaktion mehrfach","okay"),"")</f>
        <v>okay</v>
      </c>
      <c r="AR305" s="10" t="str">
        <f>IFERROR(IF(COUNTIFS(BTT[Verwendete Transaktion (Pflichtauswahl)],BTT[[#This Row],[Verwendete Transaktion (Pflichtauswahl)]],BTT[Verantwortliches TP
(automatisch)],"&lt;&gt;"&amp;VLOOKUP(aktives_Teilprojekt,Teilprojekte[[Teilprojekte]:[Kürzel]],2,FALSE))&gt;0,"Transaktion mehrfach","okay"),"")</f>
        <v>okay</v>
      </c>
      <c r="AS305" s="10" t="s">
        <v>10014</v>
      </c>
      <c r="AT305" s="10"/>
    </row>
    <row r="306" spans="1:46" ht="45" x14ac:dyDescent="0.25">
      <c r="A306" s="14" t="str">
        <f>IFERROR(IF(BTT[[#This Row],[Lfd Nr. 
(aus konsolidierter Datei)]]&lt;&gt;"",BTT[[#This Row],[Lfd Nr. 
(aus konsolidierter Datei)]],VLOOKUP(aktives_Teilprojekt,Teilprojekte[[Teilprojekte]:[Kürzel]],2,FALSE)&amp;ROW(BTT[[#This Row],[Lfd Nr.
(automatisch)]])-2),"")</f>
        <v>IH314</v>
      </c>
      <c r="B306" s="15" t="s">
        <v>51</v>
      </c>
      <c r="C306" s="15" t="s">
        <v>6215</v>
      </c>
      <c r="D306" t="s">
        <v>10017</v>
      </c>
      <c r="E306" s="10" t="str">
        <f>IFERROR(IF(NOT(BTT[[#This Row],[Manuelle Änderung des Verantwortliches TP
(Auswahl - bei Bedarf)]]=""),BTT[[#This Row],[Manuelle Änderung des Verantwortliches TP
(Auswahl - bei Bedarf)]],VLOOKUP(BTT[[#This Row],[Hauptprozess
(Pflichtauswahl)]],Hauptprozesse[],3,FALSE)),"")</f>
        <v>IH</v>
      </c>
      <c r="F306" t="s">
        <v>4</v>
      </c>
      <c r="G306" t="s">
        <v>10148</v>
      </c>
      <c r="H306" s="10" t="s">
        <v>3</v>
      </c>
      <c r="I306" t="s">
        <v>3849</v>
      </c>
      <c r="J306" s="10" t="str">
        <f>IFERROR(VLOOKUP(BTT[[#This Row],[Verwendete Transaktion (Pflichtauswahl)]],Transaktionen[[Transaktionen]:[Langtext]],2,FALSE),"")</f>
        <v>Flurstück bearbeiten</v>
      </c>
      <c r="K306" t="s">
        <v>10197</v>
      </c>
      <c r="L306" t="s">
        <v>6052</v>
      </c>
      <c r="M306" t="s">
        <v>10198</v>
      </c>
      <c r="N306" t="s">
        <v>6052</v>
      </c>
      <c r="O306" t="s">
        <v>6052</v>
      </c>
      <c r="P306" t="s">
        <v>6052</v>
      </c>
      <c r="R306" t="s">
        <v>8533</v>
      </c>
      <c r="S306" t="s">
        <v>6052</v>
      </c>
      <c r="T306" t="s">
        <v>6061</v>
      </c>
      <c r="V306" s="10" t="str">
        <f>IFERROR(VLOOKUP(BTT[[#This Row],[Verwendetes Formular
(Auswahl falls relevant)]],Formulare[[Formularbezeichnung]:[Formularname (technisch)]],2,FALSE),"")</f>
        <v/>
      </c>
      <c r="W306" t="s">
        <v>10300</v>
      </c>
      <c r="X306" t="s">
        <v>6052</v>
      </c>
      <c r="Y306" s="4" t="s">
        <v>10301</v>
      </c>
      <c r="Z306" t="s">
        <v>6046</v>
      </c>
      <c r="AK306" s="10" t="str">
        <f>IF(BTT[[#This Row],[Subprozess
(optionale Auswahl)]]="","okay",IF(VLOOKUP(BTT[[#This Row],[Subprozess
(optionale Auswahl)]],BPML[[Subprozess]:[Zugeordneter Hauptprozess]],3,FALSE)=BTT[[#This Row],[Hauptprozess
(Pflichtauswahl)]],"okay","falscher Subprozess"))</f>
        <v>okay</v>
      </c>
      <c r="AL306" t="str">
        <f>IF(aktives_Teilprojekt="Master","",IF(BTT[[#This Row],[Verantwortliches TP
(automatisch)]]=VLOOKUP(aktives_Teilprojekt,Teilprojekte[[Teilprojekte]:[Kürzel]],2,FALSE),"okay","Hauptprozess anderes TP"))</f>
        <v>okay</v>
      </c>
      <c r="AM3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6" s="10" t="str">
        <f>IFERROR(IF(BTT[[#This Row],[SAP-Modul
(Pflichtauswahl)]]&lt;&gt;VLOOKUP(BTT[[#This Row],[Verwendete Transaktion (Pflichtauswahl)]],Transaktionen[[Transaktionen]:[Modul]],3,FALSE),"Modul anders","okay"),"")</f>
        <v>Modul anders</v>
      </c>
      <c r="AP306" s="10" t="str">
        <f>IFERROR(IF(COUNTIFS(BTT[Verwendete Transaktion (Pflichtauswahl)],BTT[[#This Row],[Verwendete Transaktion (Pflichtauswahl)]],BTT[SAP-Modul
(Pflichtauswahl)],"&lt;&gt;"&amp;BTT[[#This Row],[SAP-Modul
(Pflichtauswahl)]])&gt;0,"Modul anders","okay"),"")</f>
        <v>okay</v>
      </c>
      <c r="AQ306" s="10" t="str">
        <f>IFERROR(IF(COUNTIFS(BTT[Verwendete Transaktion (Pflichtauswahl)],BTT[[#This Row],[Verwendete Transaktion (Pflichtauswahl)]],BTT[Verantwortliches TP
(automatisch)],"&lt;&gt;"&amp;BTT[[#This Row],[Verantwortliches TP
(automatisch)]])&gt;0,"Transaktion mehrfach","okay"),"")</f>
        <v>okay</v>
      </c>
      <c r="AR306" s="10" t="str">
        <f>IFERROR(IF(COUNTIFS(BTT[Verwendete Transaktion (Pflichtauswahl)],BTT[[#This Row],[Verwendete Transaktion (Pflichtauswahl)]],BTT[Verantwortliches TP
(automatisch)],"&lt;&gt;"&amp;VLOOKUP(aktives_Teilprojekt,Teilprojekte[[Teilprojekte]:[Kürzel]],2,FALSE))&gt;0,"Transaktion mehrfach","okay"),"")</f>
        <v>okay</v>
      </c>
      <c r="AS306" s="10" t="s">
        <v>10016</v>
      </c>
      <c r="AT306" s="10"/>
    </row>
    <row r="307" spans="1:46" ht="30" x14ac:dyDescent="0.25">
      <c r="A307" s="14" t="str">
        <f>IFERROR(IF(BTT[[#This Row],[Lfd Nr. 
(aus konsolidierter Datei)]]&lt;&gt;"",BTT[[#This Row],[Lfd Nr. 
(aus konsolidierter Datei)]],VLOOKUP(aktives_Teilprojekt,Teilprojekte[[Teilprojekte]:[Kürzel]],2,FALSE)&amp;ROW(BTT[[#This Row],[Lfd Nr.
(automatisch)]])-2),"")</f>
        <v>IH317</v>
      </c>
      <c r="B307" s="15" t="s">
        <v>51</v>
      </c>
      <c r="C307" s="15"/>
      <c r="D307" t="s">
        <v>10019</v>
      </c>
      <c r="E307" s="10" t="str">
        <f>IFERROR(IF(NOT(BTT[[#This Row],[Manuelle Änderung des Verantwortliches TP
(Auswahl - bei Bedarf)]]=""),BTT[[#This Row],[Manuelle Änderung des Verantwortliches TP
(Auswahl - bei Bedarf)]],VLOOKUP(BTT[[#This Row],[Hauptprozess
(Pflichtauswahl)]],Hauptprozesse[],3,FALSE)),"")</f>
        <v>IH</v>
      </c>
      <c r="F307" t="s">
        <v>4</v>
      </c>
      <c r="G307" t="s">
        <v>10145</v>
      </c>
      <c r="H307" s="10" t="s">
        <v>8485</v>
      </c>
      <c r="I307" t="s">
        <v>8521</v>
      </c>
      <c r="J307" s="10" t="str">
        <f>IFERROR(VLOOKUP(BTT[[#This Row],[Verwendete Transaktion (Pflichtauswahl)]],Transaktionen[[Transaktionen]:[Langtext]],2,FALSE),"")</f>
        <v>Durchführung in Drittsystem (Non-SAP)</v>
      </c>
      <c r="L307" t="s">
        <v>6052</v>
      </c>
      <c r="M307" t="s">
        <v>6052</v>
      </c>
      <c r="N307" t="s">
        <v>6052</v>
      </c>
      <c r="O307" t="s">
        <v>6052</v>
      </c>
      <c r="P307" t="s">
        <v>6052</v>
      </c>
      <c r="R307" t="s">
        <v>8533</v>
      </c>
      <c r="S307" t="s">
        <v>6052</v>
      </c>
      <c r="T307" t="s">
        <v>6061</v>
      </c>
      <c r="V307" s="10" t="str">
        <f>IFERROR(VLOOKUP(BTT[[#This Row],[Verwendetes Formular
(Auswahl falls relevant)]],Formulare[[Formularbezeichnung]:[Formularname (technisch)]],2,FALSE),"")</f>
        <v/>
      </c>
      <c r="W307" t="s">
        <v>10302</v>
      </c>
      <c r="X307" t="s">
        <v>6052</v>
      </c>
      <c r="Y307" s="4" t="s">
        <v>10303</v>
      </c>
      <c r="Z307" t="s">
        <v>6046</v>
      </c>
      <c r="AK307" s="10" t="str">
        <f>IF(BTT[[#This Row],[Subprozess
(optionale Auswahl)]]="","okay",IF(VLOOKUP(BTT[[#This Row],[Subprozess
(optionale Auswahl)]],BPML[[Subprozess]:[Zugeordneter Hauptprozess]],3,FALSE)=BTT[[#This Row],[Hauptprozess
(Pflichtauswahl)]],"okay","falscher Subprozess"))</f>
        <v>okay</v>
      </c>
      <c r="AL307" t="str">
        <f>IF(aktives_Teilprojekt="Master","",IF(BTT[[#This Row],[Verantwortliches TP
(automatisch)]]=VLOOKUP(aktives_Teilprojekt,Teilprojekte[[Teilprojekte]:[Kürzel]],2,FALSE),"okay","Hauptprozess anderes TP"))</f>
        <v>okay</v>
      </c>
      <c r="AM3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7" s="10" t="str">
        <f>IFERROR(IF(BTT[[#This Row],[SAP-Modul
(Pflichtauswahl)]]&lt;&gt;VLOOKUP(BTT[[#This Row],[Verwendete Transaktion (Pflichtauswahl)]],Transaktionen[[Transaktionen]:[Modul]],3,FALSE),"Modul anders","okay"),"")</f>
        <v>okay</v>
      </c>
      <c r="AP307" s="10" t="str">
        <f>IFERROR(IF(COUNTIFS(BTT[Verwendete Transaktion (Pflichtauswahl)],BTT[[#This Row],[Verwendete Transaktion (Pflichtauswahl)]],BTT[SAP-Modul
(Pflichtauswahl)],"&lt;&gt;"&amp;BTT[[#This Row],[SAP-Modul
(Pflichtauswahl)]])&gt;0,"Modul anders","okay"),"")</f>
        <v>Modul anders</v>
      </c>
      <c r="AQ307" s="10" t="str">
        <f>IFERROR(IF(COUNTIFS(BTT[Verwendete Transaktion (Pflichtauswahl)],BTT[[#This Row],[Verwendete Transaktion (Pflichtauswahl)]],BTT[Verantwortliches TP
(automatisch)],"&lt;&gt;"&amp;BTT[[#This Row],[Verantwortliches TP
(automatisch)]])&gt;0,"Transaktion mehrfach","okay"),"")</f>
        <v>Transaktion mehrfach</v>
      </c>
      <c r="AR30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07" s="10" t="s">
        <v>10018</v>
      </c>
      <c r="AT307" s="10"/>
    </row>
    <row r="308" spans="1:46" x14ac:dyDescent="0.25">
      <c r="A308" s="14" t="str">
        <f>IFERROR(IF(BTT[[#This Row],[Lfd Nr. 
(aus konsolidierter Datei)]]&lt;&gt;"",BTT[[#This Row],[Lfd Nr. 
(aus konsolidierter Datei)]],VLOOKUP(aktives_Teilprojekt,Teilprojekte[[Teilprojekte]:[Kürzel]],2,FALSE)&amp;ROW(BTT[[#This Row],[Lfd Nr.
(automatisch)]])-2),"")</f>
        <v>IH318</v>
      </c>
      <c r="B308" s="15" t="s">
        <v>51</v>
      </c>
      <c r="C308" s="15"/>
      <c r="D308" t="s">
        <v>10021</v>
      </c>
      <c r="E308" s="10" t="str">
        <f>IFERROR(IF(NOT(BTT[[#This Row],[Manuelle Änderung des Verantwortliches TP
(Auswahl - bei Bedarf)]]=""),BTT[[#This Row],[Manuelle Änderung des Verantwortliches TP
(Auswahl - bei Bedarf)]],VLOOKUP(BTT[[#This Row],[Hauptprozess
(Pflichtauswahl)]],Hauptprozesse[],3,FALSE)),"")</f>
        <v>IH</v>
      </c>
      <c r="F308" t="s">
        <v>4</v>
      </c>
      <c r="G308" t="s">
        <v>10145</v>
      </c>
      <c r="H308" s="10" t="s">
        <v>3</v>
      </c>
      <c r="I308" t="s">
        <v>5733</v>
      </c>
      <c r="J308" s="10" t="str">
        <f>IFERROR(VLOOKUP(BTT[[#This Row],[Verwendete Transaktion (Pflichtauswahl)]],Transaktionen[[Transaktionen]:[Langtext]],2,FALSE),"")</f>
        <v>Abgleich Anlage - Flurstück</v>
      </c>
      <c r="L308" t="s">
        <v>6052</v>
      </c>
      <c r="M308" t="s">
        <v>6051</v>
      </c>
      <c r="N308" t="s">
        <v>6052</v>
      </c>
      <c r="O308" t="s">
        <v>6052</v>
      </c>
      <c r="P308" t="s">
        <v>6052</v>
      </c>
      <c r="R308" t="s">
        <v>8533</v>
      </c>
      <c r="S308" t="s">
        <v>6052</v>
      </c>
      <c r="T308" t="s">
        <v>6060</v>
      </c>
      <c r="V308" s="10" t="str">
        <f>IFERROR(VLOOKUP(BTT[[#This Row],[Verwendetes Formular
(Auswahl falls relevant)]],Formulare[[Formularbezeichnung]:[Formularname (technisch)]],2,FALSE),"")</f>
        <v/>
      </c>
      <c r="X308" t="s">
        <v>6052</v>
      </c>
      <c r="Y308" s="4"/>
      <c r="Z308" t="s">
        <v>6046</v>
      </c>
      <c r="AK308" s="10" t="str">
        <f>IF(BTT[[#This Row],[Subprozess
(optionale Auswahl)]]="","okay",IF(VLOOKUP(BTT[[#This Row],[Subprozess
(optionale Auswahl)]],BPML[[Subprozess]:[Zugeordneter Hauptprozess]],3,FALSE)=BTT[[#This Row],[Hauptprozess
(Pflichtauswahl)]],"okay","falscher Subprozess"))</f>
        <v>okay</v>
      </c>
      <c r="AL308" t="str">
        <f>IF(aktives_Teilprojekt="Master","",IF(BTT[[#This Row],[Verantwortliches TP
(automatisch)]]=VLOOKUP(aktives_Teilprojekt,Teilprojekte[[Teilprojekte]:[Kürzel]],2,FALSE),"okay","Hauptprozess anderes TP"))</f>
        <v>okay</v>
      </c>
      <c r="AM3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8" s="10" t="str">
        <f>IFERROR(IF(BTT[[#This Row],[SAP-Modul
(Pflichtauswahl)]]&lt;&gt;VLOOKUP(BTT[[#This Row],[Verwendete Transaktion (Pflichtauswahl)]],Transaktionen[[Transaktionen]:[Modul]],3,FALSE),"Modul anders","okay"),"")</f>
        <v>Modul anders</v>
      </c>
      <c r="AP308" s="10" t="str">
        <f>IFERROR(IF(COUNTIFS(BTT[Verwendete Transaktion (Pflichtauswahl)],BTT[[#This Row],[Verwendete Transaktion (Pflichtauswahl)]],BTT[SAP-Modul
(Pflichtauswahl)],"&lt;&gt;"&amp;BTT[[#This Row],[SAP-Modul
(Pflichtauswahl)]])&gt;0,"Modul anders","okay"),"")</f>
        <v>okay</v>
      </c>
      <c r="AQ308" s="10" t="str">
        <f>IFERROR(IF(COUNTIFS(BTT[Verwendete Transaktion (Pflichtauswahl)],BTT[[#This Row],[Verwendete Transaktion (Pflichtauswahl)]],BTT[Verantwortliches TP
(automatisch)],"&lt;&gt;"&amp;BTT[[#This Row],[Verantwortliches TP
(automatisch)]])&gt;0,"Transaktion mehrfach","okay"),"")</f>
        <v>okay</v>
      </c>
      <c r="AR308" s="10" t="str">
        <f>IFERROR(IF(COUNTIFS(BTT[Verwendete Transaktion (Pflichtauswahl)],BTT[[#This Row],[Verwendete Transaktion (Pflichtauswahl)]],BTT[Verantwortliches TP
(automatisch)],"&lt;&gt;"&amp;VLOOKUP(aktives_Teilprojekt,Teilprojekte[[Teilprojekte]:[Kürzel]],2,FALSE))&gt;0,"Transaktion mehrfach","okay"),"")</f>
        <v>okay</v>
      </c>
      <c r="AS308" s="10" t="s">
        <v>10020</v>
      </c>
      <c r="AT308" s="10"/>
    </row>
    <row r="309" spans="1:46" x14ac:dyDescent="0.25">
      <c r="A309" s="14" t="str">
        <f>IFERROR(IF(BTT[[#This Row],[Lfd Nr. 
(aus konsolidierter Datei)]]&lt;&gt;"",BTT[[#This Row],[Lfd Nr. 
(aus konsolidierter Datei)]],VLOOKUP(aktives_Teilprojekt,Teilprojekte[[Teilprojekte]:[Kürzel]],2,FALSE)&amp;ROW(BTT[[#This Row],[Lfd Nr.
(automatisch)]])-2),"")</f>
        <v>IH319</v>
      </c>
      <c r="B309" s="15" t="s">
        <v>51</v>
      </c>
      <c r="C309" s="15" t="s">
        <v>6215</v>
      </c>
      <c r="D309" t="s">
        <v>10023</v>
      </c>
      <c r="E309" s="10" t="str">
        <f>IFERROR(IF(NOT(BTT[[#This Row],[Manuelle Änderung des Verantwortliches TP
(Auswahl - bei Bedarf)]]=""),BTT[[#This Row],[Manuelle Änderung des Verantwortliches TP
(Auswahl - bei Bedarf)]],VLOOKUP(BTT[[#This Row],[Hauptprozess
(Pflichtauswahl)]],Hauptprozesse[],3,FALSE)),"")</f>
        <v>IH</v>
      </c>
      <c r="F309" t="s">
        <v>4</v>
      </c>
      <c r="G309" t="s">
        <v>10144</v>
      </c>
      <c r="H309" s="10" t="s">
        <v>3</v>
      </c>
      <c r="I309" t="s">
        <v>5737</v>
      </c>
      <c r="J309" s="10" t="str">
        <f>IFERROR(VLOOKUP(BTT[[#This Row],[Verwendete Transaktion (Pflichtauswahl)]],Transaktionen[[Transaktionen]:[Langtext]],2,FALSE),"")</f>
        <v>Dummy Belegung von Arbeitsplätzen</v>
      </c>
      <c r="L309" t="s">
        <v>6052</v>
      </c>
      <c r="M309" t="s">
        <v>6051</v>
      </c>
      <c r="N309" t="s">
        <v>6052</v>
      </c>
      <c r="O309" t="s">
        <v>6052</v>
      </c>
      <c r="P309" t="s">
        <v>6052</v>
      </c>
      <c r="R309" t="s">
        <v>8533</v>
      </c>
      <c r="S309" t="s">
        <v>6052</v>
      </c>
      <c r="T309" t="s">
        <v>6061</v>
      </c>
      <c r="V309" s="10" t="str">
        <f>IFERROR(VLOOKUP(BTT[[#This Row],[Verwendetes Formular
(Auswahl falls relevant)]],Formulare[[Formularbezeichnung]:[Formularname (technisch)]],2,FALSE),"")</f>
        <v/>
      </c>
      <c r="W309" t="s">
        <v>10296</v>
      </c>
      <c r="X309" t="s">
        <v>6052</v>
      </c>
      <c r="Y309" s="4"/>
      <c r="Z309" t="s">
        <v>6046</v>
      </c>
      <c r="AK309" s="10" t="str">
        <f>IF(BTT[[#This Row],[Subprozess
(optionale Auswahl)]]="","okay",IF(VLOOKUP(BTT[[#This Row],[Subprozess
(optionale Auswahl)]],BPML[[Subprozess]:[Zugeordneter Hauptprozess]],3,FALSE)=BTT[[#This Row],[Hauptprozess
(Pflichtauswahl)]],"okay","falscher Subprozess"))</f>
        <v>okay</v>
      </c>
      <c r="AL309" t="str">
        <f>IF(aktives_Teilprojekt="Master","",IF(BTT[[#This Row],[Verantwortliches TP
(automatisch)]]=VLOOKUP(aktives_Teilprojekt,Teilprojekte[[Teilprojekte]:[Kürzel]],2,FALSE),"okay","Hauptprozess anderes TP"))</f>
        <v>okay</v>
      </c>
      <c r="AM3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9" s="10" t="str">
        <f>IFERROR(IF(BTT[[#This Row],[SAP-Modul
(Pflichtauswahl)]]&lt;&gt;VLOOKUP(BTT[[#This Row],[Verwendete Transaktion (Pflichtauswahl)]],Transaktionen[[Transaktionen]:[Modul]],3,FALSE),"Modul anders","okay"),"")</f>
        <v>Modul anders</v>
      </c>
      <c r="AP309" s="10" t="str">
        <f>IFERROR(IF(COUNTIFS(BTT[Verwendete Transaktion (Pflichtauswahl)],BTT[[#This Row],[Verwendete Transaktion (Pflichtauswahl)]],BTT[SAP-Modul
(Pflichtauswahl)],"&lt;&gt;"&amp;BTT[[#This Row],[SAP-Modul
(Pflichtauswahl)]])&gt;0,"Modul anders","okay"),"")</f>
        <v>okay</v>
      </c>
      <c r="AQ309" s="10" t="str">
        <f>IFERROR(IF(COUNTIFS(BTT[Verwendete Transaktion (Pflichtauswahl)],BTT[[#This Row],[Verwendete Transaktion (Pflichtauswahl)]],BTT[Verantwortliches TP
(automatisch)],"&lt;&gt;"&amp;BTT[[#This Row],[Verantwortliches TP
(automatisch)]])&gt;0,"Transaktion mehrfach","okay"),"")</f>
        <v>okay</v>
      </c>
      <c r="AR309" s="10" t="str">
        <f>IFERROR(IF(COUNTIFS(BTT[Verwendete Transaktion (Pflichtauswahl)],BTT[[#This Row],[Verwendete Transaktion (Pflichtauswahl)]],BTT[Verantwortliches TP
(automatisch)],"&lt;&gt;"&amp;VLOOKUP(aktives_Teilprojekt,Teilprojekte[[Teilprojekte]:[Kürzel]],2,FALSE))&gt;0,"Transaktion mehrfach","okay"),"")</f>
        <v>okay</v>
      </c>
      <c r="AS309" s="10" t="s">
        <v>10022</v>
      </c>
      <c r="AT309" s="10"/>
    </row>
    <row r="310" spans="1:46" ht="45" x14ac:dyDescent="0.25">
      <c r="A310" s="14" t="str">
        <f>IFERROR(IF(BTT[[#This Row],[Lfd Nr. 
(aus konsolidierter Datei)]]&lt;&gt;"",BTT[[#This Row],[Lfd Nr. 
(aus konsolidierter Datei)]],VLOOKUP(aktives_Teilprojekt,Teilprojekte[[Teilprojekte]:[Kürzel]],2,FALSE)&amp;ROW(BTT[[#This Row],[Lfd Nr.
(automatisch)]])-2),"")</f>
        <v>IH320</v>
      </c>
      <c r="B310" s="15" t="s">
        <v>51</v>
      </c>
      <c r="C310" s="15" t="s">
        <v>6215</v>
      </c>
      <c r="D310" t="s">
        <v>10025</v>
      </c>
      <c r="E310" s="10" t="str">
        <f>IFERROR(IF(NOT(BTT[[#This Row],[Manuelle Änderung des Verantwortliches TP
(Auswahl - bei Bedarf)]]=""),BTT[[#This Row],[Manuelle Änderung des Verantwortliches TP
(Auswahl - bei Bedarf)]],VLOOKUP(BTT[[#This Row],[Hauptprozess
(Pflichtauswahl)]],Hauptprozesse[],3,FALSE)),"")</f>
        <v>IH</v>
      </c>
      <c r="F310" t="s">
        <v>4</v>
      </c>
      <c r="G310" t="s">
        <v>10144</v>
      </c>
      <c r="H310" s="10" t="s">
        <v>3</v>
      </c>
      <c r="I310" t="s">
        <v>5739</v>
      </c>
      <c r="J310" s="10" t="str">
        <f>IFERROR(VLOOKUP(BTT[[#This Row],[Verwendete Transaktion (Pflichtauswahl)]],Transaktionen[[Transaktionen]:[Langtext]],2,FALSE),"")</f>
        <v>Unbesetze Planstellen</v>
      </c>
      <c r="L310" t="s">
        <v>6052</v>
      </c>
      <c r="M310" t="s">
        <v>6051</v>
      </c>
      <c r="N310" t="s">
        <v>6052</v>
      </c>
      <c r="O310" t="s">
        <v>6052</v>
      </c>
      <c r="P310" t="s">
        <v>6052</v>
      </c>
      <c r="R310" t="s">
        <v>8533</v>
      </c>
      <c r="S310" t="s">
        <v>6052</v>
      </c>
      <c r="T310" t="s">
        <v>6060</v>
      </c>
      <c r="V310" s="10" t="str">
        <f>IFERROR(VLOOKUP(BTT[[#This Row],[Verwendetes Formular
(Auswahl falls relevant)]],Formulare[[Formularbezeichnung]:[Formularname (technisch)]],2,FALSE),"")</f>
        <v/>
      </c>
      <c r="X310" t="s">
        <v>6052</v>
      </c>
      <c r="Y310" s="4" t="s">
        <v>10304</v>
      </c>
      <c r="Z310" t="s">
        <v>6048</v>
      </c>
      <c r="AK310" s="10" t="str">
        <f>IF(BTT[[#This Row],[Subprozess
(optionale Auswahl)]]="","okay",IF(VLOOKUP(BTT[[#This Row],[Subprozess
(optionale Auswahl)]],BPML[[Subprozess]:[Zugeordneter Hauptprozess]],3,FALSE)=BTT[[#This Row],[Hauptprozess
(Pflichtauswahl)]],"okay","falscher Subprozess"))</f>
        <v>okay</v>
      </c>
      <c r="AL310" t="str">
        <f>IF(aktives_Teilprojekt="Master","",IF(BTT[[#This Row],[Verantwortliches TP
(automatisch)]]=VLOOKUP(aktives_Teilprojekt,Teilprojekte[[Teilprojekte]:[Kürzel]],2,FALSE),"okay","Hauptprozess anderes TP"))</f>
        <v>okay</v>
      </c>
      <c r="AM3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0" s="10" t="str">
        <f>IFERROR(IF(BTT[[#This Row],[SAP-Modul
(Pflichtauswahl)]]&lt;&gt;VLOOKUP(BTT[[#This Row],[Verwendete Transaktion (Pflichtauswahl)]],Transaktionen[[Transaktionen]:[Modul]],3,FALSE),"Modul anders","okay"),"")</f>
        <v>Modul anders</v>
      </c>
      <c r="AP310" s="10" t="str">
        <f>IFERROR(IF(COUNTIFS(BTT[Verwendete Transaktion (Pflichtauswahl)],BTT[[#This Row],[Verwendete Transaktion (Pflichtauswahl)]],BTT[SAP-Modul
(Pflichtauswahl)],"&lt;&gt;"&amp;BTT[[#This Row],[SAP-Modul
(Pflichtauswahl)]])&gt;0,"Modul anders","okay"),"")</f>
        <v>okay</v>
      </c>
      <c r="AQ310" s="10" t="str">
        <f>IFERROR(IF(COUNTIFS(BTT[Verwendete Transaktion (Pflichtauswahl)],BTT[[#This Row],[Verwendete Transaktion (Pflichtauswahl)]],BTT[Verantwortliches TP
(automatisch)],"&lt;&gt;"&amp;BTT[[#This Row],[Verantwortliches TP
(automatisch)]])&gt;0,"Transaktion mehrfach","okay"),"")</f>
        <v>okay</v>
      </c>
      <c r="AR310" s="10" t="str">
        <f>IFERROR(IF(COUNTIFS(BTT[Verwendete Transaktion (Pflichtauswahl)],BTT[[#This Row],[Verwendete Transaktion (Pflichtauswahl)]],BTT[Verantwortliches TP
(automatisch)],"&lt;&gt;"&amp;VLOOKUP(aktives_Teilprojekt,Teilprojekte[[Teilprojekte]:[Kürzel]],2,FALSE))&gt;0,"Transaktion mehrfach","okay"),"")</f>
        <v>okay</v>
      </c>
      <c r="AS310" s="10" t="s">
        <v>10024</v>
      </c>
      <c r="AT310" s="10"/>
    </row>
    <row r="311" spans="1:46" x14ac:dyDescent="0.25">
      <c r="A311" s="14" t="str">
        <f>IFERROR(IF(BTT[[#This Row],[Lfd Nr. 
(aus konsolidierter Datei)]]&lt;&gt;"",BTT[[#This Row],[Lfd Nr. 
(aus konsolidierter Datei)]],VLOOKUP(aktives_Teilprojekt,Teilprojekte[[Teilprojekte]:[Kürzel]],2,FALSE)&amp;ROW(BTT[[#This Row],[Lfd Nr.
(automatisch)]])-2),"")</f>
        <v>IH321</v>
      </c>
      <c r="B311" s="15" t="s">
        <v>51</v>
      </c>
      <c r="C311" s="15" t="s">
        <v>6215</v>
      </c>
      <c r="D311" t="s">
        <v>10027</v>
      </c>
      <c r="E311" s="10" t="str">
        <f>IFERROR(IF(NOT(BTT[[#This Row],[Manuelle Änderung des Verantwortliches TP
(Auswahl - bei Bedarf)]]=""),BTT[[#This Row],[Manuelle Änderung des Verantwortliches TP
(Auswahl - bei Bedarf)]],VLOOKUP(BTT[[#This Row],[Hauptprozess
(Pflichtauswahl)]],Hauptprozesse[],3,FALSE)),"")</f>
        <v>IH</v>
      </c>
      <c r="F311" t="s">
        <v>4</v>
      </c>
      <c r="H311" s="10" t="s">
        <v>6323</v>
      </c>
      <c r="I311" t="s">
        <v>1174</v>
      </c>
      <c r="J311" s="10" t="str">
        <f>IFERROR(VLOOKUP(BTT[[#This Row],[Verwendete Transaktion (Pflichtauswahl)]],Transaktionen[[Transaktionen]:[Langtext]],2,FALSE),"")</f>
        <v>Geschäftspartner bearbeiten</v>
      </c>
      <c r="L311" t="s">
        <v>6052</v>
      </c>
      <c r="M311" t="s">
        <v>6052</v>
      </c>
      <c r="N311" t="s">
        <v>6052</v>
      </c>
      <c r="O311" t="s">
        <v>6052</v>
      </c>
      <c r="P311" t="s">
        <v>6052</v>
      </c>
      <c r="R311" t="s">
        <v>8533</v>
      </c>
      <c r="S311" t="s">
        <v>6052</v>
      </c>
      <c r="T311" t="s">
        <v>6060</v>
      </c>
      <c r="V311" s="10" t="str">
        <f>IFERROR(VLOOKUP(BTT[[#This Row],[Verwendetes Formular
(Auswahl falls relevant)]],Formulare[[Formularbezeichnung]:[Formularname (technisch)]],2,FALSE),"")</f>
        <v/>
      </c>
      <c r="X311" t="s">
        <v>6052</v>
      </c>
      <c r="Y311" s="4"/>
      <c r="Z311" t="s">
        <v>6046</v>
      </c>
      <c r="AK311" s="10" t="str">
        <f>IF(BTT[[#This Row],[Subprozess
(optionale Auswahl)]]="","okay",IF(VLOOKUP(BTT[[#This Row],[Subprozess
(optionale Auswahl)]],BPML[[Subprozess]:[Zugeordneter Hauptprozess]],3,FALSE)=BTT[[#This Row],[Hauptprozess
(Pflichtauswahl)]],"okay","falscher Subprozess"))</f>
        <v>okay</v>
      </c>
      <c r="AL311" t="str">
        <f>IF(aktives_Teilprojekt="Master","",IF(BTT[[#This Row],[Verantwortliches TP
(automatisch)]]=VLOOKUP(aktives_Teilprojekt,Teilprojekte[[Teilprojekte]:[Kürzel]],2,FALSE),"okay","Hauptprozess anderes TP"))</f>
        <v>okay</v>
      </c>
      <c r="AM3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1" s="10" t="str">
        <f>IFERROR(IF(BTT[[#This Row],[SAP-Modul
(Pflichtauswahl)]]&lt;&gt;VLOOKUP(BTT[[#This Row],[Verwendete Transaktion (Pflichtauswahl)]],Transaktionen[[Transaktionen]:[Modul]],3,FALSE),"Modul anders","okay"),"")</f>
        <v>okay</v>
      </c>
      <c r="AP311" s="10" t="str">
        <f>IFERROR(IF(COUNTIFS(BTT[Verwendete Transaktion (Pflichtauswahl)],BTT[[#This Row],[Verwendete Transaktion (Pflichtauswahl)]],BTT[SAP-Modul
(Pflichtauswahl)],"&lt;&gt;"&amp;BTT[[#This Row],[SAP-Modul
(Pflichtauswahl)]])&gt;0,"Modul anders","okay"),"")</f>
        <v>okay</v>
      </c>
      <c r="AQ311" s="10" t="str">
        <f>IFERROR(IF(COUNTIFS(BTT[Verwendete Transaktion (Pflichtauswahl)],BTT[[#This Row],[Verwendete Transaktion (Pflichtauswahl)]],BTT[Verantwortliches TP
(automatisch)],"&lt;&gt;"&amp;BTT[[#This Row],[Verantwortliches TP
(automatisch)]])&gt;0,"Transaktion mehrfach","okay"),"")</f>
        <v>okay</v>
      </c>
      <c r="AR311" s="10" t="str">
        <f>IFERROR(IF(COUNTIFS(BTT[Verwendete Transaktion (Pflichtauswahl)],BTT[[#This Row],[Verwendete Transaktion (Pflichtauswahl)]],BTT[Verantwortliches TP
(automatisch)],"&lt;&gt;"&amp;VLOOKUP(aktives_Teilprojekt,Teilprojekte[[Teilprojekte]:[Kürzel]],2,FALSE))&gt;0,"Transaktion mehrfach","okay"),"")</f>
        <v>okay</v>
      </c>
      <c r="AS311" s="10" t="s">
        <v>10026</v>
      </c>
      <c r="AT311" s="10"/>
    </row>
    <row r="312" spans="1:46" ht="30" x14ac:dyDescent="0.25">
      <c r="A312" s="14" t="str">
        <f>IFERROR(IF(BTT[[#This Row],[Lfd Nr. 
(aus konsolidierter Datei)]]&lt;&gt;"",BTT[[#This Row],[Lfd Nr. 
(aus konsolidierter Datei)]],VLOOKUP(aktives_Teilprojekt,Teilprojekte[[Teilprojekte]:[Kürzel]],2,FALSE)&amp;ROW(BTT[[#This Row],[Lfd Nr.
(automatisch)]])-2),"")</f>
        <v>IH322</v>
      </c>
      <c r="B312" s="15" t="s">
        <v>51</v>
      </c>
      <c r="C312" s="15" t="s">
        <v>6215</v>
      </c>
      <c r="D312" t="s">
        <v>10029</v>
      </c>
      <c r="E312" s="10" t="str">
        <f>IFERROR(IF(NOT(BTT[[#This Row],[Manuelle Änderung des Verantwortliches TP
(Auswahl - bei Bedarf)]]=""),BTT[[#This Row],[Manuelle Änderung des Verantwortliches TP
(Auswahl - bei Bedarf)]],VLOOKUP(BTT[[#This Row],[Hauptprozess
(Pflichtauswahl)]],Hauptprozesse[],3,FALSE)),"")</f>
        <v>IH</v>
      </c>
      <c r="F312" t="s">
        <v>4</v>
      </c>
      <c r="G312" t="s">
        <v>10144</v>
      </c>
      <c r="H312" s="10" t="s">
        <v>6085</v>
      </c>
      <c r="I312" t="s">
        <v>6620</v>
      </c>
      <c r="J312" s="10" t="str">
        <f>IFERROR(VLOOKUP(BTT[[#This Row],[Verwendete Transaktion (Pflichtauswahl)]],Transaktionen[[Transaktionen]:[Langtext]],2,FALSE),"")</f>
        <v>Korasoft: Umzugsmanagement</v>
      </c>
      <c r="L312" t="s">
        <v>6052</v>
      </c>
      <c r="M312" t="s">
        <v>6052</v>
      </c>
      <c r="N312" t="s">
        <v>6051</v>
      </c>
      <c r="O312" t="s">
        <v>6052</v>
      </c>
      <c r="P312" t="s">
        <v>6052</v>
      </c>
      <c r="R312" t="s">
        <v>8533</v>
      </c>
      <c r="S312" t="s">
        <v>6052</v>
      </c>
      <c r="T312" t="s">
        <v>6060</v>
      </c>
      <c r="V312" s="10" t="str">
        <f>IFERROR(VLOOKUP(BTT[[#This Row],[Verwendetes Formular
(Auswahl falls relevant)]],Formulare[[Formularbezeichnung]:[Formularname (technisch)]],2,FALSE),"")</f>
        <v/>
      </c>
      <c r="X312" t="s">
        <v>6052</v>
      </c>
      <c r="Y312" s="4" t="s">
        <v>10305</v>
      </c>
      <c r="Z312" t="s">
        <v>6048</v>
      </c>
      <c r="AK312" s="10" t="str">
        <f>IF(BTT[[#This Row],[Subprozess
(optionale Auswahl)]]="","okay",IF(VLOOKUP(BTT[[#This Row],[Subprozess
(optionale Auswahl)]],BPML[[Subprozess]:[Zugeordneter Hauptprozess]],3,FALSE)=BTT[[#This Row],[Hauptprozess
(Pflichtauswahl)]],"okay","falscher Subprozess"))</f>
        <v>okay</v>
      </c>
      <c r="AL312" t="str">
        <f>IF(aktives_Teilprojekt="Master","",IF(BTT[[#This Row],[Verantwortliches TP
(automatisch)]]=VLOOKUP(aktives_Teilprojekt,Teilprojekte[[Teilprojekte]:[Kürzel]],2,FALSE),"okay","Hauptprozess anderes TP"))</f>
        <v>okay</v>
      </c>
      <c r="AM3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2" s="10" t="str">
        <f>IFERROR(IF(BTT[[#This Row],[SAP-Modul
(Pflichtauswahl)]]&lt;&gt;VLOOKUP(BTT[[#This Row],[Verwendete Transaktion (Pflichtauswahl)]],Transaktionen[[Transaktionen]:[Modul]],3,FALSE),"Modul anders","okay"),"")</f>
        <v>okay</v>
      </c>
      <c r="AP312" s="10" t="str">
        <f>IFERROR(IF(COUNTIFS(BTT[Verwendete Transaktion (Pflichtauswahl)],BTT[[#This Row],[Verwendete Transaktion (Pflichtauswahl)]],BTT[SAP-Modul
(Pflichtauswahl)],"&lt;&gt;"&amp;BTT[[#This Row],[SAP-Modul
(Pflichtauswahl)]])&gt;0,"Modul anders","okay"),"")</f>
        <v>okay</v>
      </c>
      <c r="AQ312" s="10" t="str">
        <f>IFERROR(IF(COUNTIFS(BTT[Verwendete Transaktion (Pflichtauswahl)],BTT[[#This Row],[Verwendete Transaktion (Pflichtauswahl)]],BTT[Verantwortliches TP
(automatisch)],"&lt;&gt;"&amp;BTT[[#This Row],[Verantwortliches TP
(automatisch)]])&gt;0,"Transaktion mehrfach","okay"),"")</f>
        <v>okay</v>
      </c>
      <c r="AR312" s="10" t="str">
        <f>IFERROR(IF(COUNTIFS(BTT[Verwendete Transaktion (Pflichtauswahl)],BTT[[#This Row],[Verwendete Transaktion (Pflichtauswahl)]],BTT[Verantwortliches TP
(automatisch)],"&lt;&gt;"&amp;VLOOKUP(aktives_Teilprojekt,Teilprojekte[[Teilprojekte]:[Kürzel]],2,FALSE))&gt;0,"Transaktion mehrfach","okay"),"")</f>
        <v>okay</v>
      </c>
      <c r="AS312" s="10" t="s">
        <v>10028</v>
      </c>
      <c r="AT312" s="10"/>
    </row>
    <row r="313" spans="1:46" x14ac:dyDescent="0.25">
      <c r="A313" s="14" t="str">
        <f>IFERROR(IF(BTT[[#This Row],[Lfd Nr. 
(aus konsolidierter Datei)]]&lt;&gt;"",BTT[[#This Row],[Lfd Nr. 
(aus konsolidierter Datei)]],VLOOKUP(aktives_Teilprojekt,Teilprojekte[[Teilprojekte]:[Kürzel]],2,FALSE)&amp;ROW(BTT[[#This Row],[Lfd Nr.
(automatisch)]])-2),"")</f>
        <v>IH323</v>
      </c>
      <c r="B313" s="15" t="s">
        <v>51</v>
      </c>
      <c r="C313" s="15" t="s">
        <v>6215</v>
      </c>
      <c r="D313" t="s">
        <v>10031</v>
      </c>
      <c r="E313" s="10" t="str">
        <f>IFERROR(IF(NOT(BTT[[#This Row],[Manuelle Änderung des Verantwortliches TP
(Auswahl - bei Bedarf)]]=""),BTT[[#This Row],[Manuelle Änderung des Verantwortliches TP
(Auswahl - bei Bedarf)]],VLOOKUP(BTT[[#This Row],[Hauptprozess
(Pflichtauswahl)]],Hauptprozesse[],3,FALSE)),"")</f>
        <v>IH</v>
      </c>
      <c r="F313" t="s">
        <v>4</v>
      </c>
      <c r="G313" t="s">
        <v>10144</v>
      </c>
      <c r="H313" s="10" t="s">
        <v>3</v>
      </c>
      <c r="I313" t="s">
        <v>8585</v>
      </c>
      <c r="J313" s="10" t="str">
        <f>IFERROR(VLOOKUP(BTT[[#This Row],[Verwendete Transaktion (Pflichtauswahl)]],Transaktionen[[Transaktionen]:[Langtext]],2,FALSE),"")</f>
        <v>Durchführung über Fiori</v>
      </c>
      <c r="K313" t="s">
        <v>3801</v>
      </c>
      <c r="L313" t="s">
        <v>10199</v>
      </c>
      <c r="M313" t="s">
        <v>6051</v>
      </c>
      <c r="N313" t="s">
        <v>10200</v>
      </c>
      <c r="O313" t="s">
        <v>6052</v>
      </c>
      <c r="P313" t="s">
        <v>6052</v>
      </c>
      <c r="R313" t="s">
        <v>8575</v>
      </c>
      <c r="S313" t="s">
        <v>6052</v>
      </c>
      <c r="T313" t="s">
        <v>6060</v>
      </c>
      <c r="V313" s="10" t="str">
        <f>IFERROR(VLOOKUP(BTT[[#This Row],[Verwendetes Formular
(Auswahl falls relevant)]],Formulare[[Formularbezeichnung]:[Formularname (technisch)]],2,FALSE),"")</f>
        <v/>
      </c>
      <c r="X313" t="s">
        <v>6052</v>
      </c>
      <c r="Y313" s="4"/>
      <c r="Z313" t="s">
        <v>6046</v>
      </c>
      <c r="AK313" s="10" t="str">
        <f>IF(BTT[[#This Row],[Subprozess
(optionale Auswahl)]]="","okay",IF(VLOOKUP(BTT[[#This Row],[Subprozess
(optionale Auswahl)]],BPML[[Subprozess]:[Zugeordneter Hauptprozess]],3,FALSE)=BTT[[#This Row],[Hauptprozess
(Pflichtauswahl)]],"okay","falscher Subprozess"))</f>
        <v>okay</v>
      </c>
      <c r="AL313" t="str">
        <f>IF(aktives_Teilprojekt="Master","",IF(BTT[[#This Row],[Verantwortliches TP
(automatisch)]]=VLOOKUP(aktives_Teilprojekt,Teilprojekte[[Teilprojekte]:[Kürzel]],2,FALSE),"okay","Hauptprozess anderes TP"))</f>
        <v>okay</v>
      </c>
      <c r="AM3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3" s="10" t="str">
        <f>IFERROR(IF(BTT[[#This Row],[SAP-Modul
(Pflichtauswahl)]]&lt;&gt;VLOOKUP(BTT[[#This Row],[Verwendete Transaktion (Pflichtauswahl)]],Transaktionen[[Transaktionen]:[Modul]],3,FALSE),"Modul anders","okay"),"")</f>
        <v>Modul anders</v>
      </c>
      <c r="AP313" s="10" t="str">
        <f>IFERROR(IF(COUNTIFS(BTT[Verwendete Transaktion (Pflichtauswahl)],BTT[[#This Row],[Verwendete Transaktion (Pflichtauswahl)]],BTT[SAP-Modul
(Pflichtauswahl)],"&lt;&gt;"&amp;BTT[[#This Row],[SAP-Modul
(Pflichtauswahl)]])&gt;0,"Modul anders","okay"),"")</f>
        <v>Modul anders</v>
      </c>
      <c r="AQ313" s="10" t="str">
        <f>IFERROR(IF(COUNTIFS(BTT[Verwendete Transaktion (Pflichtauswahl)],BTT[[#This Row],[Verwendete Transaktion (Pflichtauswahl)]],BTT[Verantwortliches TP
(automatisch)],"&lt;&gt;"&amp;BTT[[#This Row],[Verantwortliches TP
(automatisch)]])&gt;0,"Transaktion mehrfach","okay"),"")</f>
        <v>okay</v>
      </c>
      <c r="AR313" s="10" t="str">
        <f>IFERROR(IF(COUNTIFS(BTT[Verwendete Transaktion (Pflichtauswahl)],BTT[[#This Row],[Verwendete Transaktion (Pflichtauswahl)]],BTT[Verantwortliches TP
(automatisch)],"&lt;&gt;"&amp;VLOOKUP(aktives_Teilprojekt,Teilprojekte[[Teilprojekte]:[Kürzel]],2,FALSE))&gt;0,"Transaktion mehrfach","okay"),"")</f>
        <v>okay</v>
      </c>
      <c r="AS313" s="10" t="s">
        <v>10030</v>
      </c>
      <c r="AT313" s="10"/>
    </row>
    <row r="314" spans="1:46" x14ac:dyDescent="0.25">
      <c r="A314" s="14" t="str">
        <f>IFERROR(IF(BTT[[#This Row],[Lfd Nr. 
(aus konsolidierter Datei)]]&lt;&gt;"",BTT[[#This Row],[Lfd Nr. 
(aus konsolidierter Datei)]],VLOOKUP(aktives_Teilprojekt,Teilprojekte[[Teilprojekte]:[Kürzel]],2,FALSE)&amp;ROW(BTT[[#This Row],[Lfd Nr.
(automatisch)]])-2),"")</f>
        <v>IH324</v>
      </c>
      <c r="B314" s="15" t="s">
        <v>51</v>
      </c>
      <c r="C314" s="15" t="s">
        <v>6215</v>
      </c>
      <c r="D314" t="s">
        <v>10033</v>
      </c>
      <c r="E314" s="10" t="str">
        <f>IFERROR(IF(NOT(BTT[[#This Row],[Manuelle Änderung des Verantwortliches TP
(Auswahl - bei Bedarf)]]=""),BTT[[#This Row],[Manuelle Änderung des Verantwortliches TP
(Auswahl - bei Bedarf)]],VLOOKUP(BTT[[#This Row],[Hauptprozess
(Pflichtauswahl)]],Hauptprozesse[],3,FALSE)),"")</f>
        <v>IH</v>
      </c>
      <c r="F314" t="s">
        <v>4</v>
      </c>
      <c r="G314" t="s">
        <v>10144</v>
      </c>
      <c r="H314" s="10" t="s">
        <v>8454</v>
      </c>
      <c r="I314" t="s">
        <v>3745</v>
      </c>
      <c r="J314" s="10" t="str">
        <f>IFERROR(VLOOKUP(BTT[[#This Row],[Verwendete Transaktion (Pflichtauswahl)]],Transaktionen[[Transaktionen]:[Langtext]],2,FALSE),"")</f>
        <v>Organisation und Besetzung anzeigen</v>
      </c>
      <c r="L314" t="s">
        <v>6052</v>
      </c>
      <c r="M314" t="s">
        <v>6052</v>
      </c>
      <c r="N314" t="s">
        <v>6052</v>
      </c>
      <c r="O314" t="s">
        <v>6052</v>
      </c>
      <c r="P314" t="s">
        <v>6052</v>
      </c>
      <c r="R314" t="s">
        <v>8533</v>
      </c>
      <c r="T314" t="s">
        <v>6060</v>
      </c>
      <c r="V314" s="10" t="str">
        <f>IFERROR(VLOOKUP(BTT[[#This Row],[Verwendetes Formular
(Auswahl falls relevant)]],Formulare[[Formularbezeichnung]:[Formularname (technisch)]],2,FALSE),"")</f>
        <v/>
      </c>
      <c r="X314" t="s">
        <v>6051</v>
      </c>
      <c r="Y314" s="4"/>
      <c r="Z314" t="s">
        <v>6046</v>
      </c>
      <c r="AK314" s="10" t="str">
        <f>IF(BTT[[#This Row],[Subprozess
(optionale Auswahl)]]="","okay",IF(VLOOKUP(BTT[[#This Row],[Subprozess
(optionale Auswahl)]],BPML[[Subprozess]:[Zugeordneter Hauptprozess]],3,FALSE)=BTT[[#This Row],[Hauptprozess
(Pflichtauswahl)]],"okay","falscher Subprozess"))</f>
        <v>okay</v>
      </c>
      <c r="AL314" t="str">
        <f>IF(aktives_Teilprojekt="Master","",IF(BTT[[#This Row],[Verantwortliches TP
(automatisch)]]=VLOOKUP(aktives_Teilprojekt,Teilprojekte[[Teilprojekte]:[Kürzel]],2,FALSE),"okay","Hauptprozess anderes TP"))</f>
        <v>okay</v>
      </c>
      <c r="AM3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4" s="10" t="str">
        <f>IFERROR(IF(BTT[[#This Row],[SAP-Modul
(Pflichtauswahl)]]&lt;&gt;VLOOKUP(BTT[[#This Row],[Verwendete Transaktion (Pflichtauswahl)]],Transaktionen[[Transaktionen]:[Modul]],3,FALSE),"Modul anders","okay"),"")</f>
        <v>okay</v>
      </c>
      <c r="AP314" s="10" t="str">
        <f>IFERROR(IF(COUNTIFS(BTT[Verwendete Transaktion (Pflichtauswahl)],BTT[[#This Row],[Verwendete Transaktion (Pflichtauswahl)]],BTT[SAP-Modul
(Pflichtauswahl)],"&lt;&gt;"&amp;BTT[[#This Row],[SAP-Modul
(Pflichtauswahl)]])&gt;0,"Modul anders","okay"),"")</f>
        <v>okay</v>
      </c>
      <c r="AQ314" s="10" t="str">
        <f>IFERROR(IF(COUNTIFS(BTT[Verwendete Transaktion (Pflichtauswahl)],BTT[[#This Row],[Verwendete Transaktion (Pflichtauswahl)]],BTT[Verantwortliches TP
(automatisch)],"&lt;&gt;"&amp;BTT[[#This Row],[Verantwortliches TP
(automatisch)]])&gt;0,"Transaktion mehrfach","okay"),"")</f>
        <v>okay</v>
      </c>
      <c r="AR314" s="10" t="str">
        <f>IFERROR(IF(COUNTIFS(BTT[Verwendete Transaktion (Pflichtauswahl)],BTT[[#This Row],[Verwendete Transaktion (Pflichtauswahl)]],BTT[Verantwortliches TP
(automatisch)],"&lt;&gt;"&amp;VLOOKUP(aktives_Teilprojekt,Teilprojekte[[Teilprojekte]:[Kürzel]],2,FALSE))&gt;0,"Transaktion mehrfach","okay"),"")</f>
        <v>okay</v>
      </c>
      <c r="AS314" s="10" t="s">
        <v>10032</v>
      </c>
      <c r="AT314" s="10"/>
    </row>
    <row r="315" spans="1:46" ht="45" x14ac:dyDescent="0.25">
      <c r="A315" s="14" t="str">
        <f>IFERROR(IF(BTT[[#This Row],[Lfd Nr. 
(aus konsolidierter Datei)]]&lt;&gt;"",BTT[[#This Row],[Lfd Nr. 
(aus konsolidierter Datei)]],VLOOKUP(aktives_Teilprojekt,Teilprojekte[[Teilprojekte]:[Kürzel]],2,FALSE)&amp;ROW(BTT[[#This Row],[Lfd Nr.
(automatisch)]])-2),"")</f>
        <v>IH325</v>
      </c>
      <c r="B315" s="15" t="s">
        <v>51</v>
      </c>
      <c r="C315" s="15" t="s">
        <v>6215</v>
      </c>
      <c r="D315" t="s">
        <v>10035</v>
      </c>
      <c r="E315" s="10" t="str">
        <f>IFERROR(IF(NOT(BTT[[#This Row],[Manuelle Änderung des Verantwortliches TP
(Auswahl - bei Bedarf)]]=""),BTT[[#This Row],[Manuelle Änderung des Verantwortliches TP
(Auswahl - bei Bedarf)]],VLOOKUP(BTT[[#This Row],[Hauptprozess
(Pflichtauswahl)]],Hauptprozesse[],3,FALSE)),"")</f>
        <v>IH</v>
      </c>
      <c r="F315" t="s">
        <v>4</v>
      </c>
      <c r="G315" t="s">
        <v>10144</v>
      </c>
      <c r="H315" s="10" t="s">
        <v>8454</v>
      </c>
      <c r="I315" t="s">
        <v>3741</v>
      </c>
      <c r="J315" s="10" t="str">
        <f>IFERROR(VLOOKUP(BTT[[#This Row],[Verwendete Transaktion (Pflichtauswahl)]],Transaktionen[[Transaktionen]:[Langtext]],2,FALSE),"")</f>
        <v>Organisation und Besetzung ändern</v>
      </c>
      <c r="L315" t="s">
        <v>6052</v>
      </c>
      <c r="M315" t="s">
        <v>6052</v>
      </c>
      <c r="N315" t="s">
        <v>6052</v>
      </c>
      <c r="O315" t="s">
        <v>6052</v>
      </c>
      <c r="P315" t="s">
        <v>6052</v>
      </c>
      <c r="R315" t="s">
        <v>8533</v>
      </c>
      <c r="T315" t="s">
        <v>6060</v>
      </c>
      <c r="V315" s="10" t="str">
        <f>IFERROR(VLOOKUP(BTT[[#This Row],[Verwendetes Formular
(Auswahl falls relevant)]],Formulare[[Formularbezeichnung]:[Formularname (technisch)]],2,FALSE),"")</f>
        <v/>
      </c>
      <c r="X315" t="s">
        <v>6051</v>
      </c>
      <c r="Y315" s="4" t="s">
        <v>10306</v>
      </c>
      <c r="Z315" t="s">
        <v>6048</v>
      </c>
      <c r="AK315" s="10" t="str">
        <f>IF(BTT[[#This Row],[Subprozess
(optionale Auswahl)]]="","okay",IF(VLOOKUP(BTT[[#This Row],[Subprozess
(optionale Auswahl)]],BPML[[Subprozess]:[Zugeordneter Hauptprozess]],3,FALSE)=BTT[[#This Row],[Hauptprozess
(Pflichtauswahl)]],"okay","falscher Subprozess"))</f>
        <v>okay</v>
      </c>
      <c r="AL315" t="str">
        <f>IF(aktives_Teilprojekt="Master","",IF(BTT[[#This Row],[Verantwortliches TP
(automatisch)]]=VLOOKUP(aktives_Teilprojekt,Teilprojekte[[Teilprojekte]:[Kürzel]],2,FALSE),"okay","Hauptprozess anderes TP"))</f>
        <v>okay</v>
      </c>
      <c r="AM3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5" s="10" t="str">
        <f>IFERROR(IF(BTT[[#This Row],[SAP-Modul
(Pflichtauswahl)]]&lt;&gt;VLOOKUP(BTT[[#This Row],[Verwendete Transaktion (Pflichtauswahl)]],Transaktionen[[Transaktionen]:[Modul]],3,FALSE),"Modul anders","okay"),"")</f>
        <v>okay</v>
      </c>
      <c r="AP315" s="10" t="str">
        <f>IFERROR(IF(COUNTIFS(BTT[Verwendete Transaktion (Pflichtauswahl)],BTT[[#This Row],[Verwendete Transaktion (Pflichtauswahl)]],BTT[SAP-Modul
(Pflichtauswahl)],"&lt;&gt;"&amp;BTT[[#This Row],[SAP-Modul
(Pflichtauswahl)]])&gt;0,"Modul anders","okay"),"")</f>
        <v>okay</v>
      </c>
      <c r="AQ315" s="10" t="str">
        <f>IFERROR(IF(COUNTIFS(BTT[Verwendete Transaktion (Pflichtauswahl)],BTT[[#This Row],[Verwendete Transaktion (Pflichtauswahl)]],BTT[Verantwortliches TP
(automatisch)],"&lt;&gt;"&amp;BTT[[#This Row],[Verantwortliches TP
(automatisch)]])&gt;0,"Transaktion mehrfach","okay"),"")</f>
        <v>okay</v>
      </c>
      <c r="AR315" s="10" t="str">
        <f>IFERROR(IF(COUNTIFS(BTT[Verwendete Transaktion (Pflichtauswahl)],BTT[[#This Row],[Verwendete Transaktion (Pflichtauswahl)]],BTT[Verantwortliches TP
(automatisch)],"&lt;&gt;"&amp;VLOOKUP(aktives_Teilprojekt,Teilprojekte[[Teilprojekte]:[Kürzel]],2,FALSE))&gt;0,"Transaktion mehrfach","okay"),"")</f>
        <v>okay</v>
      </c>
      <c r="AS315" s="10" t="s">
        <v>10034</v>
      </c>
      <c r="AT315" s="10"/>
    </row>
    <row r="316" spans="1:46" x14ac:dyDescent="0.25">
      <c r="A316" s="14" t="str">
        <f>IFERROR(IF(BTT[[#This Row],[Lfd Nr. 
(aus konsolidierter Datei)]]&lt;&gt;"",BTT[[#This Row],[Lfd Nr. 
(aus konsolidierter Datei)]],VLOOKUP(aktives_Teilprojekt,Teilprojekte[[Teilprojekte]:[Kürzel]],2,FALSE)&amp;ROW(BTT[[#This Row],[Lfd Nr.
(automatisch)]])-2),"")</f>
        <v>IH326</v>
      </c>
      <c r="B316" s="15" t="s">
        <v>51</v>
      </c>
      <c r="C316" s="15"/>
      <c r="D316" t="s">
        <v>10037</v>
      </c>
      <c r="E316" s="10" t="str">
        <f>IFERROR(IF(NOT(BTT[[#This Row],[Manuelle Änderung des Verantwortliches TP
(Auswahl - bei Bedarf)]]=""),BTT[[#This Row],[Manuelle Änderung des Verantwortliches TP
(Auswahl - bei Bedarf)]],VLOOKUP(BTT[[#This Row],[Hauptprozess
(Pflichtauswahl)]],Hauptprozesse[],3,FALSE)),"")</f>
        <v>IH</v>
      </c>
      <c r="F316" t="s">
        <v>4</v>
      </c>
      <c r="H316" s="10" t="s">
        <v>6041</v>
      </c>
      <c r="I316" t="s">
        <v>8585</v>
      </c>
      <c r="J316" s="10" t="str">
        <f>IFERROR(VLOOKUP(BTT[[#This Row],[Verwendete Transaktion (Pflichtauswahl)]],Transaktionen[[Transaktionen]:[Langtext]],2,FALSE),"")</f>
        <v>Durchführung über Fiori</v>
      </c>
      <c r="K316" t="s">
        <v>2468</v>
      </c>
      <c r="L316" t="s">
        <v>10201</v>
      </c>
      <c r="M316" t="s">
        <v>6051</v>
      </c>
      <c r="N316" t="s">
        <v>6052</v>
      </c>
      <c r="O316" t="s">
        <v>6052</v>
      </c>
      <c r="P316" t="s">
        <v>6052</v>
      </c>
      <c r="R316" t="s">
        <v>8533</v>
      </c>
      <c r="S316" t="s">
        <v>6052</v>
      </c>
      <c r="T316" t="s">
        <v>6060</v>
      </c>
      <c r="V316" s="10" t="str">
        <f>IFERROR(VLOOKUP(BTT[[#This Row],[Verwendetes Formular
(Auswahl falls relevant)]],Formulare[[Formularbezeichnung]:[Formularname (technisch)]],2,FALSE),"")</f>
        <v/>
      </c>
      <c r="X316" t="s">
        <v>6052</v>
      </c>
      <c r="Y316" s="4"/>
      <c r="Z316" t="s">
        <v>6046</v>
      </c>
      <c r="AK316" s="10" t="str">
        <f>IF(BTT[[#This Row],[Subprozess
(optionale Auswahl)]]="","okay",IF(VLOOKUP(BTT[[#This Row],[Subprozess
(optionale Auswahl)]],BPML[[Subprozess]:[Zugeordneter Hauptprozess]],3,FALSE)=BTT[[#This Row],[Hauptprozess
(Pflichtauswahl)]],"okay","falscher Subprozess"))</f>
        <v>okay</v>
      </c>
      <c r="AL316" t="str">
        <f>IF(aktives_Teilprojekt="Master","",IF(BTT[[#This Row],[Verantwortliches TP
(automatisch)]]=VLOOKUP(aktives_Teilprojekt,Teilprojekte[[Teilprojekte]:[Kürzel]],2,FALSE),"okay","Hauptprozess anderes TP"))</f>
        <v>okay</v>
      </c>
      <c r="AM3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6" s="10" t="str">
        <f>IFERROR(IF(BTT[[#This Row],[SAP-Modul
(Pflichtauswahl)]]&lt;&gt;VLOOKUP(BTT[[#This Row],[Verwendete Transaktion (Pflichtauswahl)]],Transaktionen[[Transaktionen]:[Modul]],3,FALSE),"Modul anders","okay"),"")</f>
        <v>Modul anders</v>
      </c>
      <c r="AP316" s="10" t="str">
        <f>IFERROR(IF(COUNTIFS(BTT[Verwendete Transaktion (Pflichtauswahl)],BTT[[#This Row],[Verwendete Transaktion (Pflichtauswahl)]],BTT[SAP-Modul
(Pflichtauswahl)],"&lt;&gt;"&amp;BTT[[#This Row],[SAP-Modul
(Pflichtauswahl)]])&gt;0,"Modul anders","okay"),"")</f>
        <v>Modul anders</v>
      </c>
      <c r="AQ316" s="10" t="str">
        <f>IFERROR(IF(COUNTIFS(BTT[Verwendete Transaktion (Pflichtauswahl)],BTT[[#This Row],[Verwendete Transaktion (Pflichtauswahl)]],BTT[Verantwortliches TP
(automatisch)],"&lt;&gt;"&amp;BTT[[#This Row],[Verantwortliches TP
(automatisch)]])&gt;0,"Transaktion mehrfach","okay"),"")</f>
        <v>okay</v>
      </c>
      <c r="AR316" s="10" t="str">
        <f>IFERROR(IF(COUNTIFS(BTT[Verwendete Transaktion (Pflichtauswahl)],BTT[[#This Row],[Verwendete Transaktion (Pflichtauswahl)]],BTT[Verantwortliches TP
(automatisch)],"&lt;&gt;"&amp;VLOOKUP(aktives_Teilprojekt,Teilprojekte[[Teilprojekte]:[Kürzel]],2,FALSE))&gt;0,"Transaktion mehrfach","okay"),"")</f>
        <v>okay</v>
      </c>
      <c r="AS316" s="10" t="s">
        <v>10036</v>
      </c>
      <c r="AT316" s="10"/>
    </row>
    <row r="317" spans="1:46" x14ac:dyDescent="0.25">
      <c r="A317" s="14" t="str">
        <f>IFERROR(IF(BTT[[#This Row],[Lfd Nr. 
(aus konsolidierter Datei)]]&lt;&gt;"",BTT[[#This Row],[Lfd Nr. 
(aus konsolidierter Datei)]],VLOOKUP(aktives_Teilprojekt,Teilprojekte[[Teilprojekte]:[Kürzel]],2,FALSE)&amp;ROW(BTT[[#This Row],[Lfd Nr.
(automatisch)]])-2),"")</f>
        <v>IH327</v>
      </c>
      <c r="B317" s="15" t="s">
        <v>6110</v>
      </c>
      <c r="C317" s="15" t="s">
        <v>6226</v>
      </c>
      <c r="D317" t="s">
        <v>9939</v>
      </c>
      <c r="E317" s="10" t="str">
        <f>IFERROR(IF(NOT(BTT[[#This Row],[Manuelle Änderung des Verantwortliches TP
(Auswahl - bei Bedarf)]]=""),BTT[[#This Row],[Manuelle Änderung des Verantwortliches TP
(Auswahl - bei Bedarf)]],VLOOKUP(BTT[[#This Row],[Hauptprozess
(Pflichtauswahl)]],Hauptprozesse[],3,FALSE)),"")</f>
        <v>IH</v>
      </c>
      <c r="H317" s="10" t="s">
        <v>8454</v>
      </c>
      <c r="I317" t="s">
        <v>3911</v>
      </c>
      <c r="J317" s="10" t="str">
        <f>IFERROR(VLOOKUP(BTT[[#This Row],[Verwendete Transaktion (Pflichtauswahl)]],Transaktionen[[Transaktionen]:[Langtext]],2,FALSE),"")</f>
        <v>SAP Business Workplace</v>
      </c>
      <c r="L317" t="s">
        <v>6052</v>
      </c>
      <c r="O317" t="s">
        <v>6052</v>
      </c>
      <c r="P317" t="s">
        <v>6052</v>
      </c>
      <c r="Q317" t="s">
        <v>6052</v>
      </c>
      <c r="R317" t="s">
        <v>8533</v>
      </c>
      <c r="S317" t="s">
        <v>6052</v>
      </c>
      <c r="T317" t="s">
        <v>6060</v>
      </c>
      <c r="V317" s="10" t="str">
        <f>IFERROR(VLOOKUP(BTT[[#This Row],[Verwendetes Formular
(Auswahl falls relevant)]],Formulare[[Formularbezeichnung]:[Formularname (technisch)]],2,FALSE),"")</f>
        <v/>
      </c>
      <c r="X317" t="s">
        <v>6052</v>
      </c>
      <c r="Y317" s="4"/>
      <c r="Z317" t="s">
        <v>6046</v>
      </c>
      <c r="AK317" s="10" t="str">
        <f>IF(BTT[[#This Row],[Subprozess
(optionale Auswahl)]]="","okay",IF(VLOOKUP(BTT[[#This Row],[Subprozess
(optionale Auswahl)]],BPML[[Subprozess]:[Zugeordneter Hauptprozess]],3,FALSE)=BTT[[#This Row],[Hauptprozess
(Pflichtauswahl)]],"okay","falscher Subprozess"))</f>
        <v>okay</v>
      </c>
      <c r="AL317" t="str">
        <f>IF(aktives_Teilprojekt="Master","",IF(BTT[[#This Row],[Verantwortliches TP
(automatisch)]]=VLOOKUP(aktives_Teilprojekt,Teilprojekte[[Teilprojekte]:[Kürzel]],2,FALSE),"okay","Hauptprozess anderes TP"))</f>
        <v>okay</v>
      </c>
      <c r="AM3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7" s="10" t="str">
        <f>IFERROR(IF(BTT[[#This Row],[SAP-Modul
(Pflichtauswahl)]]&lt;&gt;VLOOKUP(BTT[[#This Row],[Verwendete Transaktion (Pflichtauswahl)]],Transaktionen[[Transaktionen]:[Modul]],3,FALSE),"Modul anders","okay"),"")</f>
        <v>okay</v>
      </c>
      <c r="AP317" s="10" t="str">
        <f>IFERROR(IF(COUNTIFS(BTT[Verwendete Transaktion (Pflichtauswahl)],BTT[[#This Row],[Verwendete Transaktion (Pflichtauswahl)]],BTT[SAP-Modul
(Pflichtauswahl)],"&lt;&gt;"&amp;BTT[[#This Row],[SAP-Modul
(Pflichtauswahl)]])&gt;0,"Modul anders","okay"),"")</f>
        <v>okay</v>
      </c>
      <c r="AQ317" s="10" t="str">
        <f>IFERROR(IF(COUNTIFS(BTT[Verwendete Transaktion (Pflichtauswahl)],BTT[[#This Row],[Verwendete Transaktion (Pflichtauswahl)]],BTT[Verantwortliches TP
(automatisch)],"&lt;&gt;"&amp;BTT[[#This Row],[Verantwortliches TP
(automatisch)]])&gt;0,"Transaktion mehrfach","okay"),"")</f>
        <v>okay</v>
      </c>
      <c r="AR317" s="10" t="str">
        <f>IFERROR(IF(COUNTIFS(BTT[Verwendete Transaktion (Pflichtauswahl)],BTT[[#This Row],[Verwendete Transaktion (Pflichtauswahl)]],BTT[Verantwortliches TP
(automatisch)],"&lt;&gt;"&amp;VLOOKUP(aktives_Teilprojekt,Teilprojekte[[Teilprojekte]:[Kürzel]],2,FALSE))&gt;0,"Transaktion mehrfach","okay"),"")</f>
        <v>okay</v>
      </c>
      <c r="AS317" s="10" t="s">
        <v>10038</v>
      </c>
      <c r="AT317" s="10"/>
    </row>
    <row r="318" spans="1:46" ht="45" x14ac:dyDescent="0.25">
      <c r="A318" s="14" t="str">
        <f>IFERROR(IF(BTT[[#This Row],[Lfd Nr. 
(aus konsolidierter Datei)]]&lt;&gt;"",BTT[[#This Row],[Lfd Nr. 
(aus konsolidierter Datei)]],VLOOKUP(aktives_Teilprojekt,Teilprojekte[[Teilprojekte]:[Kürzel]],2,FALSE)&amp;ROW(BTT[[#This Row],[Lfd Nr.
(automatisch)]])-2),"")</f>
        <v>IH328</v>
      </c>
      <c r="B318" s="15" t="s">
        <v>6107</v>
      </c>
      <c r="C318" s="15"/>
      <c r="D318" t="s">
        <v>10040</v>
      </c>
      <c r="E318" s="10" t="str">
        <f>IFERROR(IF(NOT(BTT[[#This Row],[Manuelle Änderung des Verantwortliches TP
(Auswahl - bei Bedarf)]]=""),BTT[[#This Row],[Manuelle Änderung des Verantwortliches TP
(Auswahl - bei Bedarf)]],VLOOKUP(BTT[[#This Row],[Hauptprozess
(Pflichtauswahl)]],Hauptprozesse[],3,FALSE)),"")</f>
        <v>IH</v>
      </c>
      <c r="H318" s="10" t="s">
        <v>8454</v>
      </c>
      <c r="I318" t="s">
        <v>3919</v>
      </c>
      <c r="J318" s="10" t="str">
        <f>IFERROR(VLOOKUP(BTT[[#This Row],[Verwendete Transaktion (Pflichtauswahl)]],Transaktionen[[Transaktionen]:[Langtext]],2,FALSE),"")</f>
        <v>Computer Aided Testtool</v>
      </c>
      <c r="O318" t="s">
        <v>6052</v>
      </c>
      <c r="P318" t="s">
        <v>6052</v>
      </c>
      <c r="R318" t="s">
        <v>8533</v>
      </c>
      <c r="S318" t="s">
        <v>6052</v>
      </c>
      <c r="T318" t="s">
        <v>6060</v>
      </c>
      <c r="V318" s="10" t="str">
        <f>IFERROR(VLOOKUP(BTT[[#This Row],[Verwendetes Formular
(Auswahl falls relevant)]],Formulare[[Formularbezeichnung]:[Formularname (technisch)]],2,FALSE),"")</f>
        <v/>
      </c>
      <c r="X318" t="s">
        <v>6052</v>
      </c>
      <c r="Y318" s="4" t="s">
        <v>10307</v>
      </c>
      <c r="Z318" t="s">
        <v>6046</v>
      </c>
      <c r="AK318" s="10" t="str">
        <f>IF(BTT[[#This Row],[Subprozess
(optionale Auswahl)]]="","okay",IF(VLOOKUP(BTT[[#This Row],[Subprozess
(optionale Auswahl)]],BPML[[Subprozess]:[Zugeordneter Hauptprozess]],3,FALSE)=BTT[[#This Row],[Hauptprozess
(Pflichtauswahl)]],"okay","falscher Subprozess"))</f>
        <v>okay</v>
      </c>
      <c r="AL318" t="str">
        <f>IF(aktives_Teilprojekt="Master","",IF(BTT[[#This Row],[Verantwortliches TP
(automatisch)]]=VLOOKUP(aktives_Teilprojekt,Teilprojekte[[Teilprojekte]:[Kürzel]],2,FALSE),"okay","Hauptprozess anderes TP"))</f>
        <v>okay</v>
      </c>
      <c r="AM3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8" s="10" t="str">
        <f>IFERROR(IF(BTT[[#This Row],[SAP-Modul
(Pflichtauswahl)]]&lt;&gt;VLOOKUP(BTT[[#This Row],[Verwendete Transaktion (Pflichtauswahl)]],Transaktionen[[Transaktionen]:[Modul]],3,FALSE),"Modul anders","okay"),"")</f>
        <v>okay</v>
      </c>
      <c r="AP318" s="10" t="str">
        <f>IFERROR(IF(COUNTIFS(BTT[Verwendete Transaktion (Pflichtauswahl)],BTT[[#This Row],[Verwendete Transaktion (Pflichtauswahl)]],BTT[SAP-Modul
(Pflichtauswahl)],"&lt;&gt;"&amp;BTT[[#This Row],[SAP-Modul
(Pflichtauswahl)]])&gt;0,"Modul anders","okay"),"")</f>
        <v>okay</v>
      </c>
      <c r="AQ318" s="10" t="str">
        <f>IFERROR(IF(COUNTIFS(BTT[Verwendete Transaktion (Pflichtauswahl)],BTT[[#This Row],[Verwendete Transaktion (Pflichtauswahl)]],BTT[Verantwortliches TP
(automatisch)],"&lt;&gt;"&amp;BTT[[#This Row],[Verantwortliches TP
(automatisch)]])&gt;0,"Transaktion mehrfach","okay"),"")</f>
        <v>okay</v>
      </c>
      <c r="AR318" s="10" t="str">
        <f>IFERROR(IF(COUNTIFS(BTT[Verwendete Transaktion (Pflichtauswahl)],BTT[[#This Row],[Verwendete Transaktion (Pflichtauswahl)]],BTT[Verantwortliches TP
(automatisch)],"&lt;&gt;"&amp;VLOOKUP(aktives_Teilprojekt,Teilprojekte[[Teilprojekte]:[Kürzel]],2,FALSE))&gt;0,"Transaktion mehrfach","okay"),"")</f>
        <v>okay</v>
      </c>
      <c r="AS318" s="10" t="s">
        <v>10039</v>
      </c>
      <c r="AT318" s="10"/>
    </row>
    <row r="319" spans="1:46" ht="90" x14ac:dyDescent="0.25">
      <c r="A319" s="14" t="str">
        <f>IFERROR(IF(BTT[[#This Row],[Lfd Nr. 
(aus konsolidierter Datei)]]&lt;&gt;"",BTT[[#This Row],[Lfd Nr. 
(aus konsolidierter Datei)]],VLOOKUP(aktives_Teilprojekt,Teilprojekte[[Teilprojekte]:[Kürzel]],2,FALSE)&amp;ROW(BTT[[#This Row],[Lfd Nr.
(automatisch)]])-2),"")</f>
        <v>IH329</v>
      </c>
      <c r="B319" s="15" t="s">
        <v>9051</v>
      </c>
      <c r="C319" s="15"/>
      <c r="D319" t="s">
        <v>9773</v>
      </c>
      <c r="E319" s="10" t="str">
        <f>IFERROR(IF(NOT(BTT[[#This Row],[Manuelle Änderung des Verantwortliches TP
(Auswahl - bei Bedarf)]]=""),BTT[[#This Row],[Manuelle Änderung des Verantwortliches TP
(Auswahl - bei Bedarf)]],VLOOKUP(BTT[[#This Row],[Hauptprozess
(Pflichtauswahl)]],Hauptprozesse[],3,FALSE)),"")</f>
        <v>IH</v>
      </c>
      <c r="H319" s="10" t="s">
        <v>6041</v>
      </c>
      <c r="I319" t="s">
        <v>2468</v>
      </c>
      <c r="J319" s="10" t="str">
        <f>IFERROR(VLOOKUP(BTT[[#This Row],[Verwendete Transaktion (Pflichtauswahl)]],Transaktionen[[Transaktionen]:[Langtext]],2,FALSE),"")</f>
        <v>Ändern IH-Meldung</v>
      </c>
      <c r="K319" t="s">
        <v>10202</v>
      </c>
      <c r="L319" t="s">
        <v>9000</v>
      </c>
      <c r="O319" t="s">
        <v>6052</v>
      </c>
      <c r="P319" t="s">
        <v>6052</v>
      </c>
      <c r="R319" t="s">
        <v>8533</v>
      </c>
      <c r="S319" t="s">
        <v>6052</v>
      </c>
      <c r="T319" t="s">
        <v>6060</v>
      </c>
      <c r="V319" s="10" t="str">
        <f>IFERROR(VLOOKUP(BTT[[#This Row],[Verwendetes Formular
(Auswahl falls relevant)]],Formulare[[Formularbezeichnung]:[Formularname (technisch)]],2,FALSE),"")</f>
        <v/>
      </c>
      <c r="X319" t="s">
        <v>6052</v>
      </c>
      <c r="Y319" s="4" t="s">
        <v>10308</v>
      </c>
      <c r="Z319" t="s">
        <v>6046</v>
      </c>
      <c r="AK319" s="10" t="str">
        <f>IF(BTT[[#This Row],[Subprozess
(optionale Auswahl)]]="","okay",IF(VLOOKUP(BTT[[#This Row],[Subprozess
(optionale Auswahl)]],BPML[[Subprozess]:[Zugeordneter Hauptprozess]],3,FALSE)=BTT[[#This Row],[Hauptprozess
(Pflichtauswahl)]],"okay","falscher Subprozess"))</f>
        <v>okay</v>
      </c>
      <c r="AL319" t="str">
        <f>IF(aktives_Teilprojekt="Master","",IF(BTT[[#This Row],[Verantwortliches TP
(automatisch)]]=VLOOKUP(aktives_Teilprojekt,Teilprojekte[[Teilprojekte]:[Kürzel]],2,FALSE),"okay","Hauptprozess anderes TP"))</f>
        <v>okay</v>
      </c>
      <c r="AM3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9" s="10" t="str">
        <f>IFERROR(IF(BTT[[#This Row],[SAP-Modul
(Pflichtauswahl)]]&lt;&gt;VLOOKUP(BTT[[#This Row],[Verwendete Transaktion (Pflichtauswahl)]],Transaktionen[[Transaktionen]:[Modul]],3,FALSE),"Modul anders","okay"),"")</f>
        <v>okay</v>
      </c>
      <c r="AP319" s="10" t="str">
        <f>IFERROR(IF(COUNTIFS(BTT[Verwendete Transaktion (Pflichtauswahl)],BTT[[#This Row],[Verwendete Transaktion (Pflichtauswahl)]],BTT[SAP-Modul
(Pflichtauswahl)],"&lt;&gt;"&amp;BTT[[#This Row],[SAP-Modul
(Pflichtauswahl)]])&gt;0,"Modul anders","okay"),"")</f>
        <v>okay</v>
      </c>
      <c r="AQ319" s="10" t="str">
        <f>IFERROR(IF(COUNTIFS(BTT[Verwendete Transaktion (Pflichtauswahl)],BTT[[#This Row],[Verwendete Transaktion (Pflichtauswahl)]],BTT[Verantwortliches TP
(automatisch)],"&lt;&gt;"&amp;BTT[[#This Row],[Verantwortliches TP
(automatisch)]])&gt;0,"Transaktion mehrfach","okay"),"")</f>
        <v>okay</v>
      </c>
      <c r="AR319" s="10" t="str">
        <f>IFERROR(IF(COUNTIFS(BTT[Verwendete Transaktion (Pflichtauswahl)],BTT[[#This Row],[Verwendete Transaktion (Pflichtauswahl)]],BTT[Verantwortliches TP
(automatisch)],"&lt;&gt;"&amp;VLOOKUP(aktives_Teilprojekt,Teilprojekte[[Teilprojekte]:[Kürzel]],2,FALSE))&gt;0,"Transaktion mehrfach","okay"),"")</f>
        <v>okay</v>
      </c>
      <c r="AS319" s="10" t="s">
        <v>10041</v>
      </c>
      <c r="AT319" s="10"/>
    </row>
    <row r="320" spans="1:46" ht="120" x14ac:dyDescent="0.25">
      <c r="A320" s="14" t="str">
        <f>IFERROR(IF(BTT[[#This Row],[Lfd Nr. 
(aus konsolidierter Datei)]]&lt;&gt;"",BTT[[#This Row],[Lfd Nr. 
(aus konsolidierter Datei)]],VLOOKUP(aktives_Teilprojekt,Teilprojekte[[Teilprojekte]:[Kürzel]],2,FALSE)&amp;ROW(BTT[[#This Row],[Lfd Nr.
(automatisch)]])-2),"")</f>
        <v>IH330</v>
      </c>
      <c r="B320" s="15" t="s">
        <v>6112</v>
      </c>
      <c r="C320" s="15"/>
      <c r="D320" t="s">
        <v>9596</v>
      </c>
      <c r="E320" s="10" t="str">
        <f>IFERROR(IF(NOT(BTT[[#This Row],[Manuelle Änderung des Verantwortliches TP
(Auswahl - bei Bedarf)]]=""),BTT[[#This Row],[Manuelle Änderung des Verantwortliches TP
(Auswahl - bei Bedarf)]],VLOOKUP(BTT[[#This Row],[Hauptprozess
(Pflichtauswahl)]],Hauptprozesse[],3,FALSE)),"")</f>
        <v>IH</v>
      </c>
      <c r="H320" s="10" t="s">
        <v>6041</v>
      </c>
      <c r="I320" t="s">
        <v>2466</v>
      </c>
      <c r="J320" s="10" t="str">
        <f>IFERROR(VLOOKUP(BTT[[#This Row],[Verwendete Transaktion (Pflichtauswahl)]],Transaktionen[[Transaktionen]:[Langtext]],2,FALSE),"")</f>
        <v>Anlegen IH-Meldung - Allgemein</v>
      </c>
      <c r="N320" t="s">
        <v>10153</v>
      </c>
      <c r="O320" t="s">
        <v>6052</v>
      </c>
      <c r="P320" t="s">
        <v>6052</v>
      </c>
      <c r="R320" t="s">
        <v>8533</v>
      </c>
      <c r="S320" t="s">
        <v>6052</v>
      </c>
      <c r="T320" t="s">
        <v>6060</v>
      </c>
      <c r="V320" s="10" t="str">
        <f>IFERROR(VLOOKUP(BTT[[#This Row],[Verwendetes Formular
(Auswahl falls relevant)]],Formulare[[Formularbezeichnung]:[Formularname (technisch)]],2,FALSE),"")</f>
        <v/>
      </c>
      <c r="X320" t="s">
        <v>6052</v>
      </c>
      <c r="Y320" s="4" t="s">
        <v>10309</v>
      </c>
      <c r="Z320" t="s">
        <v>6046</v>
      </c>
      <c r="AK320" s="10" t="str">
        <f>IF(BTT[[#This Row],[Subprozess
(optionale Auswahl)]]="","okay",IF(VLOOKUP(BTT[[#This Row],[Subprozess
(optionale Auswahl)]],BPML[[Subprozess]:[Zugeordneter Hauptprozess]],3,FALSE)=BTT[[#This Row],[Hauptprozess
(Pflichtauswahl)]],"okay","falscher Subprozess"))</f>
        <v>okay</v>
      </c>
      <c r="AL320" t="str">
        <f>IF(aktives_Teilprojekt="Master","",IF(BTT[[#This Row],[Verantwortliches TP
(automatisch)]]=VLOOKUP(aktives_Teilprojekt,Teilprojekte[[Teilprojekte]:[Kürzel]],2,FALSE),"okay","Hauptprozess anderes TP"))</f>
        <v>okay</v>
      </c>
      <c r="AM3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0" s="10" t="str">
        <f>IFERROR(IF(BTT[[#This Row],[SAP-Modul
(Pflichtauswahl)]]&lt;&gt;VLOOKUP(BTT[[#This Row],[Verwendete Transaktion (Pflichtauswahl)]],Transaktionen[[Transaktionen]:[Modul]],3,FALSE),"Modul anders","okay"),"")</f>
        <v>okay</v>
      </c>
      <c r="AP320" s="10" t="str">
        <f>IFERROR(IF(COUNTIFS(BTT[Verwendete Transaktion (Pflichtauswahl)],BTT[[#This Row],[Verwendete Transaktion (Pflichtauswahl)]],BTT[SAP-Modul
(Pflichtauswahl)],"&lt;&gt;"&amp;BTT[[#This Row],[SAP-Modul
(Pflichtauswahl)]])&gt;0,"Modul anders","okay"),"")</f>
        <v>okay</v>
      </c>
      <c r="AQ320" s="10" t="str">
        <f>IFERROR(IF(COUNTIFS(BTT[Verwendete Transaktion (Pflichtauswahl)],BTT[[#This Row],[Verwendete Transaktion (Pflichtauswahl)]],BTT[Verantwortliches TP
(automatisch)],"&lt;&gt;"&amp;BTT[[#This Row],[Verantwortliches TP
(automatisch)]])&gt;0,"Transaktion mehrfach","okay"),"")</f>
        <v>okay</v>
      </c>
      <c r="AR320" s="10" t="str">
        <f>IFERROR(IF(COUNTIFS(BTT[Verwendete Transaktion (Pflichtauswahl)],BTT[[#This Row],[Verwendete Transaktion (Pflichtauswahl)]],BTT[Verantwortliches TP
(automatisch)],"&lt;&gt;"&amp;VLOOKUP(aktives_Teilprojekt,Teilprojekte[[Teilprojekte]:[Kürzel]],2,FALSE))&gt;0,"Transaktion mehrfach","okay"),"")</f>
        <v>okay</v>
      </c>
      <c r="AS320" s="10" t="s">
        <v>10042</v>
      </c>
      <c r="AT320" s="10"/>
    </row>
    <row r="321" spans="1:46" x14ac:dyDescent="0.25">
      <c r="A321" s="14" t="str">
        <f>IFERROR(IF(BTT[[#This Row],[Lfd Nr. 
(aus konsolidierter Datei)]]&lt;&gt;"",BTT[[#This Row],[Lfd Nr. 
(aus konsolidierter Datei)]],VLOOKUP(aktives_Teilprojekt,Teilprojekte[[Teilprojekte]:[Kürzel]],2,FALSE)&amp;ROW(BTT[[#This Row],[Lfd Nr.
(automatisch)]])-2),"")</f>
        <v>IH333</v>
      </c>
      <c r="B321" s="15" t="s">
        <v>6110</v>
      </c>
      <c r="C321" s="15" t="s">
        <v>6228</v>
      </c>
      <c r="D321" t="s">
        <v>10044</v>
      </c>
      <c r="E321" s="10" t="str">
        <f>IFERROR(IF(NOT(BTT[[#This Row],[Manuelle Änderung des Verantwortliches TP
(Auswahl - bei Bedarf)]]=""),BTT[[#This Row],[Manuelle Änderung des Verantwortliches TP
(Auswahl - bei Bedarf)]],VLOOKUP(BTT[[#This Row],[Hauptprozess
(Pflichtauswahl)]],Hauptprozesse[],3,FALSE)),"")</f>
        <v>IH</v>
      </c>
      <c r="H321" s="10" t="s">
        <v>6041</v>
      </c>
      <c r="I321" t="s">
        <v>8585</v>
      </c>
      <c r="J321" s="10" t="str">
        <f>IFERROR(VLOOKUP(BTT[[#This Row],[Verwendete Transaktion (Pflichtauswahl)]],Transaktionen[[Transaktionen]:[Langtext]],2,FALSE),"")</f>
        <v>Durchführung über Fiori</v>
      </c>
      <c r="K321" t="s">
        <v>6052</v>
      </c>
      <c r="L321" t="s">
        <v>10203</v>
      </c>
      <c r="M321" t="s">
        <v>10204</v>
      </c>
      <c r="N321" t="s">
        <v>6052</v>
      </c>
      <c r="O321" t="s">
        <v>6052</v>
      </c>
      <c r="P321" t="s">
        <v>6052</v>
      </c>
      <c r="R321" t="s">
        <v>8533</v>
      </c>
      <c r="S321" t="s">
        <v>6052</v>
      </c>
      <c r="T321" t="s">
        <v>6060</v>
      </c>
      <c r="V321" s="10" t="str">
        <f>IFERROR(VLOOKUP(BTT[[#This Row],[Verwendetes Formular
(Auswahl falls relevant)]],Formulare[[Formularbezeichnung]:[Formularname (technisch)]],2,FALSE),"")</f>
        <v/>
      </c>
      <c r="X321" t="s">
        <v>6052</v>
      </c>
      <c r="Y321" s="4"/>
      <c r="Z321" t="s">
        <v>6046</v>
      </c>
      <c r="AK321" s="10" t="str">
        <f>IF(BTT[[#This Row],[Subprozess
(optionale Auswahl)]]="","okay",IF(VLOOKUP(BTT[[#This Row],[Subprozess
(optionale Auswahl)]],BPML[[Subprozess]:[Zugeordneter Hauptprozess]],3,FALSE)=BTT[[#This Row],[Hauptprozess
(Pflichtauswahl)]],"okay","falscher Subprozess"))</f>
        <v>okay</v>
      </c>
      <c r="AL321" t="str">
        <f>IF(aktives_Teilprojekt="Master","",IF(BTT[[#This Row],[Verantwortliches TP
(automatisch)]]=VLOOKUP(aktives_Teilprojekt,Teilprojekte[[Teilprojekte]:[Kürzel]],2,FALSE),"okay","Hauptprozess anderes TP"))</f>
        <v>okay</v>
      </c>
      <c r="AM3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1" s="10" t="str">
        <f>IFERROR(IF(BTT[[#This Row],[SAP-Modul
(Pflichtauswahl)]]&lt;&gt;VLOOKUP(BTT[[#This Row],[Verwendete Transaktion (Pflichtauswahl)]],Transaktionen[[Transaktionen]:[Modul]],3,FALSE),"Modul anders","okay"),"")</f>
        <v>Modul anders</v>
      </c>
      <c r="AP321" s="10" t="str">
        <f>IFERROR(IF(COUNTIFS(BTT[Verwendete Transaktion (Pflichtauswahl)],BTT[[#This Row],[Verwendete Transaktion (Pflichtauswahl)]],BTT[SAP-Modul
(Pflichtauswahl)],"&lt;&gt;"&amp;BTT[[#This Row],[SAP-Modul
(Pflichtauswahl)]])&gt;0,"Modul anders","okay"),"")</f>
        <v>Modul anders</v>
      </c>
      <c r="AQ321" s="10" t="str">
        <f>IFERROR(IF(COUNTIFS(BTT[Verwendete Transaktion (Pflichtauswahl)],BTT[[#This Row],[Verwendete Transaktion (Pflichtauswahl)]],BTT[Verantwortliches TP
(automatisch)],"&lt;&gt;"&amp;BTT[[#This Row],[Verantwortliches TP
(automatisch)]])&gt;0,"Transaktion mehrfach","okay"),"")</f>
        <v>okay</v>
      </c>
      <c r="AR321" s="10" t="str">
        <f>IFERROR(IF(COUNTIFS(BTT[Verwendete Transaktion (Pflichtauswahl)],BTT[[#This Row],[Verwendete Transaktion (Pflichtauswahl)]],BTT[Verantwortliches TP
(automatisch)],"&lt;&gt;"&amp;VLOOKUP(aktives_Teilprojekt,Teilprojekte[[Teilprojekte]:[Kürzel]],2,FALSE))&gt;0,"Transaktion mehrfach","okay"),"")</f>
        <v>okay</v>
      </c>
      <c r="AS321" s="10" t="s">
        <v>10043</v>
      </c>
      <c r="AT321" s="10"/>
    </row>
    <row r="322" spans="1:46" x14ac:dyDescent="0.25">
      <c r="A322" s="14" t="str">
        <f>IFERROR(IF(BTT[[#This Row],[Lfd Nr. 
(aus konsolidierter Datei)]]&lt;&gt;"",BTT[[#This Row],[Lfd Nr. 
(aus konsolidierter Datei)]],VLOOKUP(aktives_Teilprojekt,Teilprojekte[[Teilprojekte]:[Kürzel]],2,FALSE)&amp;ROW(BTT[[#This Row],[Lfd Nr.
(automatisch)]])-2),"")</f>
        <v>IH334</v>
      </c>
      <c r="B322" s="15" t="s">
        <v>6110</v>
      </c>
      <c r="C322" s="15"/>
      <c r="D322" t="s">
        <v>10046</v>
      </c>
      <c r="E322" s="10" t="str">
        <f>IFERROR(IF(NOT(BTT[[#This Row],[Manuelle Änderung des Verantwortliches TP
(Auswahl - bei Bedarf)]]=""),BTT[[#This Row],[Manuelle Änderung des Verantwortliches TP
(Auswahl - bei Bedarf)]],VLOOKUP(BTT[[#This Row],[Hauptprozess
(Pflichtauswahl)]],Hauptprozesse[],3,FALSE)),"")</f>
        <v>IH</v>
      </c>
      <c r="H322" s="10" t="s">
        <v>6041</v>
      </c>
      <c r="I322" t="s">
        <v>8585</v>
      </c>
      <c r="J322" s="10" t="str">
        <f>IFERROR(VLOOKUP(BTT[[#This Row],[Verwendete Transaktion (Pflichtauswahl)]],Transaktionen[[Transaktionen]:[Langtext]],2,FALSE),"")</f>
        <v>Durchführung über Fiori</v>
      </c>
      <c r="K322" t="s">
        <v>6052</v>
      </c>
      <c r="L322" t="s">
        <v>10205</v>
      </c>
      <c r="M322" t="s">
        <v>6051</v>
      </c>
      <c r="N322" t="s">
        <v>6052</v>
      </c>
      <c r="O322" t="s">
        <v>6052</v>
      </c>
      <c r="P322" t="s">
        <v>6052</v>
      </c>
      <c r="R322" t="s">
        <v>8533</v>
      </c>
      <c r="S322" t="s">
        <v>6052</v>
      </c>
      <c r="T322" t="s">
        <v>6060</v>
      </c>
      <c r="V322" s="10" t="str">
        <f>IFERROR(VLOOKUP(BTT[[#This Row],[Verwendetes Formular
(Auswahl falls relevant)]],Formulare[[Formularbezeichnung]:[Formularname (technisch)]],2,FALSE),"")</f>
        <v/>
      </c>
      <c r="X322" t="s">
        <v>6052</v>
      </c>
      <c r="Y322" s="4"/>
      <c r="Z322" t="s">
        <v>6046</v>
      </c>
      <c r="AK322" s="10" t="str">
        <f>IF(BTT[[#This Row],[Subprozess
(optionale Auswahl)]]="","okay",IF(VLOOKUP(BTT[[#This Row],[Subprozess
(optionale Auswahl)]],BPML[[Subprozess]:[Zugeordneter Hauptprozess]],3,FALSE)=BTT[[#This Row],[Hauptprozess
(Pflichtauswahl)]],"okay","falscher Subprozess"))</f>
        <v>okay</v>
      </c>
      <c r="AL322" t="str">
        <f>IF(aktives_Teilprojekt="Master","",IF(BTT[[#This Row],[Verantwortliches TP
(automatisch)]]=VLOOKUP(aktives_Teilprojekt,Teilprojekte[[Teilprojekte]:[Kürzel]],2,FALSE),"okay","Hauptprozess anderes TP"))</f>
        <v>okay</v>
      </c>
      <c r="AM3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2" s="10" t="str">
        <f>IFERROR(IF(BTT[[#This Row],[SAP-Modul
(Pflichtauswahl)]]&lt;&gt;VLOOKUP(BTT[[#This Row],[Verwendete Transaktion (Pflichtauswahl)]],Transaktionen[[Transaktionen]:[Modul]],3,FALSE),"Modul anders","okay"),"")</f>
        <v>Modul anders</v>
      </c>
      <c r="AP322" s="10" t="str">
        <f>IFERROR(IF(COUNTIFS(BTT[Verwendete Transaktion (Pflichtauswahl)],BTT[[#This Row],[Verwendete Transaktion (Pflichtauswahl)]],BTT[SAP-Modul
(Pflichtauswahl)],"&lt;&gt;"&amp;BTT[[#This Row],[SAP-Modul
(Pflichtauswahl)]])&gt;0,"Modul anders","okay"),"")</f>
        <v>Modul anders</v>
      </c>
      <c r="AQ322" s="10" t="str">
        <f>IFERROR(IF(COUNTIFS(BTT[Verwendete Transaktion (Pflichtauswahl)],BTT[[#This Row],[Verwendete Transaktion (Pflichtauswahl)]],BTT[Verantwortliches TP
(automatisch)],"&lt;&gt;"&amp;BTT[[#This Row],[Verantwortliches TP
(automatisch)]])&gt;0,"Transaktion mehrfach","okay"),"")</f>
        <v>okay</v>
      </c>
      <c r="AR322" s="10" t="str">
        <f>IFERROR(IF(COUNTIFS(BTT[Verwendete Transaktion (Pflichtauswahl)],BTT[[#This Row],[Verwendete Transaktion (Pflichtauswahl)]],BTT[Verantwortliches TP
(automatisch)],"&lt;&gt;"&amp;VLOOKUP(aktives_Teilprojekt,Teilprojekte[[Teilprojekte]:[Kürzel]],2,FALSE))&gt;0,"Transaktion mehrfach","okay"),"")</f>
        <v>okay</v>
      </c>
      <c r="AS322" s="10" t="s">
        <v>10045</v>
      </c>
      <c r="AT322" s="10"/>
    </row>
    <row r="323" spans="1:46" x14ac:dyDescent="0.25">
      <c r="A323" s="14" t="str">
        <f>IFERROR(IF(BTT[[#This Row],[Lfd Nr. 
(aus konsolidierter Datei)]]&lt;&gt;"",BTT[[#This Row],[Lfd Nr. 
(aus konsolidierter Datei)]],VLOOKUP(aktives_Teilprojekt,Teilprojekte[[Teilprojekte]:[Kürzel]],2,FALSE)&amp;ROW(BTT[[#This Row],[Lfd Nr.
(automatisch)]])-2),"")</f>
        <v>IH335</v>
      </c>
      <c r="B323" s="15" t="s">
        <v>6110</v>
      </c>
      <c r="C323" s="15"/>
      <c r="D323" t="s">
        <v>10048</v>
      </c>
      <c r="E323" s="10" t="str">
        <f>IFERROR(IF(NOT(BTT[[#This Row],[Manuelle Änderung des Verantwortliches TP
(Auswahl - bei Bedarf)]]=""),BTT[[#This Row],[Manuelle Änderung des Verantwortliches TP
(Auswahl - bei Bedarf)]],VLOOKUP(BTT[[#This Row],[Hauptprozess
(Pflichtauswahl)]],Hauptprozesse[],3,FALSE)),"")</f>
        <v>IH</v>
      </c>
      <c r="H323" s="10" t="s">
        <v>6041</v>
      </c>
      <c r="I323" t="s">
        <v>8585</v>
      </c>
      <c r="J323" s="10" t="str">
        <f>IFERROR(VLOOKUP(BTT[[#This Row],[Verwendete Transaktion (Pflichtauswahl)]],Transaktionen[[Transaktionen]:[Langtext]],2,FALSE),"")</f>
        <v>Durchführung über Fiori</v>
      </c>
      <c r="K323" t="s">
        <v>6052</v>
      </c>
      <c r="L323" t="s">
        <v>10206</v>
      </c>
      <c r="M323" t="s">
        <v>6051</v>
      </c>
      <c r="N323" t="s">
        <v>6052</v>
      </c>
      <c r="O323" t="s">
        <v>6052</v>
      </c>
      <c r="P323" t="s">
        <v>6052</v>
      </c>
      <c r="R323" t="s">
        <v>8533</v>
      </c>
      <c r="S323" t="s">
        <v>6052</v>
      </c>
      <c r="T323" t="s">
        <v>6060</v>
      </c>
      <c r="V323" s="10" t="str">
        <f>IFERROR(VLOOKUP(BTT[[#This Row],[Verwendetes Formular
(Auswahl falls relevant)]],Formulare[[Formularbezeichnung]:[Formularname (technisch)]],2,FALSE),"")</f>
        <v/>
      </c>
      <c r="X323" t="s">
        <v>6052</v>
      </c>
      <c r="Y323" s="4"/>
      <c r="Z323" t="s">
        <v>6046</v>
      </c>
      <c r="AK323" s="10" t="str">
        <f>IF(BTT[[#This Row],[Subprozess
(optionale Auswahl)]]="","okay",IF(VLOOKUP(BTT[[#This Row],[Subprozess
(optionale Auswahl)]],BPML[[Subprozess]:[Zugeordneter Hauptprozess]],3,FALSE)=BTT[[#This Row],[Hauptprozess
(Pflichtauswahl)]],"okay","falscher Subprozess"))</f>
        <v>okay</v>
      </c>
      <c r="AL323" t="str">
        <f>IF(aktives_Teilprojekt="Master","",IF(BTT[[#This Row],[Verantwortliches TP
(automatisch)]]=VLOOKUP(aktives_Teilprojekt,Teilprojekte[[Teilprojekte]:[Kürzel]],2,FALSE),"okay","Hauptprozess anderes TP"))</f>
        <v>okay</v>
      </c>
      <c r="AM3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3" s="10" t="str">
        <f>IFERROR(IF(BTT[[#This Row],[SAP-Modul
(Pflichtauswahl)]]&lt;&gt;VLOOKUP(BTT[[#This Row],[Verwendete Transaktion (Pflichtauswahl)]],Transaktionen[[Transaktionen]:[Modul]],3,FALSE),"Modul anders","okay"),"")</f>
        <v>Modul anders</v>
      </c>
      <c r="AP323" s="10" t="str">
        <f>IFERROR(IF(COUNTIFS(BTT[Verwendete Transaktion (Pflichtauswahl)],BTT[[#This Row],[Verwendete Transaktion (Pflichtauswahl)]],BTT[SAP-Modul
(Pflichtauswahl)],"&lt;&gt;"&amp;BTT[[#This Row],[SAP-Modul
(Pflichtauswahl)]])&gt;0,"Modul anders","okay"),"")</f>
        <v>Modul anders</v>
      </c>
      <c r="AQ323" s="10" t="str">
        <f>IFERROR(IF(COUNTIFS(BTT[Verwendete Transaktion (Pflichtauswahl)],BTT[[#This Row],[Verwendete Transaktion (Pflichtauswahl)]],BTT[Verantwortliches TP
(automatisch)],"&lt;&gt;"&amp;BTT[[#This Row],[Verantwortliches TP
(automatisch)]])&gt;0,"Transaktion mehrfach","okay"),"")</f>
        <v>okay</v>
      </c>
      <c r="AR323" s="10" t="str">
        <f>IFERROR(IF(COUNTIFS(BTT[Verwendete Transaktion (Pflichtauswahl)],BTT[[#This Row],[Verwendete Transaktion (Pflichtauswahl)]],BTT[Verantwortliches TP
(automatisch)],"&lt;&gt;"&amp;VLOOKUP(aktives_Teilprojekt,Teilprojekte[[Teilprojekte]:[Kürzel]],2,FALSE))&gt;0,"Transaktion mehrfach","okay"),"")</f>
        <v>okay</v>
      </c>
      <c r="AS323" s="10" t="s">
        <v>10047</v>
      </c>
      <c r="AT323" s="10"/>
    </row>
    <row r="324" spans="1:46" x14ac:dyDescent="0.25">
      <c r="A324" s="14" t="str">
        <f>IFERROR(IF(BTT[[#This Row],[Lfd Nr. 
(aus konsolidierter Datei)]]&lt;&gt;"",BTT[[#This Row],[Lfd Nr. 
(aus konsolidierter Datei)]],VLOOKUP(aktives_Teilprojekt,Teilprojekte[[Teilprojekte]:[Kürzel]],2,FALSE)&amp;ROW(BTT[[#This Row],[Lfd Nr.
(automatisch)]])-2),"")</f>
        <v>IH336</v>
      </c>
      <c r="B324" s="15" t="s">
        <v>6110</v>
      </c>
      <c r="C324" s="15"/>
      <c r="D324" t="s">
        <v>10050</v>
      </c>
      <c r="E324" s="10" t="str">
        <f>IFERROR(IF(NOT(BTT[[#This Row],[Manuelle Änderung des Verantwortliches TP
(Auswahl - bei Bedarf)]]=""),BTT[[#This Row],[Manuelle Änderung des Verantwortliches TP
(Auswahl - bei Bedarf)]],VLOOKUP(BTT[[#This Row],[Hauptprozess
(Pflichtauswahl)]],Hauptprozesse[],3,FALSE)),"")</f>
        <v>IH</v>
      </c>
      <c r="H324" s="10" t="s">
        <v>6041</v>
      </c>
      <c r="I324" t="s">
        <v>8585</v>
      </c>
      <c r="J324" s="10" t="str">
        <f>IFERROR(VLOOKUP(BTT[[#This Row],[Verwendete Transaktion (Pflichtauswahl)]],Transaktionen[[Transaktionen]:[Langtext]],2,FALSE),"")</f>
        <v>Durchführung über Fiori</v>
      </c>
      <c r="K324" t="s">
        <v>6052</v>
      </c>
      <c r="L324" t="s">
        <v>10150</v>
      </c>
      <c r="M324" t="s">
        <v>6051</v>
      </c>
      <c r="N324" t="s">
        <v>6052</v>
      </c>
      <c r="O324" t="s">
        <v>6052</v>
      </c>
      <c r="P324" t="s">
        <v>6052</v>
      </c>
      <c r="R324" t="s">
        <v>8493</v>
      </c>
      <c r="S324" t="s">
        <v>6052</v>
      </c>
      <c r="T324" t="s">
        <v>6060</v>
      </c>
      <c r="V324" s="10" t="str">
        <f>IFERROR(VLOOKUP(BTT[[#This Row],[Verwendetes Formular
(Auswahl falls relevant)]],Formulare[[Formularbezeichnung]:[Formularname (technisch)]],2,FALSE),"")</f>
        <v/>
      </c>
      <c r="X324" t="s">
        <v>6052</v>
      </c>
      <c r="Y324" s="4"/>
      <c r="Z324" t="s">
        <v>6046</v>
      </c>
      <c r="AK324" s="10" t="str">
        <f>IF(BTT[[#This Row],[Subprozess
(optionale Auswahl)]]="","okay",IF(VLOOKUP(BTT[[#This Row],[Subprozess
(optionale Auswahl)]],BPML[[Subprozess]:[Zugeordneter Hauptprozess]],3,FALSE)=BTT[[#This Row],[Hauptprozess
(Pflichtauswahl)]],"okay","falscher Subprozess"))</f>
        <v>okay</v>
      </c>
      <c r="AL324" t="str">
        <f>IF(aktives_Teilprojekt="Master","",IF(BTT[[#This Row],[Verantwortliches TP
(automatisch)]]=VLOOKUP(aktives_Teilprojekt,Teilprojekte[[Teilprojekte]:[Kürzel]],2,FALSE),"okay","Hauptprozess anderes TP"))</f>
        <v>okay</v>
      </c>
      <c r="AM3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4" s="10" t="str">
        <f>IFERROR(IF(BTT[[#This Row],[SAP-Modul
(Pflichtauswahl)]]&lt;&gt;VLOOKUP(BTT[[#This Row],[Verwendete Transaktion (Pflichtauswahl)]],Transaktionen[[Transaktionen]:[Modul]],3,FALSE),"Modul anders","okay"),"")</f>
        <v>Modul anders</v>
      </c>
      <c r="AP324" s="10" t="str">
        <f>IFERROR(IF(COUNTIFS(BTT[Verwendete Transaktion (Pflichtauswahl)],BTT[[#This Row],[Verwendete Transaktion (Pflichtauswahl)]],BTT[SAP-Modul
(Pflichtauswahl)],"&lt;&gt;"&amp;BTT[[#This Row],[SAP-Modul
(Pflichtauswahl)]])&gt;0,"Modul anders","okay"),"")</f>
        <v>Modul anders</v>
      </c>
      <c r="AQ324" s="10" t="str">
        <f>IFERROR(IF(COUNTIFS(BTT[Verwendete Transaktion (Pflichtauswahl)],BTT[[#This Row],[Verwendete Transaktion (Pflichtauswahl)]],BTT[Verantwortliches TP
(automatisch)],"&lt;&gt;"&amp;BTT[[#This Row],[Verantwortliches TP
(automatisch)]])&gt;0,"Transaktion mehrfach","okay"),"")</f>
        <v>okay</v>
      </c>
      <c r="AR324" s="10" t="str">
        <f>IFERROR(IF(COUNTIFS(BTT[Verwendete Transaktion (Pflichtauswahl)],BTT[[#This Row],[Verwendete Transaktion (Pflichtauswahl)]],BTT[Verantwortliches TP
(automatisch)],"&lt;&gt;"&amp;VLOOKUP(aktives_Teilprojekt,Teilprojekte[[Teilprojekte]:[Kürzel]],2,FALSE))&gt;0,"Transaktion mehrfach","okay"),"")</f>
        <v>okay</v>
      </c>
      <c r="AS324" s="10" t="s">
        <v>10049</v>
      </c>
      <c r="AT324" s="10"/>
    </row>
    <row r="325" spans="1:46" x14ac:dyDescent="0.25">
      <c r="A325" s="14" t="str">
        <f>IFERROR(IF(BTT[[#This Row],[Lfd Nr. 
(aus konsolidierter Datei)]]&lt;&gt;"",BTT[[#This Row],[Lfd Nr. 
(aus konsolidierter Datei)]],VLOOKUP(aktives_Teilprojekt,Teilprojekte[[Teilprojekte]:[Kürzel]],2,FALSE)&amp;ROW(BTT[[#This Row],[Lfd Nr.
(automatisch)]])-2),"")</f>
        <v>IH337</v>
      </c>
      <c r="B325" s="15" t="s">
        <v>6110</v>
      </c>
      <c r="C325" s="15"/>
      <c r="D325" t="s">
        <v>10052</v>
      </c>
      <c r="E325" s="10" t="str">
        <f>IFERROR(IF(NOT(BTT[[#This Row],[Manuelle Änderung des Verantwortliches TP
(Auswahl - bei Bedarf)]]=""),BTT[[#This Row],[Manuelle Änderung des Verantwortliches TP
(Auswahl - bei Bedarf)]],VLOOKUP(BTT[[#This Row],[Hauptprozess
(Pflichtauswahl)]],Hauptprozesse[],3,FALSE)),"")</f>
        <v>IH</v>
      </c>
      <c r="H325" s="10" t="s">
        <v>6041</v>
      </c>
      <c r="I325" t="s">
        <v>8585</v>
      </c>
      <c r="J325" s="10" t="str">
        <f>IFERROR(VLOOKUP(BTT[[#This Row],[Verwendete Transaktion (Pflichtauswahl)]],Transaktionen[[Transaktionen]:[Langtext]],2,FALSE),"")</f>
        <v>Durchführung über Fiori</v>
      </c>
      <c r="K325" t="s">
        <v>6052</v>
      </c>
      <c r="L325" t="s">
        <v>10150</v>
      </c>
      <c r="M325" t="s">
        <v>6051</v>
      </c>
      <c r="N325" t="s">
        <v>6052</v>
      </c>
      <c r="O325" t="s">
        <v>6052</v>
      </c>
      <c r="P325" t="s">
        <v>6052</v>
      </c>
      <c r="R325" t="s">
        <v>8944</v>
      </c>
      <c r="T325" t="s">
        <v>6060</v>
      </c>
      <c r="V325" s="10" t="str">
        <f>IFERROR(VLOOKUP(BTT[[#This Row],[Verwendetes Formular
(Auswahl falls relevant)]],Formulare[[Formularbezeichnung]:[Formularname (technisch)]],2,FALSE),"")</f>
        <v/>
      </c>
      <c r="X325" t="s">
        <v>6052</v>
      </c>
      <c r="Y325" s="4"/>
      <c r="Z325" t="s">
        <v>6046</v>
      </c>
      <c r="AK325" s="10" t="str">
        <f>IF(BTT[[#This Row],[Subprozess
(optionale Auswahl)]]="","okay",IF(VLOOKUP(BTT[[#This Row],[Subprozess
(optionale Auswahl)]],BPML[[Subprozess]:[Zugeordneter Hauptprozess]],3,FALSE)=BTT[[#This Row],[Hauptprozess
(Pflichtauswahl)]],"okay","falscher Subprozess"))</f>
        <v>okay</v>
      </c>
      <c r="AL325" t="str">
        <f>IF(aktives_Teilprojekt="Master","",IF(BTT[[#This Row],[Verantwortliches TP
(automatisch)]]=VLOOKUP(aktives_Teilprojekt,Teilprojekte[[Teilprojekte]:[Kürzel]],2,FALSE),"okay","Hauptprozess anderes TP"))</f>
        <v>okay</v>
      </c>
      <c r="AM3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5" s="10" t="str">
        <f>IFERROR(IF(BTT[[#This Row],[SAP-Modul
(Pflichtauswahl)]]&lt;&gt;VLOOKUP(BTT[[#This Row],[Verwendete Transaktion (Pflichtauswahl)]],Transaktionen[[Transaktionen]:[Modul]],3,FALSE),"Modul anders","okay"),"")</f>
        <v>Modul anders</v>
      </c>
      <c r="AP325" s="10" t="str">
        <f>IFERROR(IF(COUNTIFS(BTT[Verwendete Transaktion (Pflichtauswahl)],BTT[[#This Row],[Verwendete Transaktion (Pflichtauswahl)]],BTT[SAP-Modul
(Pflichtauswahl)],"&lt;&gt;"&amp;BTT[[#This Row],[SAP-Modul
(Pflichtauswahl)]])&gt;0,"Modul anders","okay"),"")</f>
        <v>Modul anders</v>
      </c>
      <c r="AQ325" s="10" t="str">
        <f>IFERROR(IF(COUNTIFS(BTT[Verwendete Transaktion (Pflichtauswahl)],BTT[[#This Row],[Verwendete Transaktion (Pflichtauswahl)]],BTT[Verantwortliches TP
(automatisch)],"&lt;&gt;"&amp;BTT[[#This Row],[Verantwortliches TP
(automatisch)]])&gt;0,"Transaktion mehrfach","okay"),"")</f>
        <v>okay</v>
      </c>
      <c r="AR325" s="10" t="str">
        <f>IFERROR(IF(COUNTIFS(BTT[Verwendete Transaktion (Pflichtauswahl)],BTT[[#This Row],[Verwendete Transaktion (Pflichtauswahl)]],BTT[Verantwortliches TP
(automatisch)],"&lt;&gt;"&amp;VLOOKUP(aktives_Teilprojekt,Teilprojekte[[Teilprojekte]:[Kürzel]],2,FALSE))&gt;0,"Transaktion mehrfach","okay"),"")</f>
        <v>okay</v>
      </c>
      <c r="AS325" s="10" t="s">
        <v>10051</v>
      </c>
      <c r="AT325" s="10"/>
    </row>
    <row r="326" spans="1:46" ht="30" x14ac:dyDescent="0.25">
      <c r="A326" s="14" t="str">
        <f>IFERROR(IF(BTT[[#This Row],[Lfd Nr. 
(aus konsolidierter Datei)]]&lt;&gt;"",BTT[[#This Row],[Lfd Nr. 
(aus konsolidierter Datei)]],VLOOKUP(aktives_Teilprojekt,Teilprojekte[[Teilprojekte]:[Kürzel]],2,FALSE)&amp;ROW(BTT[[#This Row],[Lfd Nr.
(automatisch)]])-2),"")</f>
        <v>IH338</v>
      </c>
      <c r="B326" s="15" t="s">
        <v>6103</v>
      </c>
      <c r="C326" s="15"/>
      <c r="E326" s="10" t="str">
        <f>IFERROR(IF(NOT(BTT[[#This Row],[Manuelle Änderung des Verantwortliches TP
(Auswahl - bei Bedarf)]]=""),BTT[[#This Row],[Manuelle Änderung des Verantwortliches TP
(Auswahl - bei Bedarf)]],VLOOKUP(BTT[[#This Row],[Hauptprozess
(Pflichtauswahl)]],Hauptprozesse[],3,FALSE)),"")</f>
        <v>IH</v>
      </c>
      <c r="H326" s="10" t="s">
        <v>8485</v>
      </c>
      <c r="I326" t="s">
        <v>8521</v>
      </c>
      <c r="J326" s="10" t="str">
        <f>IFERROR(VLOOKUP(BTT[[#This Row],[Verwendete Transaktion (Pflichtauswahl)]],Transaktionen[[Transaktionen]:[Langtext]],2,FALSE),"")</f>
        <v>Durchführung in Drittsystem (Non-SAP)</v>
      </c>
      <c r="K326" t="s">
        <v>6052</v>
      </c>
      <c r="L326" t="s">
        <v>6052</v>
      </c>
      <c r="M326" t="s">
        <v>6052</v>
      </c>
      <c r="N326" t="s">
        <v>6052</v>
      </c>
      <c r="O326" t="s">
        <v>6052</v>
      </c>
      <c r="P326" t="s">
        <v>6052</v>
      </c>
      <c r="R326" t="s">
        <v>8533</v>
      </c>
      <c r="S326" t="s">
        <v>6052</v>
      </c>
      <c r="T326" t="s">
        <v>6060</v>
      </c>
      <c r="V326" s="10" t="str">
        <f>IFERROR(VLOOKUP(BTT[[#This Row],[Verwendetes Formular
(Auswahl falls relevant)]],Formulare[[Formularbezeichnung]:[Formularname (technisch)]],2,FALSE),"")</f>
        <v/>
      </c>
      <c r="X326" t="s">
        <v>6052</v>
      </c>
      <c r="Y326" s="4" t="s">
        <v>10310</v>
      </c>
      <c r="Z326" t="s">
        <v>6047</v>
      </c>
      <c r="AK326" s="10" t="str">
        <f>IF(BTT[[#This Row],[Subprozess
(optionale Auswahl)]]="","okay",IF(VLOOKUP(BTT[[#This Row],[Subprozess
(optionale Auswahl)]],BPML[[Subprozess]:[Zugeordneter Hauptprozess]],3,FALSE)=BTT[[#This Row],[Hauptprozess
(Pflichtauswahl)]],"okay","falscher Subprozess"))</f>
        <v>okay</v>
      </c>
      <c r="AL326" t="str">
        <f>IF(aktives_Teilprojekt="Master","",IF(BTT[[#This Row],[Verantwortliches TP
(automatisch)]]=VLOOKUP(aktives_Teilprojekt,Teilprojekte[[Teilprojekte]:[Kürzel]],2,FALSE),"okay","Hauptprozess anderes TP"))</f>
        <v>okay</v>
      </c>
      <c r="AM3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6" s="10" t="str">
        <f>IFERROR(IF(BTT[[#This Row],[SAP-Modul
(Pflichtauswahl)]]&lt;&gt;VLOOKUP(BTT[[#This Row],[Verwendete Transaktion (Pflichtauswahl)]],Transaktionen[[Transaktionen]:[Modul]],3,FALSE),"Modul anders","okay"),"")</f>
        <v>okay</v>
      </c>
      <c r="AP326" s="10" t="str">
        <f>IFERROR(IF(COUNTIFS(BTT[Verwendete Transaktion (Pflichtauswahl)],BTT[[#This Row],[Verwendete Transaktion (Pflichtauswahl)]],BTT[SAP-Modul
(Pflichtauswahl)],"&lt;&gt;"&amp;BTT[[#This Row],[SAP-Modul
(Pflichtauswahl)]])&gt;0,"Modul anders","okay"),"")</f>
        <v>Modul anders</v>
      </c>
      <c r="AQ326" s="10" t="str">
        <f>IFERROR(IF(COUNTIFS(BTT[Verwendete Transaktion (Pflichtauswahl)],BTT[[#This Row],[Verwendete Transaktion (Pflichtauswahl)]],BTT[Verantwortliches TP
(automatisch)],"&lt;&gt;"&amp;BTT[[#This Row],[Verantwortliches TP
(automatisch)]])&gt;0,"Transaktion mehrfach","okay"),"")</f>
        <v>Transaktion mehrfach</v>
      </c>
      <c r="AR32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26" s="10" t="s">
        <v>10053</v>
      </c>
      <c r="AT326" s="10"/>
    </row>
    <row r="327" spans="1:46" ht="135" x14ac:dyDescent="0.25">
      <c r="A327" s="14" t="str">
        <f>IFERROR(IF(BTT[[#This Row],[Lfd Nr. 
(aus konsolidierter Datei)]]&lt;&gt;"",BTT[[#This Row],[Lfd Nr. 
(aus konsolidierter Datei)]],VLOOKUP(aktives_Teilprojekt,Teilprojekte[[Teilprojekte]:[Kürzel]],2,FALSE)&amp;ROW(BTT[[#This Row],[Lfd Nr.
(automatisch)]])-2),"")</f>
        <v>IH339</v>
      </c>
      <c r="B327" s="15" t="s">
        <v>6103</v>
      </c>
      <c r="C327" s="15"/>
      <c r="E327" s="10" t="str">
        <f>IFERROR(IF(NOT(BTT[[#This Row],[Manuelle Änderung des Verantwortliches TP
(Auswahl - bei Bedarf)]]=""),BTT[[#This Row],[Manuelle Änderung des Verantwortliches TP
(Auswahl - bei Bedarf)]],VLOOKUP(BTT[[#This Row],[Hauptprozess
(Pflichtauswahl)]],Hauptprozesse[],3,FALSE)),"")</f>
        <v>IH</v>
      </c>
      <c r="H327" s="10" t="s">
        <v>8485</v>
      </c>
      <c r="I327" t="s">
        <v>8521</v>
      </c>
      <c r="J327" s="10" t="str">
        <f>IFERROR(VLOOKUP(BTT[[#This Row],[Verwendete Transaktion (Pflichtauswahl)]],Transaktionen[[Transaktionen]:[Langtext]],2,FALSE),"")</f>
        <v>Durchführung in Drittsystem (Non-SAP)</v>
      </c>
      <c r="K327" t="s">
        <v>6052</v>
      </c>
      <c r="L327" t="s">
        <v>6052</v>
      </c>
      <c r="M327" t="s">
        <v>6052</v>
      </c>
      <c r="O327" t="s">
        <v>6052</v>
      </c>
      <c r="P327" t="s">
        <v>6052</v>
      </c>
      <c r="R327" t="s">
        <v>8533</v>
      </c>
      <c r="S327" t="s">
        <v>6052</v>
      </c>
      <c r="T327" t="s">
        <v>6060</v>
      </c>
      <c r="V327" s="10" t="str">
        <f>IFERROR(VLOOKUP(BTT[[#This Row],[Verwendetes Formular
(Auswahl falls relevant)]],Formulare[[Formularbezeichnung]:[Formularname (technisch)]],2,FALSE),"")</f>
        <v/>
      </c>
      <c r="X327" t="s">
        <v>6052</v>
      </c>
      <c r="Y327" s="4" t="s">
        <v>10311</v>
      </c>
      <c r="AK327" s="10" t="str">
        <f>IF(BTT[[#This Row],[Subprozess
(optionale Auswahl)]]="","okay",IF(VLOOKUP(BTT[[#This Row],[Subprozess
(optionale Auswahl)]],BPML[[Subprozess]:[Zugeordneter Hauptprozess]],3,FALSE)=BTT[[#This Row],[Hauptprozess
(Pflichtauswahl)]],"okay","falscher Subprozess"))</f>
        <v>okay</v>
      </c>
      <c r="AL327" t="str">
        <f>IF(aktives_Teilprojekt="Master","",IF(BTT[[#This Row],[Verantwortliches TP
(automatisch)]]=VLOOKUP(aktives_Teilprojekt,Teilprojekte[[Teilprojekte]:[Kürzel]],2,FALSE),"okay","Hauptprozess anderes TP"))</f>
        <v>okay</v>
      </c>
      <c r="AM3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7" s="10" t="str">
        <f>IFERROR(IF(BTT[[#This Row],[SAP-Modul
(Pflichtauswahl)]]&lt;&gt;VLOOKUP(BTT[[#This Row],[Verwendete Transaktion (Pflichtauswahl)]],Transaktionen[[Transaktionen]:[Modul]],3,FALSE),"Modul anders","okay"),"")</f>
        <v>okay</v>
      </c>
      <c r="AP327" s="10" t="str">
        <f>IFERROR(IF(COUNTIFS(BTT[Verwendete Transaktion (Pflichtauswahl)],BTT[[#This Row],[Verwendete Transaktion (Pflichtauswahl)]],BTT[SAP-Modul
(Pflichtauswahl)],"&lt;&gt;"&amp;BTT[[#This Row],[SAP-Modul
(Pflichtauswahl)]])&gt;0,"Modul anders","okay"),"")</f>
        <v>Modul anders</v>
      </c>
      <c r="AQ327" s="10" t="str">
        <f>IFERROR(IF(COUNTIFS(BTT[Verwendete Transaktion (Pflichtauswahl)],BTT[[#This Row],[Verwendete Transaktion (Pflichtauswahl)]],BTT[Verantwortliches TP
(automatisch)],"&lt;&gt;"&amp;BTT[[#This Row],[Verantwortliches TP
(automatisch)]])&gt;0,"Transaktion mehrfach","okay"),"")</f>
        <v>Transaktion mehrfach</v>
      </c>
      <c r="AR32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27" s="10" t="s">
        <v>10054</v>
      </c>
      <c r="AT327" s="10"/>
    </row>
    <row r="328" spans="1:46" ht="30" x14ac:dyDescent="0.25">
      <c r="A328" s="14" t="str">
        <f>IFERROR(IF(BTT[[#This Row],[Lfd Nr. 
(aus konsolidierter Datei)]]&lt;&gt;"",BTT[[#This Row],[Lfd Nr. 
(aus konsolidierter Datei)]],VLOOKUP(aktives_Teilprojekt,Teilprojekte[[Teilprojekte]:[Kürzel]],2,FALSE)&amp;ROW(BTT[[#This Row],[Lfd Nr.
(automatisch)]])-2),"")</f>
        <v>IH340</v>
      </c>
      <c r="B328" s="15" t="s">
        <v>6104</v>
      </c>
      <c r="C328" s="15"/>
      <c r="E328" s="10" t="str">
        <f>IFERROR(IF(NOT(BTT[[#This Row],[Manuelle Änderung des Verantwortliches TP
(Auswahl - bei Bedarf)]]=""),BTT[[#This Row],[Manuelle Änderung des Verantwortliches TP
(Auswahl - bei Bedarf)]],VLOOKUP(BTT[[#This Row],[Hauptprozess
(Pflichtauswahl)]],Hauptprozesse[],3,FALSE)),"")</f>
        <v>IH</v>
      </c>
      <c r="H328" s="10" t="s">
        <v>8485</v>
      </c>
      <c r="I328" t="s">
        <v>8521</v>
      </c>
      <c r="J328" s="10" t="str">
        <f>IFERROR(VLOOKUP(BTT[[#This Row],[Verwendete Transaktion (Pflichtauswahl)]],Transaktionen[[Transaktionen]:[Langtext]],2,FALSE),"")</f>
        <v>Durchführung in Drittsystem (Non-SAP)</v>
      </c>
      <c r="K328" t="s">
        <v>6052</v>
      </c>
      <c r="L328" t="s">
        <v>6052</v>
      </c>
      <c r="M328" t="s">
        <v>6052</v>
      </c>
      <c r="N328" t="s">
        <v>6052</v>
      </c>
      <c r="O328" t="s">
        <v>6052</v>
      </c>
      <c r="P328" t="s">
        <v>6052</v>
      </c>
      <c r="R328" t="s">
        <v>8533</v>
      </c>
      <c r="S328" t="s">
        <v>6052</v>
      </c>
      <c r="T328" t="s">
        <v>6060</v>
      </c>
      <c r="V328" s="10" t="str">
        <f>IFERROR(VLOOKUP(BTT[[#This Row],[Verwendetes Formular
(Auswahl falls relevant)]],Formulare[[Formularbezeichnung]:[Formularname (technisch)]],2,FALSE),"")</f>
        <v/>
      </c>
      <c r="X328" t="s">
        <v>6052</v>
      </c>
      <c r="Y328" s="4" t="s">
        <v>10310</v>
      </c>
      <c r="Z328" t="s">
        <v>6047</v>
      </c>
      <c r="AK328" s="10" t="str">
        <f>IF(BTT[[#This Row],[Subprozess
(optionale Auswahl)]]="","okay",IF(VLOOKUP(BTT[[#This Row],[Subprozess
(optionale Auswahl)]],BPML[[Subprozess]:[Zugeordneter Hauptprozess]],3,FALSE)=BTT[[#This Row],[Hauptprozess
(Pflichtauswahl)]],"okay","falscher Subprozess"))</f>
        <v>okay</v>
      </c>
      <c r="AL328" t="str">
        <f>IF(aktives_Teilprojekt="Master","",IF(BTT[[#This Row],[Verantwortliches TP
(automatisch)]]=VLOOKUP(aktives_Teilprojekt,Teilprojekte[[Teilprojekte]:[Kürzel]],2,FALSE),"okay","Hauptprozess anderes TP"))</f>
        <v>okay</v>
      </c>
      <c r="AM3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8" s="10" t="str">
        <f>IFERROR(IF(BTT[[#This Row],[SAP-Modul
(Pflichtauswahl)]]&lt;&gt;VLOOKUP(BTT[[#This Row],[Verwendete Transaktion (Pflichtauswahl)]],Transaktionen[[Transaktionen]:[Modul]],3,FALSE),"Modul anders","okay"),"")</f>
        <v>okay</v>
      </c>
      <c r="AP328" s="10" t="str">
        <f>IFERROR(IF(COUNTIFS(BTT[Verwendete Transaktion (Pflichtauswahl)],BTT[[#This Row],[Verwendete Transaktion (Pflichtauswahl)]],BTT[SAP-Modul
(Pflichtauswahl)],"&lt;&gt;"&amp;BTT[[#This Row],[SAP-Modul
(Pflichtauswahl)]])&gt;0,"Modul anders","okay"),"")</f>
        <v>Modul anders</v>
      </c>
      <c r="AQ328" s="10" t="str">
        <f>IFERROR(IF(COUNTIFS(BTT[Verwendete Transaktion (Pflichtauswahl)],BTT[[#This Row],[Verwendete Transaktion (Pflichtauswahl)]],BTT[Verantwortliches TP
(automatisch)],"&lt;&gt;"&amp;BTT[[#This Row],[Verantwortliches TP
(automatisch)]])&gt;0,"Transaktion mehrfach","okay"),"")</f>
        <v>Transaktion mehrfach</v>
      </c>
      <c r="AR32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28" s="10" t="s">
        <v>10055</v>
      </c>
      <c r="AT328" s="10"/>
    </row>
    <row r="329" spans="1:46" ht="30" x14ac:dyDescent="0.25">
      <c r="A329" s="14" t="str">
        <f>IFERROR(IF(BTT[[#This Row],[Lfd Nr. 
(aus konsolidierter Datei)]]&lt;&gt;"",BTT[[#This Row],[Lfd Nr. 
(aus konsolidierter Datei)]],VLOOKUP(aktives_Teilprojekt,Teilprojekte[[Teilprojekte]:[Kürzel]],2,FALSE)&amp;ROW(BTT[[#This Row],[Lfd Nr.
(automatisch)]])-2),"")</f>
        <v>IH341</v>
      </c>
      <c r="B329" s="15" t="s">
        <v>6105</v>
      </c>
      <c r="C329" s="15"/>
      <c r="E329" s="10" t="str">
        <f>IFERROR(IF(NOT(BTT[[#This Row],[Manuelle Änderung des Verantwortliches TP
(Auswahl - bei Bedarf)]]=""),BTT[[#This Row],[Manuelle Änderung des Verantwortliches TP
(Auswahl - bei Bedarf)]],VLOOKUP(BTT[[#This Row],[Hauptprozess
(Pflichtauswahl)]],Hauptprozesse[],3,FALSE)),"")</f>
        <v>IH</v>
      </c>
      <c r="H329" s="10" t="s">
        <v>8485</v>
      </c>
      <c r="I329" t="s">
        <v>8521</v>
      </c>
      <c r="J329" s="10" t="str">
        <f>IFERROR(VLOOKUP(BTT[[#This Row],[Verwendete Transaktion (Pflichtauswahl)]],Transaktionen[[Transaktionen]:[Langtext]],2,FALSE),"")</f>
        <v>Durchführung in Drittsystem (Non-SAP)</v>
      </c>
      <c r="K329" t="s">
        <v>6052</v>
      </c>
      <c r="L329" t="s">
        <v>6052</v>
      </c>
      <c r="M329" t="s">
        <v>6052</v>
      </c>
      <c r="N329" t="s">
        <v>6052</v>
      </c>
      <c r="O329" t="s">
        <v>6052</v>
      </c>
      <c r="P329" t="s">
        <v>6052</v>
      </c>
      <c r="R329" t="s">
        <v>8533</v>
      </c>
      <c r="S329" t="s">
        <v>6052</v>
      </c>
      <c r="T329" t="s">
        <v>6060</v>
      </c>
      <c r="V329" s="10" t="str">
        <f>IFERROR(VLOOKUP(BTT[[#This Row],[Verwendetes Formular
(Auswahl falls relevant)]],Formulare[[Formularbezeichnung]:[Formularname (technisch)]],2,FALSE),"")</f>
        <v/>
      </c>
      <c r="X329" t="s">
        <v>6052</v>
      </c>
      <c r="Y329" s="4" t="s">
        <v>10310</v>
      </c>
      <c r="Z329" t="s">
        <v>6047</v>
      </c>
      <c r="AK329" s="10" t="str">
        <f>IF(BTT[[#This Row],[Subprozess
(optionale Auswahl)]]="","okay",IF(VLOOKUP(BTT[[#This Row],[Subprozess
(optionale Auswahl)]],BPML[[Subprozess]:[Zugeordneter Hauptprozess]],3,FALSE)=BTT[[#This Row],[Hauptprozess
(Pflichtauswahl)]],"okay","falscher Subprozess"))</f>
        <v>okay</v>
      </c>
      <c r="AL329" t="str">
        <f>IF(aktives_Teilprojekt="Master","",IF(BTT[[#This Row],[Verantwortliches TP
(automatisch)]]=VLOOKUP(aktives_Teilprojekt,Teilprojekte[[Teilprojekte]:[Kürzel]],2,FALSE),"okay","Hauptprozess anderes TP"))</f>
        <v>okay</v>
      </c>
      <c r="AM3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9" s="10" t="str">
        <f>IFERROR(IF(BTT[[#This Row],[SAP-Modul
(Pflichtauswahl)]]&lt;&gt;VLOOKUP(BTT[[#This Row],[Verwendete Transaktion (Pflichtauswahl)]],Transaktionen[[Transaktionen]:[Modul]],3,FALSE),"Modul anders","okay"),"")</f>
        <v>okay</v>
      </c>
      <c r="AP329" s="10" t="str">
        <f>IFERROR(IF(COUNTIFS(BTT[Verwendete Transaktion (Pflichtauswahl)],BTT[[#This Row],[Verwendete Transaktion (Pflichtauswahl)]],BTT[SAP-Modul
(Pflichtauswahl)],"&lt;&gt;"&amp;BTT[[#This Row],[SAP-Modul
(Pflichtauswahl)]])&gt;0,"Modul anders","okay"),"")</f>
        <v>Modul anders</v>
      </c>
      <c r="AQ329" s="10" t="str">
        <f>IFERROR(IF(COUNTIFS(BTT[Verwendete Transaktion (Pflichtauswahl)],BTT[[#This Row],[Verwendete Transaktion (Pflichtauswahl)]],BTT[Verantwortliches TP
(automatisch)],"&lt;&gt;"&amp;BTT[[#This Row],[Verantwortliches TP
(automatisch)]])&gt;0,"Transaktion mehrfach","okay"),"")</f>
        <v>Transaktion mehrfach</v>
      </c>
      <c r="AR32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29" s="10" t="s">
        <v>10056</v>
      </c>
      <c r="AT329" s="10"/>
    </row>
    <row r="330" spans="1:46" ht="45" x14ac:dyDescent="0.25">
      <c r="A330" s="14" t="str">
        <f>IFERROR(IF(BTT[[#This Row],[Lfd Nr. 
(aus konsolidierter Datei)]]&lt;&gt;"",BTT[[#This Row],[Lfd Nr. 
(aus konsolidierter Datei)]],VLOOKUP(aktives_Teilprojekt,Teilprojekte[[Teilprojekte]:[Kürzel]],2,FALSE)&amp;ROW(BTT[[#This Row],[Lfd Nr.
(automatisch)]])-2),"")</f>
        <v>IH342</v>
      </c>
      <c r="B330" s="15" t="s">
        <v>6110</v>
      </c>
      <c r="C330" s="15"/>
      <c r="D330" t="s">
        <v>9939</v>
      </c>
      <c r="E330" s="10" t="str">
        <f>IFERROR(IF(NOT(BTT[[#This Row],[Manuelle Änderung des Verantwortliches TP
(Auswahl - bei Bedarf)]]=""),BTT[[#This Row],[Manuelle Änderung des Verantwortliches TP
(Auswahl - bei Bedarf)]],VLOOKUP(BTT[[#This Row],[Hauptprozess
(Pflichtauswahl)]],Hauptprozesse[],3,FALSE)),"")</f>
        <v>IH</v>
      </c>
      <c r="H330" s="10" t="s">
        <v>8454</v>
      </c>
      <c r="I330" t="s">
        <v>4203</v>
      </c>
      <c r="J330" s="10" t="str">
        <f>IFERROR(VLOOKUP(BTT[[#This Row],[Verwendete Transaktion (Pflichtauswahl)]],Transaktionen[[Transaktionen]:[Langtext]],2,FALSE),"")</f>
        <v>Workflows zu Objekt</v>
      </c>
      <c r="K330" t="s">
        <v>6052</v>
      </c>
      <c r="L330" t="s">
        <v>6052</v>
      </c>
      <c r="M330" t="s">
        <v>6052</v>
      </c>
      <c r="N330" t="s">
        <v>6052</v>
      </c>
      <c r="O330" t="s">
        <v>6052</v>
      </c>
      <c r="P330" t="s">
        <v>6052</v>
      </c>
      <c r="R330" t="s">
        <v>8533</v>
      </c>
      <c r="S330" t="s">
        <v>6052</v>
      </c>
      <c r="T330" t="s">
        <v>6060</v>
      </c>
      <c r="V330" s="10" t="str">
        <f>IFERROR(VLOOKUP(BTT[[#This Row],[Verwendetes Formular
(Auswahl falls relevant)]],Formulare[[Formularbezeichnung]:[Formularname (technisch)]],2,FALSE),"")</f>
        <v/>
      </c>
      <c r="X330" t="s">
        <v>6051</v>
      </c>
      <c r="Y330" s="4" t="s">
        <v>10312</v>
      </c>
      <c r="Z330" t="s">
        <v>6046</v>
      </c>
      <c r="AK330" s="10" t="str">
        <f>IF(BTT[[#This Row],[Subprozess
(optionale Auswahl)]]="","okay",IF(VLOOKUP(BTT[[#This Row],[Subprozess
(optionale Auswahl)]],BPML[[Subprozess]:[Zugeordneter Hauptprozess]],3,FALSE)=BTT[[#This Row],[Hauptprozess
(Pflichtauswahl)]],"okay","falscher Subprozess"))</f>
        <v>okay</v>
      </c>
      <c r="AL330" t="str">
        <f>IF(aktives_Teilprojekt="Master","",IF(BTT[[#This Row],[Verantwortliches TP
(automatisch)]]=VLOOKUP(aktives_Teilprojekt,Teilprojekte[[Teilprojekte]:[Kürzel]],2,FALSE),"okay","Hauptprozess anderes TP"))</f>
        <v>okay</v>
      </c>
      <c r="AM3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0" s="10" t="str">
        <f>IFERROR(IF(BTT[[#This Row],[SAP-Modul
(Pflichtauswahl)]]&lt;&gt;VLOOKUP(BTT[[#This Row],[Verwendete Transaktion (Pflichtauswahl)]],Transaktionen[[Transaktionen]:[Modul]],3,FALSE),"Modul anders","okay"),"")</f>
        <v>okay</v>
      </c>
      <c r="AP330" s="10" t="str">
        <f>IFERROR(IF(COUNTIFS(BTT[Verwendete Transaktion (Pflichtauswahl)],BTT[[#This Row],[Verwendete Transaktion (Pflichtauswahl)]],BTT[SAP-Modul
(Pflichtauswahl)],"&lt;&gt;"&amp;BTT[[#This Row],[SAP-Modul
(Pflichtauswahl)]])&gt;0,"Modul anders","okay"),"")</f>
        <v>okay</v>
      </c>
      <c r="AQ330" s="10" t="str">
        <f>IFERROR(IF(COUNTIFS(BTT[Verwendete Transaktion (Pflichtauswahl)],BTT[[#This Row],[Verwendete Transaktion (Pflichtauswahl)]],BTT[Verantwortliches TP
(automatisch)],"&lt;&gt;"&amp;BTT[[#This Row],[Verantwortliches TP
(automatisch)]])&gt;0,"Transaktion mehrfach","okay"),"")</f>
        <v>okay</v>
      </c>
      <c r="AR330" s="10" t="str">
        <f>IFERROR(IF(COUNTIFS(BTT[Verwendete Transaktion (Pflichtauswahl)],BTT[[#This Row],[Verwendete Transaktion (Pflichtauswahl)]],BTT[Verantwortliches TP
(automatisch)],"&lt;&gt;"&amp;VLOOKUP(aktives_Teilprojekt,Teilprojekte[[Teilprojekte]:[Kürzel]],2,FALSE))&gt;0,"Transaktion mehrfach","okay"),"")</f>
        <v>okay</v>
      </c>
      <c r="AS330" s="10" t="s">
        <v>10057</v>
      </c>
      <c r="AT330" s="10"/>
    </row>
    <row r="331" spans="1:46" x14ac:dyDescent="0.25">
      <c r="A331" s="14" t="str">
        <f>IFERROR(IF(BTT[[#This Row],[Lfd Nr. 
(aus konsolidierter Datei)]]&lt;&gt;"",BTT[[#This Row],[Lfd Nr. 
(aus konsolidierter Datei)]],VLOOKUP(aktives_Teilprojekt,Teilprojekte[[Teilprojekte]:[Kürzel]],2,FALSE)&amp;ROW(BTT[[#This Row],[Lfd Nr.
(automatisch)]])-2),"")</f>
        <v>IH343</v>
      </c>
      <c r="B331" s="15" t="s">
        <v>6110</v>
      </c>
      <c r="C331" s="15" t="s">
        <v>6226</v>
      </c>
      <c r="D331" t="s">
        <v>10059</v>
      </c>
      <c r="E331" s="10" t="str">
        <f>IFERROR(IF(NOT(BTT[[#This Row],[Manuelle Änderung des Verantwortliches TP
(Auswahl - bei Bedarf)]]=""),BTT[[#This Row],[Manuelle Änderung des Verantwortliches TP
(Auswahl - bei Bedarf)]],VLOOKUP(BTT[[#This Row],[Hauptprozess
(Pflichtauswahl)]],Hauptprozesse[],3,FALSE)),"")</f>
        <v>IH</v>
      </c>
      <c r="H331" s="10" t="s">
        <v>6041</v>
      </c>
      <c r="I331" t="s">
        <v>8567</v>
      </c>
      <c r="J331" s="10" t="str">
        <f>IFERROR(VLOOKUP(BTT[[#This Row],[Verwendete Transaktion (Pflichtauswahl)]],Transaktionen[[Transaktionen]:[Langtext]],2,FALSE),"")</f>
        <v>Durchführung über Workflow</v>
      </c>
      <c r="K331" t="s">
        <v>10207</v>
      </c>
      <c r="L331" t="s">
        <v>6052</v>
      </c>
      <c r="M331" t="s">
        <v>6052</v>
      </c>
      <c r="N331" t="s">
        <v>6052</v>
      </c>
      <c r="O331" t="s">
        <v>6052</v>
      </c>
      <c r="P331" t="s">
        <v>10174</v>
      </c>
      <c r="Q331" t="s">
        <v>6052</v>
      </c>
      <c r="R331" t="s">
        <v>8533</v>
      </c>
      <c r="S331" t="s">
        <v>6052</v>
      </c>
      <c r="T331" t="s">
        <v>6060</v>
      </c>
      <c r="V331" s="10" t="str">
        <f>IFERROR(VLOOKUP(BTT[[#This Row],[Verwendetes Formular
(Auswahl falls relevant)]],Formulare[[Formularbezeichnung]:[Formularname (technisch)]],2,FALSE),"")</f>
        <v/>
      </c>
      <c r="X331" t="s">
        <v>6051</v>
      </c>
      <c r="Y331" s="4"/>
      <c r="Z331" t="s">
        <v>6046</v>
      </c>
      <c r="AK331" s="10" t="str">
        <f>IF(BTT[[#This Row],[Subprozess
(optionale Auswahl)]]="","okay",IF(VLOOKUP(BTT[[#This Row],[Subprozess
(optionale Auswahl)]],BPML[[Subprozess]:[Zugeordneter Hauptprozess]],3,FALSE)=BTT[[#This Row],[Hauptprozess
(Pflichtauswahl)]],"okay","falscher Subprozess"))</f>
        <v>okay</v>
      </c>
      <c r="AL331" t="str">
        <f>IF(aktives_Teilprojekt="Master","",IF(BTT[[#This Row],[Verantwortliches TP
(automatisch)]]=VLOOKUP(aktives_Teilprojekt,Teilprojekte[[Teilprojekte]:[Kürzel]],2,FALSE),"okay","Hauptprozess anderes TP"))</f>
        <v>okay</v>
      </c>
      <c r="AM3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1" s="10" t="str">
        <f>IFERROR(IF(BTT[[#This Row],[SAP-Modul
(Pflichtauswahl)]]&lt;&gt;VLOOKUP(BTT[[#This Row],[Verwendete Transaktion (Pflichtauswahl)]],Transaktionen[[Transaktionen]:[Modul]],3,FALSE),"Modul anders","okay"),"")</f>
        <v>Modul anders</v>
      </c>
      <c r="AP331" s="10" t="str">
        <f>IFERROR(IF(COUNTIFS(BTT[Verwendete Transaktion (Pflichtauswahl)],BTT[[#This Row],[Verwendete Transaktion (Pflichtauswahl)]],BTT[SAP-Modul
(Pflichtauswahl)],"&lt;&gt;"&amp;BTT[[#This Row],[SAP-Modul
(Pflichtauswahl)]])&gt;0,"Modul anders","okay"),"")</f>
        <v>okay</v>
      </c>
      <c r="AQ331" s="10" t="str">
        <f>IFERROR(IF(COUNTIFS(BTT[Verwendete Transaktion (Pflichtauswahl)],BTT[[#This Row],[Verwendete Transaktion (Pflichtauswahl)]],BTT[Verantwortliches TP
(automatisch)],"&lt;&gt;"&amp;BTT[[#This Row],[Verantwortliches TP
(automatisch)]])&gt;0,"Transaktion mehrfach","okay"),"")</f>
        <v>okay</v>
      </c>
      <c r="AR331" s="10" t="str">
        <f>IFERROR(IF(COUNTIFS(BTT[Verwendete Transaktion (Pflichtauswahl)],BTT[[#This Row],[Verwendete Transaktion (Pflichtauswahl)]],BTT[Verantwortliches TP
(automatisch)],"&lt;&gt;"&amp;VLOOKUP(aktives_Teilprojekt,Teilprojekte[[Teilprojekte]:[Kürzel]],2,FALSE))&gt;0,"Transaktion mehrfach","okay"),"")</f>
        <v>okay</v>
      </c>
      <c r="AS331" s="10" t="s">
        <v>10058</v>
      </c>
      <c r="AT331" s="10"/>
    </row>
    <row r="332" spans="1:46" x14ac:dyDescent="0.25">
      <c r="A332" s="14" t="str">
        <f>IFERROR(IF(BTT[[#This Row],[Lfd Nr. 
(aus konsolidierter Datei)]]&lt;&gt;"",BTT[[#This Row],[Lfd Nr. 
(aus konsolidierter Datei)]],VLOOKUP(aktives_Teilprojekt,Teilprojekte[[Teilprojekte]:[Kürzel]],2,FALSE)&amp;ROW(BTT[[#This Row],[Lfd Nr.
(automatisch)]])-2),"")</f>
        <v>IH344</v>
      </c>
      <c r="B332" s="15" t="s">
        <v>6110</v>
      </c>
      <c r="C332" s="15" t="s">
        <v>6227</v>
      </c>
      <c r="D332" t="s">
        <v>10061</v>
      </c>
      <c r="E332" s="10" t="str">
        <f>IFERROR(IF(NOT(BTT[[#This Row],[Manuelle Änderung des Verantwortliches TP
(Auswahl - bei Bedarf)]]=""),BTT[[#This Row],[Manuelle Änderung des Verantwortliches TP
(Auswahl - bei Bedarf)]],VLOOKUP(BTT[[#This Row],[Hauptprozess
(Pflichtauswahl)]],Hauptprozesse[],3,FALSE)),"")</f>
        <v>IH</v>
      </c>
      <c r="H332" s="10" t="s">
        <v>6041</v>
      </c>
      <c r="I332" t="s">
        <v>8567</v>
      </c>
      <c r="J332" s="10" t="str">
        <f>IFERROR(VLOOKUP(BTT[[#This Row],[Verwendete Transaktion (Pflichtauswahl)]],Transaktionen[[Transaktionen]:[Langtext]],2,FALSE),"")</f>
        <v>Durchführung über Workflow</v>
      </c>
      <c r="K332" t="s">
        <v>10207</v>
      </c>
      <c r="L332" t="s">
        <v>6052</v>
      </c>
      <c r="M332" t="s">
        <v>6052</v>
      </c>
      <c r="N332" t="s">
        <v>6052</v>
      </c>
      <c r="O332" t="s">
        <v>6052</v>
      </c>
      <c r="P332" t="s">
        <v>10180</v>
      </c>
      <c r="Q332" t="s">
        <v>6052</v>
      </c>
      <c r="R332" t="s">
        <v>8533</v>
      </c>
      <c r="S332" t="s">
        <v>6052</v>
      </c>
      <c r="T332" t="s">
        <v>6060</v>
      </c>
      <c r="V332" s="10" t="str">
        <f>IFERROR(VLOOKUP(BTT[[#This Row],[Verwendetes Formular
(Auswahl falls relevant)]],Formulare[[Formularbezeichnung]:[Formularname (technisch)]],2,FALSE),"")</f>
        <v/>
      </c>
      <c r="X332" t="s">
        <v>6051</v>
      </c>
      <c r="Y332" s="4"/>
      <c r="Z332" t="s">
        <v>6046</v>
      </c>
      <c r="AK332" s="10" t="str">
        <f>IF(BTT[[#This Row],[Subprozess
(optionale Auswahl)]]="","okay",IF(VLOOKUP(BTT[[#This Row],[Subprozess
(optionale Auswahl)]],BPML[[Subprozess]:[Zugeordneter Hauptprozess]],3,FALSE)=BTT[[#This Row],[Hauptprozess
(Pflichtauswahl)]],"okay","falscher Subprozess"))</f>
        <v>okay</v>
      </c>
      <c r="AL332" t="str">
        <f>IF(aktives_Teilprojekt="Master","",IF(BTT[[#This Row],[Verantwortliches TP
(automatisch)]]=VLOOKUP(aktives_Teilprojekt,Teilprojekte[[Teilprojekte]:[Kürzel]],2,FALSE),"okay","Hauptprozess anderes TP"))</f>
        <v>okay</v>
      </c>
      <c r="AM3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2" s="10" t="str">
        <f>IFERROR(IF(BTT[[#This Row],[SAP-Modul
(Pflichtauswahl)]]&lt;&gt;VLOOKUP(BTT[[#This Row],[Verwendete Transaktion (Pflichtauswahl)]],Transaktionen[[Transaktionen]:[Modul]],3,FALSE),"Modul anders","okay"),"")</f>
        <v>Modul anders</v>
      </c>
      <c r="AP332" s="10" t="str">
        <f>IFERROR(IF(COUNTIFS(BTT[Verwendete Transaktion (Pflichtauswahl)],BTT[[#This Row],[Verwendete Transaktion (Pflichtauswahl)]],BTT[SAP-Modul
(Pflichtauswahl)],"&lt;&gt;"&amp;BTT[[#This Row],[SAP-Modul
(Pflichtauswahl)]])&gt;0,"Modul anders","okay"),"")</f>
        <v>okay</v>
      </c>
      <c r="AQ332" s="10" t="str">
        <f>IFERROR(IF(COUNTIFS(BTT[Verwendete Transaktion (Pflichtauswahl)],BTT[[#This Row],[Verwendete Transaktion (Pflichtauswahl)]],BTT[Verantwortliches TP
(automatisch)],"&lt;&gt;"&amp;BTT[[#This Row],[Verantwortliches TP
(automatisch)]])&gt;0,"Transaktion mehrfach","okay"),"")</f>
        <v>okay</v>
      </c>
      <c r="AR332" s="10" t="str">
        <f>IFERROR(IF(COUNTIFS(BTT[Verwendete Transaktion (Pflichtauswahl)],BTT[[#This Row],[Verwendete Transaktion (Pflichtauswahl)]],BTT[Verantwortliches TP
(automatisch)],"&lt;&gt;"&amp;VLOOKUP(aktives_Teilprojekt,Teilprojekte[[Teilprojekte]:[Kürzel]],2,FALSE))&gt;0,"Transaktion mehrfach","okay"),"")</f>
        <v>okay</v>
      </c>
      <c r="AS332" s="10" t="s">
        <v>10060</v>
      </c>
      <c r="AT332" s="10"/>
    </row>
    <row r="333" spans="1:46" x14ac:dyDescent="0.25">
      <c r="A333" s="14" t="str">
        <f>IFERROR(IF(BTT[[#This Row],[Lfd Nr. 
(aus konsolidierter Datei)]]&lt;&gt;"",BTT[[#This Row],[Lfd Nr. 
(aus konsolidierter Datei)]],VLOOKUP(aktives_Teilprojekt,Teilprojekte[[Teilprojekte]:[Kürzel]],2,FALSE)&amp;ROW(BTT[[#This Row],[Lfd Nr.
(automatisch)]])-2),"")</f>
        <v>IH345</v>
      </c>
      <c r="B333" s="15" t="s">
        <v>6110</v>
      </c>
      <c r="C333" s="15" t="s">
        <v>6230</v>
      </c>
      <c r="D333" t="s">
        <v>10063</v>
      </c>
      <c r="E333" s="10" t="str">
        <f>IFERROR(IF(NOT(BTT[[#This Row],[Manuelle Änderung des Verantwortliches TP
(Auswahl - bei Bedarf)]]=""),BTT[[#This Row],[Manuelle Änderung des Verantwortliches TP
(Auswahl - bei Bedarf)]],VLOOKUP(BTT[[#This Row],[Hauptprozess
(Pflichtauswahl)]],Hauptprozesse[],3,FALSE)),"")</f>
        <v>IH</v>
      </c>
      <c r="H333" s="10" t="s">
        <v>6041</v>
      </c>
      <c r="I333" t="s">
        <v>8567</v>
      </c>
      <c r="J333" s="10" t="str">
        <f>IFERROR(VLOOKUP(BTT[[#This Row],[Verwendete Transaktion (Pflichtauswahl)]],Transaktionen[[Transaktionen]:[Langtext]],2,FALSE),"")</f>
        <v>Durchführung über Workflow</v>
      </c>
      <c r="K333" t="s">
        <v>10207</v>
      </c>
      <c r="L333" t="s">
        <v>6052</v>
      </c>
      <c r="M333" t="s">
        <v>6052</v>
      </c>
      <c r="N333" t="s">
        <v>6052</v>
      </c>
      <c r="O333" t="s">
        <v>6052</v>
      </c>
      <c r="P333" t="s">
        <v>10185</v>
      </c>
      <c r="Q333" t="s">
        <v>6052</v>
      </c>
      <c r="R333" t="s">
        <v>8533</v>
      </c>
      <c r="S333" t="s">
        <v>6052</v>
      </c>
      <c r="T333" t="s">
        <v>6060</v>
      </c>
      <c r="V333" s="10" t="str">
        <f>IFERROR(VLOOKUP(BTT[[#This Row],[Verwendetes Formular
(Auswahl falls relevant)]],Formulare[[Formularbezeichnung]:[Formularname (technisch)]],2,FALSE),"")</f>
        <v/>
      </c>
      <c r="X333" t="s">
        <v>6051</v>
      </c>
      <c r="Y333" s="4"/>
      <c r="Z333" t="s">
        <v>6046</v>
      </c>
      <c r="AK333" s="10" t="str">
        <f>IF(BTT[[#This Row],[Subprozess
(optionale Auswahl)]]="","okay",IF(VLOOKUP(BTT[[#This Row],[Subprozess
(optionale Auswahl)]],BPML[[Subprozess]:[Zugeordneter Hauptprozess]],3,FALSE)=BTT[[#This Row],[Hauptprozess
(Pflichtauswahl)]],"okay","falscher Subprozess"))</f>
        <v>okay</v>
      </c>
      <c r="AL333" t="str">
        <f>IF(aktives_Teilprojekt="Master","",IF(BTT[[#This Row],[Verantwortliches TP
(automatisch)]]=VLOOKUP(aktives_Teilprojekt,Teilprojekte[[Teilprojekte]:[Kürzel]],2,FALSE),"okay","Hauptprozess anderes TP"))</f>
        <v>okay</v>
      </c>
      <c r="AM3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3" s="10" t="str">
        <f>IFERROR(IF(BTT[[#This Row],[SAP-Modul
(Pflichtauswahl)]]&lt;&gt;VLOOKUP(BTT[[#This Row],[Verwendete Transaktion (Pflichtauswahl)]],Transaktionen[[Transaktionen]:[Modul]],3,FALSE),"Modul anders","okay"),"")</f>
        <v>Modul anders</v>
      </c>
      <c r="AP333" s="10" t="str">
        <f>IFERROR(IF(COUNTIFS(BTT[Verwendete Transaktion (Pflichtauswahl)],BTT[[#This Row],[Verwendete Transaktion (Pflichtauswahl)]],BTT[SAP-Modul
(Pflichtauswahl)],"&lt;&gt;"&amp;BTT[[#This Row],[SAP-Modul
(Pflichtauswahl)]])&gt;0,"Modul anders","okay"),"")</f>
        <v>okay</v>
      </c>
      <c r="AQ333" s="10" t="str">
        <f>IFERROR(IF(COUNTIFS(BTT[Verwendete Transaktion (Pflichtauswahl)],BTT[[#This Row],[Verwendete Transaktion (Pflichtauswahl)]],BTT[Verantwortliches TP
(automatisch)],"&lt;&gt;"&amp;BTT[[#This Row],[Verantwortliches TP
(automatisch)]])&gt;0,"Transaktion mehrfach","okay"),"")</f>
        <v>okay</v>
      </c>
      <c r="AR333" s="10" t="str">
        <f>IFERROR(IF(COUNTIFS(BTT[Verwendete Transaktion (Pflichtauswahl)],BTT[[#This Row],[Verwendete Transaktion (Pflichtauswahl)]],BTT[Verantwortliches TP
(automatisch)],"&lt;&gt;"&amp;VLOOKUP(aktives_Teilprojekt,Teilprojekte[[Teilprojekte]:[Kürzel]],2,FALSE))&gt;0,"Transaktion mehrfach","okay"),"")</f>
        <v>okay</v>
      </c>
      <c r="AS333" s="10" t="s">
        <v>10062</v>
      </c>
      <c r="AT333" s="10"/>
    </row>
    <row r="334" spans="1:46" x14ac:dyDescent="0.25">
      <c r="A334" s="14" t="str">
        <f>IFERROR(IF(BTT[[#This Row],[Lfd Nr. 
(aus konsolidierter Datei)]]&lt;&gt;"",BTT[[#This Row],[Lfd Nr. 
(aus konsolidierter Datei)]],VLOOKUP(aktives_Teilprojekt,Teilprojekte[[Teilprojekte]:[Kürzel]],2,FALSE)&amp;ROW(BTT[[#This Row],[Lfd Nr.
(automatisch)]])-2),"")</f>
        <v>IH346</v>
      </c>
      <c r="B334" s="15" t="s">
        <v>6110</v>
      </c>
      <c r="C334" s="15" t="s">
        <v>6230</v>
      </c>
      <c r="D334" t="s">
        <v>10065</v>
      </c>
      <c r="E334" s="10" t="str">
        <f>IFERROR(IF(NOT(BTT[[#This Row],[Manuelle Änderung des Verantwortliches TP
(Auswahl - bei Bedarf)]]=""),BTT[[#This Row],[Manuelle Änderung des Verantwortliches TP
(Auswahl - bei Bedarf)]],VLOOKUP(BTT[[#This Row],[Hauptprozess
(Pflichtauswahl)]],Hauptprozesse[],3,FALSE)),"")</f>
        <v>IH</v>
      </c>
      <c r="H334" s="10" t="s">
        <v>6041</v>
      </c>
      <c r="I334" t="s">
        <v>8567</v>
      </c>
      <c r="J334" s="10" t="str">
        <f>IFERROR(VLOOKUP(BTT[[#This Row],[Verwendete Transaktion (Pflichtauswahl)]],Transaktionen[[Transaktionen]:[Langtext]],2,FALSE),"")</f>
        <v>Durchführung über Workflow</v>
      </c>
      <c r="K334" t="s">
        <v>10207</v>
      </c>
      <c r="L334" t="s">
        <v>6052</v>
      </c>
      <c r="M334" t="s">
        <v>6052</v>
      </c>
      <c r="N334" t="s">
        <v>6052</v>
      </c>
      <c r="O334" t="s">
        <v>6052</v>
      </c>
      <c r="P334" t="s">
        <v>10183</v>
      </c>
      <c r="Q334" t="s">
        <v>6052</v>
      </c>
      <c r="R334" t="s">
        <v>8533</v>
      </c>
      <c r="S334" t="s">
        <v>6052</v>
      </c>
      <c r="T334" t="s">
        <v>6060</v>
      </c>
      <c r="V334" s="10" t="str">
        <f>IFERROR(VLOOKUP(BTT[[#This Row],[Verwendetes Formular
(Auswahl falls relevant)]],Formulare[[Formularbezeichnung]:[Formularname (technisch)]],2,FALSE),"")</f>
        <v/>
      </c>
      <c r="X334" t="s">
        <v>6051</v>
      </c>
      <c r="Y334" s="4"/>
      <c r="Z334" t="s">
        <v>6046</v>
      </c>
      <c r="AK334" s="10" t="str">
        <f>IF(BTT[[#This Row],[Subprozess
(optionale Auswahl)]]="","okay",IF(VLOOKUP(BTT[[#This Row],[Subprozess
(optionale Auswahl)]],BPML[[Subprozess]:[Zugeordneter Hauptprozess]],3,FALSE)=BTT[[#This Row],[Hauptprozess
(Pflichtauswahl)]],"okay","falscher Subprozess"))</f>
        <v>okay</v>
      </c>
      <c r="AL334" t="str">
        <f>IF(aktives_Teilprojekt="Master","",IF(BTT[[#This Row],[Verantwortliches TP
(automatisch)]]=VLOOKUP(aktives_Teilprojekt,Teilprojekte[[Teilprojekte]:[Kürzel]],2,FALSE),"okay","Hauptprozess anderes TP"))</f>
        <v>okay</v>
      </c>
      <c r="AM3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4" s="10" t="str">
        <f>IFERROR(IF(BTT[[#This Row],[SAP-Modul
(Pflichtauswahl)]]&lt;&gt;VLOOKUP(BTT[[#This Row],[Verwendete Transaktion (Pflichtauswahl)]],Transaktionen[[Transaktionen]:[Modul]],3,FALSE),"Modul anders","okay"),"")</f>
        <v>Modul anders</v>
      </c>
      <c r="AP334" s="10" t="str">
        <f>IFERROR(IF(COUNTIFS(BTT[Verwendete Transaktion (Pflichtauswahl)],BTT[[#This Row],[Verwendete Transaktion (Pflichtauswahl)]],BTT[SAP-Modul
(Pflichtauswahl)],"&lt;&gt;"&amp;BTT[[#This Row],[SAP-Modul
(Pflichtauswahl)]])&gt;0,"Modul anders","okay"),"")</f>
        <v>okay</v>
      </c>
      <c r="AQ334" s="10" t="str">
        <f>IFERROR(IF(COUNTIFS(BTT[Verwendete Transaktion (Pflichtauswahl)],BTT[[#This Row],[Verwendete Transaktion (Pflichtauswahl)]],BTT[Verantwortliches TP
(automatisch)],"&lt;&gt;"&amp;BTT[[#This Row],[Verantwortliches TP
(automatisch)]])&gt;0,"Transaktion mehrfach","okay"),"")</f>
        <v>okay</v>
      </c>
      <c r="AR334" s="10" t="str">
        <f>IFERROR(IF(COUNTIFS(BTT[Verwendete Transaktion (Pflichtauswahl)],BTT[[#This Row],[Verwendete Transaktion (Pflichtauswahl)]],BTT[Verantwortliches TP
(automatisch)],"&lt;&gt;"&amp;VLOOKUP(aktives_Teilprojekt,Teilprojekte[[Teilprojekte]:[Kürzel]],2,FALSE))&gt;0,"Transaktion mehrfach","okay"),"")</f>
        <v>okay</v>
      </c>
      <c r="AS334" s="10" t="s">
        <v>10064</v>
      </c>
      <c r="AT334" s="10"/>
    </row>
    <row r="335" spans="1:46" ht="75" x14ac:dyDescent="0.25">
      <c r="A335" s="14" t="str">
        <f>IFERROR(IF(BTT[[#This Row],[Lfd Nr. 
(aus konsolidierter Datei)]]&lt;&gt;"",BTT[[#This Row],[Lfd Nr. 
(aus konsolidierter Datei)]],VLOOKUP(aktives_Teilprojekt,Teilprojekte[[Teilprojekte]:[Kürzel]],2,FALSE)&amp;ROW(BTT[[#This Row],[Lfd Nr.
(automatisch)]])-2),"")</f>
        <v>IH347</v>
      </c>
      <c r="B335" s="15" t="s">
        <v>6110</v>
      </c>
      <c r="C335" s="15" t="s">
        <v>6230</v>
      </c>
      <c r="D335" t="s">
        <v>10067</v>
      </c>
      <c r="E335" s="10" t="str">
        <f>IFERROR(IF(NOT(BTT[[#This Row],[Manuelle Änderung des Verantwortliches TP
(Auswahl - bei Bedarf)]]=""),BTT[[#This Row],[Manuelle Änderung des Verantwortliches TP
(Auswahl - bei Bedarf)]],VLOOKUP(BTT[[#This Row],[Hauptprozess
(Pflichtauswahl)]],Hauptprozesse[],3,FALSE)),"")</f>
        <v>IH</v>
      </c>
      <c r="H335" s="10" t="s">
        <v>6041</v>
      </c>
      <c r="I335" t="s">
        <v>2486</v>
      </c>
      <c r="J335" s="10" t="str">
        <f>IFERROR(VLOOKUP(BTT[[#This Row],[Verwendete Transaktion (Pflichtauswahl)]],Transaktionen[[Transaktionen]:[Langtext]],2,FALSE),"")</f>
        <v>AUFTRAG ÄNDERN</v>
      </c>
      <c r="K335" t="s">
        <v>2468</v>
      </c>
      <c r="L335" t="s">
        <v>6052</v>
      </c>
      <c r="M335" t="s">
        <v>6052</v>
      </c>
      <c r="N335" t="s">
        <v>6052</v>
      </c>
      <c r="O335" t="s">
        <v>6052</v>
      </c>
      <c r="P335" t="s">
        <v>6052</v>
      </c>
      <c r="Q335" t="s">
        <v>6052</v>
      </c>
      <c r="R335" t="s">
        <v>8533</v>
      </c>
      <c r="S335" t="s">
        <v>6052</v>
      </c>
      <c r="T335" t="s">
        <v>8525</v>
      </c>
      <c r="U335" t="s">
        <v>8572</v>
      </c>
      <c r="V335" s="10" t="str">
        <f>IFERROR(VLOOKUP(BTT[[#This Row],[Verwendetes Formular
(Auswahl falls relevant)]],Formulare[[Formularbezeichnung]:[Formularname (technisch)]],2,FALSE),"")</f>
        <v>ZPM_100_P_ARMA</v>
      </c>
      <c r="X335" t="s">
        <v>6052</v>
      </c>
      <c r="Y335" s="4" t="s">
        <v>10313</v>
      </c>
      <c r="Z335" t="s">
        <v>6048</v>
      </c>
      <c r="AK335" s="10" t="str">
        <f>IF(BTT[[#This Row],[Subprozess
(optionale Auswahl)]]="","okay",IF(VLOOKUP(BTT[[#This Row],[Subprozess
(optionale Auswahl)]],BPML[[Subprozess]:[Zugeordneter Hauptprozess]],3,FALSE)=BTT[[#This Row],[Hauptprozess
(Pflichtauswahl)]],"okay","falscher Subprozess"))</f>
        <v>okay</v>
      </c>
      <c r="AL335" t="str">
        <f>IF(aktives_Teilprojekt="Master","",IF(BTT[[#This Row],[Verantwortliches TP
(automatisch)]]=VLOOKUP(aktives_Teilprojekt,Teilprojekte[[Teilprojekte]:[Kürzel]],2,FALSE),"okay","Hauptprozess anderes TP"))</f>
        <v>okay</v>
      </c>
      <c r="AM3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5" s="10" t="str">
        <f>IFERROR(IF(BTT[[#This Row],[SAP-Modul
(Pflichtauswahl)]]&lt;&gt;VLOOKUP(BTT[[#This Row],[Verwendete Transaktion (Pflichtauswahl)]],Transaktionen[[Transaktionen]:[Modul]],3,FALSE),"Modul anders","okay"),"")</f>
        <v>okay</v>
      </c>
      <c r="AP335" s="10" t="str">
        <f>IFERROR(IF(COUNTIFS(BTT[Verwendete Transaktion (Pflichtauswahl)],BTT[[#This Row],[Verwendete Transaktion (Pflichtauswahl)]],BTT[SAP-Modul
(Pflichtauswahl)],"&lt;&gt;"&amp;BTT[[#This Row],[SAP-Modul
(Pflichtauswahl)]])&gt;0,"Modul anders","okay"),"")</f>
        <v>okay</v>
      </c>
      <c r="AQ335" s="10" t="str">
        <f>IFERROR(IF(COUNTIFS(BTT[Verwendete Transaktion (Pflichtauswahl)],BTT[[#This Row],[Verwendete Transaktion (Pflichtauswahl)]],BTT[Verantwortliches TP
(automatisch)],"&lt;&gt;"&amp;BTT[[#This Row],[Verantwortliches TP
(automatisch)]])&gt;0,"Transaktion mehrfach","okay"),"")</f>
        <v>Transaktion mehrfach</v>
      </c>
      <c r="AR33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5" s="10" t="s">
        <v>10066</v>
      </c>
      <c r="AT335" s="10"/>
    </row>
    <row r="336" spans="1:46" x14ac:dyDescent="0.25">
      <c r="A336" s="14" t="str">
        <f>IFERROR(IF(BTT[[#This Row],[Lfd Nr. 
(aus konsolidierter Datei)]]&lt;&gt;"",BTT[[#This Row],[Lfd Nr. 
(aus konsolidierter Datei)]],VLOOKUP(aktives_Teilprojekt,Teilprojekte[[Teilprojekte]:[Kürzel]],2,FALSE)&amp;ROW(BTT[[#This Row],[Lfd Nr.
(automatisch)]])-2),"")</f>
        <v>IH348</v>
      </c>
      <c r="B336" s="15" t="s">
        <v>6110</v>
      </c>
      <c r="C336" s="15" t="s">
        <v>6230</v>
      </c>
      <c r="D336" t="s">
        <v>10067</v>
      </c>
      <c r="E336" s="10" t="str">
        <f>IFERROR(IF(NOT(BTT[[#This Row],[Manuelle Änderung des Verantwortliches TP
(Auswahl - bei Bedarf)]]=""),BTT[[#This Row],[Manuelle Änderung des Verantwortliches TP
(Auswahl - bei Bedarf)]],VLOOKUP(BTT[[#This Row],[Hauptprozess
(Pflichtauswahl)]],Hauptprozesse[],3,FALSE)),"")</f>
        <v>IH</v>
      </c>
      <c r="H336" s="10" t="s">
        <v>6041</v>
      </c>
      <c r="I336" t="s">
        <v>2486</v>
      </c>
      <c r="J336" s="10" t="str">
        <f>IFERROR(VLOOKUP(BTT[[#This Row],[Verwendete Transaktion (Pflichtauswahl)]],Transaktionen[[Transaktionen]:[Langtext]],2,FALSE),"")</f>
        <v>AUFTRAG ÄNDERN</v>
      </c>
      <c r="K336" t="s">
        <v>2468</v>
      </c>
      <c r="L336" t="s">
        <v>6052</v>
      </c>
      <c r="M336" t="s">
        <v>6052</v>
      </c>
      <c r="N336" t="s">
        <v>6052</v>
      </c>
      <c r="O336" t="s">
        <v>6052</v>
      </c>
      <c r="P336" t="s">
        <v>6052</v>
      </c>
      <c r="Q336" t="s">
        <v>6052</v>
      </c>
      <c r="R336" t="s">
        <v>8533</v>
      </c>
      <c r="S336" t="s">
        <v>6052</v>
      </c>
      <c r="T336" t="s">
        <v>8525</v>
      </c>
      <c r="U336" t="s">
        <v>8809</v>
      </c>
      <c r="V336" s="10" t="str">
        <f>IFERROR(VLOOKUP(BTT[[#This Row],[Verwendetes Formular
(Auswahl falls relevant)]],Formulare[[Formularbezeichnung]:[Formularname (technisch)]],2,FALSE),"")</f>
        <v>ZPM_100_P_BEHAELT</v>
      </c>
      <c r="X336" t="s">
        <v>6052</v>
      </c>
      <c r="Y336" s="4"/>
      <c r="Z336" t="s">
        <v>6048</v>
      </c>
      <c r="AK336" s="10" t="str">
        <f>IF(BTT[[#This Row],[Subprozess
(optionale Auswahl)]]="","okay",IF(VLOOKUP(BTT[[#This Row],[Subprozess
(optionale Auswahl)]],BPML[[Subprozess]:[Zugeordneter Hauptprozess]],3,FALSE)=BTT[[#This Row],[Hauptprozess
(Pflichtauswahl)]],"okay","falscher Subprozess"))</f>
        <v>okay</v>
      </c>
      <c r="AL336" t="str">
        <f>IF(aktives_Teilprojekt="Master","",IF(BTT[[#This Row],[Verantwortliches TP
(automatisch)]]=VLOOKUP(aktives_Teilprojekt,Teilprojekte[[Teilprojekte]:[Kürzel]],2,FALSE),"okay","Hauptprozess anderes TP"))</f>
        <v>okay</v>
      </c>
      <c r="AM3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6" s="10" t="str">
        <f>IFERROR(IF(BTT[[#This Row],[SAP-Modul
(Pflichtauswahl)]]&lt;&gt;VLOOKUP(BTT[[#This Row],[Verwendete Transaktion (Pflichtauswahl)]],Transaktionen[[Transaktionen]:[Modul]],3,FALSE),"Modul anders","okay"),"")</f>
        <v>okay</v>
      </c>
      <c r="AP336" s="10" t="str">
        <f>IFERROR(IF(COUNTIFS(BTT[Verwendete Transaktion (Pflichtauswahl)],BTT[[#This Row],[Verwendete Transaktion (Pflichtauswahl)]],BTT[SAP-Modul
(Pflichtauswahl)],"&lt;&gt;"&amp;BTT[[#This Row],[SAP-Modul
(Pflichtauswahl)]])&gt;0,"Modul anders","okay"),"")</f>
        <v>okay</v>
      </c>
      <c r="AQ336" s="10" t="str">
        <f>IFERROR(IF(COUNTIFS(BTT[Verwendete Transaktion (Pflichtauswahl)],BTT[[#This Row],[Verwendete Transaktion (Pflichtauswahl)]],BTT[Verantwortliches TP
(automatisch)],"&lt;&gt;"&amp;BTT[[#This Row],[Verantwortliches TP
(automatisch)]])&gt;0,"Transaktion mehrfach","okay"),"")</f>
        <v>Transaktion mehrfach</v>
      </c>
      <c r="AR33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6" s="10" t="s">
        <v>10068</v>
      </c>
      <c r="AT336" s="10"/>
    </row>
    <row r="337" spans="1:46" x14ac:dyDescent="0.25">
      <c r="A337" s="14" t="str">
        <f>IFERROR(IF(BTT[[#This Row],[Lfd Nr. 
(aus konsolidierter Datei)]]&lt;&gt;"",BTT[[#This Row],[Lfd Nr. 
(aus konsolidierter Datei)]],VLOOKUP(aktives_Teilprojekt,Teilprojekte[[Teilprojekte]:[Kürzel]],2,FALSE)&amp;ROW(BTT[[#This Row],[Lfd Nr.
(automatisch)]])-2),"")</f>
        <v>IH349</v>
      </c>
      <c r="B337" s="15" t="s">
        <v>6110</v>
      </c>
      <c r="C337" s="15" t="s">
        <v>6230</v>
      </c>
      <c r="D337" t="s">
        <v>10067</v>
      </c>
      <c r="E337" s="10" t="str">
        <f>IFERROR(IF(NOT(BTT[[#This Row],[Manuelle Änderung des Verantwortliches TP
(Auswahl - bei Bedarf)]]=""),BTT[[#This Row],[Manuelle Änderung des Verantwortliches TP
(Auswahl - bei Bedarf)]],VLOOKUP(BTT[[#This Row],[Hauptprozess
(Pflichtauswahl)]],Hauptprozesse[],3,FALSE)),"")</f>
        <v>IH</v>
      </c>
      <c r="H337" s="10" t="s">
        <v>6041</v>
      </c>
      <c r="I337" t="s">
        <v>2486</v>
      </c>
      <c r="J337" s="10" t="str">
        <f>IFERROR(VLOOKUP(BTT[[#This Row],[Verwendete Transaktion (Pflichtauswahl)]],Transaktionen[[Transaktionen]:[Langtext]],2,FALSE),"")</f>
        <v>AUFTRAG ÄNDERN</v>
      </c>
      <c r="K337" t="s">
        <v>2468</v>
      </c>
      <c r="L337" t="s">
        <v>6052</v>
      </c>
      <c r="M337" t="s">
        <v>6052</v>
      </c>
      <c r="N337" t="s">
        <v>6052</v>
      </c>
      <c r="O337" t="s">
        <v>6052</v>
      </c>
      <c r="P337" t="s">
        <v>6052</v>
      </c>
      <c r="Q337" t="s">
        <v>6052</v>
      </c>
      <c r="R337" t="s">
        <v>8533</v>
      </c>
      <c r="S337" t="s">
        <v>6052</v>
      </c>
      <c r="T337" t="s">
        <v>8525</v>
      </c>
      <c r="U337" t="s">
        <v>8811</v>
      </c>
      <c r="V337" s="10" t="str">
        <f>IFERROR(VLOOKUP(BTT[[#This Row],[Verwendetes Formular
(Auswahl falls relevant)]],Formulare[[Formularbezeichnung]:[Formularname (technisch)]],2,FALSE),"")</f>
        <v>ZPM_100_P_COMPLAIN</v>
      </c>
      <c r="X337" t="s">
        <v>6052</v>
      </c>
      <c r="Y337" s="4"/>
      <c r="Z337" t="s">
        <v>6048</v>
      </c>
      <c r="AK337" s="10" t="str">
        <f>IF(BTT[[#This Row],[Subprozess
(optionale Auswahl)]]="","okay",IF(VLOOKUP(BTT[[#This Row],[Subprozess
(optionale Auswahl)]],BPML[[Subprozess]:[Zugeordneter Hauptprozess]],3,FALSE)=BTT[[#This Row],[Hauptprozess
(Pflichtauswahl)]],"okay","falscher Subprozess"))</f>
        <v>okay</v>
      </c>
      <c r="AL337" t="str">
        <f>IF(aktives_Teilprojekt="Master","",IF(BTT[[#This Row],[Verantwortliches TP
(automatisch)]]=VLOOKUP(aktives_Teilprojekt,Teilprojekte[[Teilprojekte]:[Kürzel]],2,FALSE),"okay","Hauptprozess anderes TP"))</f>
        <v>okay</v>
      </c>
      <c r="AM3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7" s="10" t="str">
        <f>IFERROR(IF(BTT[[#This Row],[SAP-Modul
(Pflichtauswahl)]]&lt;&gt;VLOOKUP(BTT[[#This Row],[Verwendete Transaktion (Pflichtauswahl)]],Transaktionen[[Transaktionen]:[Modul]],3,FALSE),"Modul anders","okay"),"")</f>
        <v>okay</v>
      </c>
      <c r="AP337" s="10" t="str">
        <f>IFERROR(IF(COUNTIFS(BTT[Verwendete Transaktion (Pflichtauswahl)],BTT[[#This Row],[Verwendete Transaktion (Pflichtauswahl)]],BTT[SAP-Modul
(Pflichtauswahl)],"&lt;&gt;"&amp;BTT[[#This Row],[SAP-Modul
(Pflichtauswahl)]])&gt;0,"Modul anders","okay"),"")</f>
        <v>okay</v>
      </c>
      <c r="AQ337" s="10" t="str">
        <f>IFERROR(IF(COUNTIFS(BTT[Verwendete Transaktion (Pflichtauswahl)],BTT[[#This Row],[Verwendete Transaktion (Pflichtauswahl)]],BTT[Verantwortliches TP
(automatisch)],"&lt;&gt;"&amp;BTT[[#This Row],[Verantwortliches TP
(automatisch)]])&gt;0,"Transaktion mehrfach","okay"),"")</f>
        <v>Transaktion mehrfach</v>
      </c>
      <c r="AR33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7" s="10" t="s">
        <v>10069</v>
      </c>
      <c r="AT337" s="10"/>
    </row>
    <row r="338" spans="1:46" x14ac:dyDescent="0.25">
      <c r="A338" s="14" t="str">
        <f>IFERROR(IF(BTT[[#This Row],[Lfd Nr. 
(aus konsolidierter Datei)]]&lt;&gt;"",BTT[[#This Row],[Lfd Nr. 
(aus konsolidierter Datei)]],VLOOKUP(aktives_Teilprojekt,Teilprojekte[[Teilprojekte]:[Kürzel]],2,FALSE)&amp;ROW(BTT[[#This Row],[Lfd Nr.
(automatisch)]])-2),"")</f>
        <v>IH350</v>
      </c>
      <c r="B338" s="15" t="s">
        <v>6110</v>
      </c>
      <c r="C338" s="15" t="s">
        <v>6230</v>
      </c>
      <c r="D338" t="s">
        <v>10067</v>
      </c>
      <c r="E338" s="10" t="str">
        <f>IFERROR(IF(NOT(BTT[[#This Row],[Manuelle Änderung des Verantwortliches TP
(Auswahl - bei Bedarf)]]=""),BTT[[#This Row],[Manuelle Änderung des Verantwortliches TP
(Auswahl - bei Bedarf)]],VLOOKUP(BTT[[#This Row],[Hauptprozess
(Pflichtauswahl)]],Hauptprozesse[],3,FALSE)),"")</f>
        <v>IH</v>
      </c>
      <c r="H338" s="10" t="s">
        <v>6041</v>
      </c>
      <c r="I338" t="s">
        <v>2486</v>
      </c>
      <c r="J338" s="10" t="str">
        <f>IFERROR(VLOOKUP(BTT[[#This Row],[Verwendete Transaktion (Pflichtauswahl)]],Transaktionen[[Transaktionen]:[Langtext]],2,FALSE),"")</f>
        <v>AUFTRAG ÄNDERN</v>
      </c>
      <c r="K338" t="s">
        <v>2468</v>
      </c>
      <c r="L338" t="s">
        <v>6052</v>
      </c>
      <c r="M338" t="s">
        <v>6052</v>
      </c>
      <c r="N338" t="s">
        <v>6052</v>
      </c>
      <c r="O338" t="s">
        <v>6052</v>
      </c>
      <c r="P338" t="s">
        <v>6052</v>
      </c>
      <c r="Q338" t="s">
        <v>6052</v>
      </c>
      <c r="R338" t="s">
        <v>8533</v>
      </c>
      <c r="S338" t="s">
        <v>6052</v>
      </c>
      <c r="T338" t="s">
        <v>8525</v>
      </c>
      <c r="U338" t="s">
        <v>8813</v>
      </c>
      <c r="V338" s="10" t="str">
        <f>IFERROR(VLOOKUP(BTT[[#This Row],[Verwendetes Formular
(Auswahl falls relevant)]],Formulare[[Formularbezeichnung]:[Formularname (technisch)]],2,FALSE),"")</f>
        <v>ZPM_100_P_DES</v>
      </c>
      <c r="X338" t="s">
        <v>6052</v>
      </c>
      <c r="Y338" s="4"/>
      <c r="Z338" t="s">
        <v>6048</v>
      </c>
      <c r="AK338" s="10" t="str">
        <f>IF(BTT[[#This Row],[Subprozess
(optionale Auswahl)]]="","okay",IF(VLOOKUP(BTT[[#This Row],[Subprozess
(optionale Auswahl)]],BPML[[Subprozess]:[Zugeordneter Hauptprozess]],3,FALSE)=BTT[[#This Row],[Hauptprozess
(Pflichtauswahl)]],"okay","falscher Subprozess"))</f>
        <v>okay</v>
      </c>
      <c r="AL338" t="str">
        <f>IF(aktives_Teilprojekt="Master","",IF(BTT[[#This Row],[Verantwortliches TP
(automatisch)]]=VLOOKUP(aktives_Teilprojekt,Teilprojekte[[Teilprojekte]:[Kürzel]],2,FALSE),"okay","Hauptprozess anderes TP"))</f>
        <v>okay</v>
      </c>
      <c r="AM3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8" s="10" t="str">
        <f>IFERROR(IF(BTT[[#This Row],[SAP-Modul
(Pflichtauswahl)]]&lt;&gt;VLOOKUP(BTT[[#This Row],[Verwendete Transaktion (Pflichtauswahl)]],Transaktionen[[Transaktionen]:[Modul]],3,FALSE),"Modul anders","okay"),"")</f>
        <v>okay</v>
      </c>
      <c r="AP338" s="10" t="str">
        <f>IFERROR(IF(COUNTIFS(BTT[Verwendete Transaktion (Pflichtauswahl)],BTT[[#This Row],[Verwendete Transaktion (Pflichtauswahl)]],BTT[SAP-Modul
(Pflichtauswahl)],"&lt;&gt;"&amp;BTT[[#This Row],[SAP-Modul
(Pflichtauswahl)]])&gt;0,"Modul anders","okay"),"")</f>
        <v>okay</v>
      </c>
      <c r="AQ338" s="10" t="str">
        <f>IFERROR(IF(COUNTIFS(BTT[Verwendete Transaktion (Pflichtauswahl)],BTT[[#This Row],[Verwendete Transaktion (Pflichtauswahl)]],BTT[Verantwortliches TP
(automatisch)],"&lt;&gt;"&amp;BTT[[#This Row],[Verantwortliches TP
(automatisch)]])&gt;0,"Transaktion mehrfach","okay"),"")</f>
        <v>Transaktion mehrfach</v>
      </c>
      <c r="AR33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8" s="10" t="s">
        <v>10070</v>
      </c>
      <c r="AT338" s="10"/>
    </row>
    <row r="339" spans="1:46" x14ac:dyDescent="0.25">
      <c r="A339" s="14" t="str">
        <f>IFERROR(IF(BTT[[#This Row],[Lfd Nr. 
(aus konsolidierter Datei)]]&lt;&gt;"",BTT[[#This Row],[Lfd Nr. 
(aus konsolidierter Datei)]],VLOOKUP(aktives_Teilprojekt,Teilprojekte[[Teilprojekte]:[Kürzel]],2,FALSE)&amp;ROW(BTT[[#This Row],[Lfd Nr.
(automatisch)]])-2),"")</f>
        <v>IH351</v>
      </c>
      <c r="B339" s="15" t="s">
        <v>6110</v>
      </c>
      <c r="C339" s="15" t="s">
        <v>6230</v>
      </c>
      <c r="D339" t="s">
        <v>10067</v>
      </c>
      <c r="E339" s="10" t="str">
        <f>IFERROR(IF(NOT(BTT[[#This Row],[Manuelle Änderung des Verantwortliches TP
(Auswahl - bei Bedarf)]]=""),BTT[[#This Row],[Manuelle Änderung des Verantwortliches TP
(Auswahl - bei Bedarf)]],VLOOKUP(BTT[[#This Row],[Hauptprozess
(Pflichtauswahl)]],Hauptprozesse[],3,FALSE)),"")</f>
        <v>IH</v>
      </c>
      <c r="H339" s="10" t="s">
        <v>6041</v>
      </c>
      <c r="I339" t="s">
        <v>2486</v>
      </c>
      <c r="J339" s="10" t="str">
        <f>IFERROR(VLOOKUP(BTT[[#This Row],[Verwendete Transaktion (Pflichtauswahl)]],Transaktionen[[Transaktionen]:[Langtext]],2,FALSE),"")</f>
        <v>AUFTRAG ÄNDERN</v>
      </c>
      <c r="K339" t="s">
        <v>2468</v>
      </c>
      <c r="L339" t="s">
        <v>6052</v>
      </c>
      <c r="M339" t="s">
        <v>6052</v>
      </c>
      <c r="N339" t="s">
        <v>6052</v>
      </c>
      <c r="O339" t="s">
        <v>6052</v>
      </c>
      <c r="P339" t="s">
        <v>6052</v>
      </c>
      <c r="Q339" t="s">
        <v>6052</v>
      </c>
      <c r="R339" t="s">
        <v>8533</v>
      </c>
      <c r="S339" t="s">
        <v>6052</v>
      </c>
      <c r="T339" t="s">
        <v>8525</v>
      </c>
      <c r="U339" t="s">
        <v>8814</v>
      </c>
      <c r="V339" s="10" t="str">
        <f>IFERROR(VLOOKUP(BTT[[#This Row],[Verwendetes Formular
(Auswahl falls relevant)]],Formulare[[Formularbezeichnung]:[Formularname (technisch)]],2,FALSE),"")</f>
        <v>ZPM_100_P_DREH</v>
      </c>
      <c r="X339" t="s">
        <v>6052</v>
      </c>
      <c r="Y339" s="4"/>
      <c r="Z339" t="s">
        <v>6048</v>
      </c>
      <c r="AK339" s="10" t="str">
        <f>IF(BTT[[#This Row],[Subprozess
(optionale Auswahl)]]="","okay",IF(VLOOKUP(BTT[[#This Row],[Subprozess
(optionale Auswahl)]],BPML[[Subprozess]:[Zugeordneter Hauptprozess]],3,FALSE)=BTT[[#This Row],[Hauptprozess
(Pflichtauswahl)]],"okay","falscher Subprozess"))</f>
        <v>okay</v>
      </c>
      <c r="AL339" t="str">
        <f>IF(aktives_Teilprojekt="Master","",IF(BTT[[#This Row],[Verantwortliches TP
(automatisch)]]=VLOOKUP(aktives_Teilprojekt,Teilprojekte[[Teilprojekte]:[Kürzel]],2,FALSE),"okay","Hauptprozess anderes TP"))</f>
        <v>okay</v>
      </c>
      <c r="AM3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9" s="10" t="str">
        <f>IFERROR(IF(BTT[[#This Row],[SAP-Modul
(Pflichtauswahl)]]&lt;&gt;VLOOKUP(BTT[[#This Row],[Verwendete Transaktion (Pflichtauswahl)]],Transaktionen[[Transaktionen]:[Modul]],3,FALSE),"Modul anders","okay"),"")</f>
        <v>okay</v>
      </c>
      <c r="AP339" s="10" t="str">
        <f>IFERROR(IF(COUNTIFS(BTT[Verwendete Transaktion (Pflichtauswahl)],BTT[[#This Row],[Verwendete Transaktion (Pflichtauswahl)]],BTT[SAP-Modul
(Pflichtauswahl)],"&lt;&gt;"&amp;BTT[[#This Row],[SAP-Modul
(Pflichtauswahl)]])&gt;0,"Modul anders","okay"),"")</f>
        <v>okay</v>
      </c>
      <c r="AQ339" s="10" t="str">
        <f>IFERROR(IF(COUNTIFS(BTT[Verwendete Transaktion (Pflichtauswahl)],BTT[[#This Row],[Verwendete Transaktion (Pflichtauswahl)]],BTT[Verantwortliches TP
(automatisch)],"&lt;&gt;"&amp;BTT[[#This Row],[Verantwortliches TP
(automatisch)]])&gt;0,"Transaktion mehrfach","okay"),"")</f>
        <v>Transaktion mehrfach</v>
      </c>
      <c r="AR33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9" s="10" t="s">
        <v>10071</v>
      </c>
      <c r="AT339" s="10"/>
    </row>
    <row r="340" spans="1:46" x14ac:dyDescent="0.25">
      <c r="A340" s="14" t="str">
        <f>IFERROR(IF(BTT[[#This Row],[Lfd Nr. 
(aus konsolidierter Datei)]]&lt;&gt;"",BTT[[#This Row],[Lfd Nr. 
(aus konsolidierter Datei)]],VLOOKUP(aktives_Teilprojekt,Teilprojekte[[Teilprojekte]:[Kürzel]],2,FALSE)&amp;ROW(BTT[[#This Row],[Lfd Nr.
(automatisch)]])-2),"")</f>
        <v>IH352</v>
      </c>
      <c r="B340" s="15" t="s">
        <v>6110</v>
      </c>
      <c r="C340" s="15" t="s">
        <v>6230</v>
      </c>
      <c r="D340" t="s">
        <v>10067</v>
      </c>
      <c r="E340" s="10" t="str">
        <f>IFERROR(IF(NOT(BTT[[#This Row],[Manuelle Änderung des Verantwortliches TP
(Auswahl - bei Bedarf)]]=""),BTT[[#This Row],[Manuelle Änderung des Verantwortliches TP
(Auswahl - bei Bedarf)]],VLOOKUP(BTT[[#This Row],[Hauptprozess
(Pflichtauswahl)]],Hauptprozesse[],3,FALSE)),"")</f>
        <v>IH</v>
      </c>
      <c r="H340" s="10" t="s">
        <v>6041</v>
      </c>
      <c r="I340" t="s">
        <v>2486</v>
      </c>
      <c r="J340" s="10" t="str">
        <f>IFERROR(VLOOKUP(BTT[[#This Row],[Verwendete Transaktion (Pflichtauswahl)]],Transaktionen[[Transaktionen]:[Langtext]],2,FALSE),"")</f>
        <v>AUFTRAG ÄNDERN</v>
      </c>
      <c r="K340" t="s">
        <v>2468</v>
      </c>
      <c r="L340" t="s">
        <v>6052</v>
      </c>
      <c r="M340" t="s">
        <v>6052</v>
      </c>
      <c r="N340" t="s">
        <v>6052</v>
      </c>
      <c r="O340" t="s">
        <v>6052</v>
      </c>
      <c r="P340" t="s">
        <v>6052</v>
      </c>
      <c r="Q340" t="s">
        <v>6052</v>
      </c>
      <c r="R340" t="s">
        <v>8533</v>
      </c>
      <c r="S340" t="s">
        <v>6052</v>
      </c>
      <c r="T340" t="s">
        <v>8525</v>
      </c>
      <c r="U340" t="s">
        <v>8816</v>
      </c>
      <c r="V340" s="10" t="str">
        <f>IFERROR(VLOOKUP(BTT[[#This Row],[Verwendetes Formular
(Auswahl falls relevant)]],Formulare[[Formularbezeichnung]:[Formularname (technisch)]],2,FALSE),"")</f>
        <v>ZPM_100_P_ELFREI1</v>
      </c>
      <c r="X340" t="s">
        <v>6052</v>
      </c>
      <c r="Y340" s="4"/>
      <c r="Z340" t="s">
        <v>6048</v>
      </c>
      <c r="AK340" s="10" t="str">
        <f>IF(BTT[[#This Row],[Subprozess
(optionale Auswahl)]]="","okay",IF(VLOOKUP(BTT[[#This Row],[Subprozess
(optionale Auswahl)]],BPML[[Subprozess]:[Zugeordneter Hauptprozess]],3,FALSE)=BTT[[#This Row],[Hauptprozess
(Pflichtauswahl)]],"okay","falscher Subprozess"))</f>
        <v>okay</v>
      </c>
      <c r="AL340" t="str">
        <f>IF(aktives_Teilprojekt="Master","",IF(BTT[[#This Row],[Verantwortliches TP
(automatisch)]]=VLOOKUP(aktives_Teilprojekt,Teilprojekte[[Teilprojekte]:[Kürzel]],2,FALSE),"okay","Hauptprozess anderes TP"))</f>
        <v>okay</v>
      </c>
      <c r="AM3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0" s="10" t="str">
        <f>IFERROR(IF(BTT[[#This Row],[SAP-Modul
(Pflichtauswahl)]]&lt;&gt;VLOOKUP(BTT[[#This Row],[Verwendete Transaktion (Pflichtauswahl)]],Transaktionen[[Transaktionen]:[Modul]],3,FALSE),"Modul anders","okay"),"")</f>
        <v>okay</v>
      </c>
      <c r="AP340" s="10" t="str">
        <f>IFERROR(IF(COUNTIFS(BTT[Verwendete Transaktion (Pflichtauswahl)],BTT[[#This Row],[Verwendete Transaktion (Pflichtauswahl)]],BTT[SAP-Modul
(Pflichtauswahl)],"&lt;&gt;"&amp;BTT[[#This Row],[SAP-Modul
(Pflichtauswahl)]])&gt;0,"Modul anders","okay"),"")</f>
        <v>okay</v>
      </c>
      <c r="AQ340" s="10" t="str">
        <f>IFERROR(IF(COUNTIFS(BTT[Verwendete Transaktion (Pflichtauswahl)],BTT[[#This Row],[Verwendete Transaktion (Pflichtauswahl)]],BTT[Verantwortliches TP
(automatisch)],"&lt;&gt;"&amp;BTT[[#This Row],[Verantwortliches TP
(automatisch)]])&gt;0,"Transaktion mehrfach","okay"),"")</f>
        <v>Transaktion mehrfach</v>
      </c>
      <c r="AR34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0" s="10" t="s">
        <v>10072</v>
      </c>
      <c r="AT340" s="10"/>
    </row>
    <row r="341" spans="1:46" x14ac:dyDescent="0.25">
      <c r="A341" s="14" t="str">
        <f>IFERROR(IF(BTT[[#This Row],[Lfd Nr. 
(aus konsolidierter Datei)]]&lt;&gt;"",BTT[[#This Row],[Lfd Nr. 
(aus konsolidierter Datei)]],VLOOKUP(aktives_Teilprojekt,Teilprojekte[[Teilprojekte]:[Kürzel]],2,FALSE)&amp;ROW(BTT[[#This Row],[Lfd Nr.
(automatisch)]])-2),"")</f>
        <v>IH353</v>
      </c>
      <c r="B341" s="15" t="s">
        <v>6110</v>
      </c>
      <c r="C341" s="15" t="s">
        <v>6230</v>
      </c>
      <c r="D341" t="s">
        <v>10067</v>
      </c>
      <c r="E341" s="10" t="str">
        <f>IFERROR(IF(NOT(BTT[[#This Row],[Manuelle Änderung des Verantwortliches TP
(Auswahl - bei Bedarf)]]=""),BTT[[#This Row],[Manuelle Änderung des Verantwortliches TP
(Auswahl - bei Bedarf)]],VLOOKUP(BTT[[#This Row],[Hauptprozess
(Pflichtauswahl)]],Hauptprozesse[],3,FALSE)),"")</f>
        <v>IH</v>
      </c>
      <c r="H341" s="10" t="s">
        <v>6041</v>
      </c>
      <c r="I341" t="s">
        <v>2486</v>
      </c>
      <c r="J341" s="10" t="str">
        <f>IFERROR(VLOOKUP(BTT[[#This Row],[Verwendete Transaktion (Pflichtauswahl)]],Transaktionen[[Transaktionen]:[Langtext]],2,FALSE),"")</f>
        <v>AUFTRAG ÄNDERN</v>
      </c>
      <c r="K341" t="s">
        <v>2468</v>
      </c>
      <c r="L341" t="s">
        <v>6052</v>
      </c>
      <c r="M341" t="s">
        <v>6052</v>
      </c>
      <c r="N341" t="s">
        <v>6052</v>
      </c>
      <c r="O341" t="s">
        <v>6052</v>
      </c>
      <c r="P341" t="s">
        <v>6052</v>
      </c>
      <c r="Q341" t="s">
        <v>6052</v>
      </c>
      <c r="R341" t="s">
        <v>8533</v>
      </c>
      <c r="S341" t="s">
        <v>6052</v>
      </c>
      <c r="T341" t="s">
        <v>8525</v>
      </c>
      <c r="U341" t="s">
        <v>8818</v>
      </c>
      <c r="V341" s="10" t="str">
        <f>IFERROR(VLOOKUP(BTT[[#This Row],[Verwendetes Formular
(Auswahl falls relevant)]],Formulare[[Formularbezeichnung]:[Formularname (technisch)]],2,FALSE),"")</f>
        <v>ZPM_100_P_ELFREI2</v>
      </c>
      <c r="X341" t="s">
        <v>6052</v>
      </c>
      <c r="Y341" s="4"/>
      <c r="Z341" t="s">
        <v>6048</v>
      </c>
      <c r="AK341" s="10" t="str">
        <f>IF(BTT[[#This Row],[Subprozess
(optionale Auswahl)]]="","okay",IF(VLOOKUP(BTT[[#This Row],[Subprozess
(optionale Auswahl)]],BPML[[Subprozess]:[Zugeordneter Hauptprozess]],3,FALSE)=BTT[[#This Row],[Hauptprozess
(Pflichtauswahl)]],"okay","falscher Subprozess"))</f>
        <v>okay</v>
      </c>
      <c r="AL341" t="str">
        <f>IF(aktives_Teilprojekt="Master","",IF(BTT[[#This Row],[Verantwortliches TP
(automatisch)]]=VLOOKUP(aktives_Teilprojekt,Teilprojekte[[Teilprojekte]:[Kürzel]],2,FALSE),"okay","Hauptprozess anderes TP"))</f>
        <v>okay</v>
      </c>
      <c r="AM3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1" s="10" t="str">
        <f>IFERROR(IF(BTT[[#This Row],[SAP-Modul
(Pflichtauswahl)]]&lt;&gt;VLOOKUP(BTT[[#This Row],[Verwendete Transaktion (Pflichtauswahl)]],Transaktionen[[Transaktionen]:[Modul]],3,FALSE),"Modul anders","okay"),"")</f>
        <v>okay</v>
      </c>
      <c r="AP341" s="10" t="str">
        <f>IFERROR(IF(COUNTIFS(BTT[Verwendete Transaktion (Pflichtauswahl)],BTT[[#This Row],[Verwendete Transaktion (Pflichtauswahl)]],BTT[SAP-Modul
(Pflichtauswahl)],"&lt;&gt;"&amp;BTT[[#This Row],[SAP-Modul
(Pflichtauswahl)]])&gt;0,"Modul anders","okay"),"")</f>
        <v>okay</v>
      </c>
      <c r="AQ341" s="10" t="str">
        <f>IFERROR(IF(COUNTIFS(BTT[Verwendete Transaktion (Pflichtauswahl)],BTT[[#This Row],[Verwendete Transaktion (Pflichtauswahl)]],BTT[Verantwortliches TP
(automatisch)],"&lt;&gt;"&amp;BTT[[#This Row],[Verantwortliches TP
(automatisch)]])&gt;0,"Transaktion mehrfach","okay"),"")</f>
        <v>Transaktion mehrfach</v>
      </c>
      <c r="AR34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1" s="10" t="s">
        <v>10073</v>
      </c>
      <c r="AT341" s="10"/>
    </row>
    <row r="342" spans="1:46" x14ac:dyDescent="0.25">
      <c r="A342" s="14" t="str">
        <f>IFERROR(IF(BTT[[#This Row],[Lfd Nr. 
(aus konsolidierter Datei)]]&lt;&gt;"",BTT[[#This Row],[Lfd Nr. 
(aus konsolidierter Datei)]],VLOOKUP(aktives_Teilprojekt,Teilprojekte[[Teilprojekte]:[Kürzel]],2,FALSE)&amp;ROW(BTT[[#This Row],[Lfd Nr.
(automatisch)]])-2),"")</f>
        <v>IH354</v>
      </c>
      <c r="B342" s="15" t="s">
        <v>6110</v>
      </c>
      <c r="C342" s="15" t="s">
        <v>6230</v>
      </c>
      <c r="D342" t="s">
        <v>10067</v>
      </c>
      <c r="E342" s="10" t="str">
        <f>IFERROR(IF(NOT(BTT[[#This Row],[Manuelle Änderung des Verantwortliches TP
(Auswahl - bei Bedarf)]]=""),BTT[[#This Row],[Manuelle Änderung des Verantwortliches TP
(Auswahl - bei Bedarf)]],VLOOKUP(BTT[[#This Row],[Hauptprozess
(Pflichtauswahl)]],Hauptprozesse[],3,FALSE)),"")</f>
        <v>IH</v>
      </c>
      <c r="H342" s="10" t="s">
        <v>6041</v>
      </c>
      <c r="I342" t="s">
        <v>2486</v>
      </c>
      <c r="J342" s="10" t="str">
        <f>IFERROR(VLOOKUP(BTT[[#This Row],[Verwendete Transaktion (Pflichtauswahl)]],Transaktionen[[Transaktionen]:[Langtext]],2,FALSE),"")</f>
        <v>AUFTRAG ÄNDERN</v>
      </c>
      <c r="K342" t="s">
        <v>2468</v>
      </c>
      <c r="L342" t="s">
        <v>6052</v>
      </c>
      <c r="M342" t="s">
        <v>6052</v>
      </c>
      <c r="N342" t="s">
        <v>6052</v>
      </c>
      <c r="O342" t="s">
        <v>6052</v>
      </c>
      <c r="P342" t="s">
        <v>6052</v>
      </c>
      <c r="Q342" t="s">
        <v>6052</v>
      </c>
      <c r="R342" t="s">
        <v>8533</v>
      </c>
      <c r="S342" t="s">
        <v>6052</v>
      </c>
      <c r="T342" t="s">
        <v>8525</v>
      </c>
      <c r="U342" t="s">
        <v>8571</v>
      </c>
      <c r="V342" s="10" t="str">
        <f>IFERROR(VLOOKUP(BTT[[#This Row],[Verwendetes Formular
(Auswahl falls relevant)]],Formulare[[Formularbezeichnung]:[Formularname (technisch)]],2,FALSE),"")</f>
        <v>ZPM_100_P_EMOT</v>
      </c>
      <c r="X342" t="s">
        <v>6052</v>
      </c>
      <c r="Y342" s="4"/>
      <c r="Z342" t="s">
        <v>6048</v>
      </c>
      <c r="AK342" s="10" t="str">
        <f>IF(BTT[[#This Row],[Subprozess
(optionale Auswahl)]]="","okay",IF(VLOOKUP(BTT[[#This Row],[Subprozess
(optionale Auswahl)]],BPML[[Subprozess]:[Zugeordneter Hauptprozess]],3,FALSE)=BTT[[#This Row],[Hauptprozess
(Pflichtauswahl)]],"okay","falscher Subprozess"))</f>
        <v>okay</v>
      </c>
      <c r="AL342" t="str">
        <f>IF(aktives_Teilprojekt="Master","",IF(BTT[[#This Row],[Verantwortliches TP
(automatisch)]]=VLOOKUP(aktives_Teilprojekt,Teilprojekte[[Teilprojekte]:[Kürzel]],2,FALSE),"okay","Hauptprozess anderes TP"))</f>
        <v>okay</v>
      </c>
      <c r="AM3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2" s="10" t="str">
        <f>IFERROR(IF(BTT[[#This Row],[SAP-Modul
(Pflichtauswahl)]]&lt;&gt;VLOOKUP(BTT[[#This Row],[Verwendete Transaktion (Pflichtauswahl)]],Transaktionen[[Transaktionen]:[Modul]],3,FALSE),"Modul anders","okay"),"")</f>
        <v>okay</v>
      </c>
      <c r="AP342" s="10" t="str">
        <f>IFERROR(IF(COUNTIFS(BTT[Verwendete Transaktion (Pflichtauswahl)],BTT[[#This Row],[Verwendete Transaktion (Pflichtauswahl)]],BTT[SAP-Modul
(Pflichtauswahl)],"&lt;&gt;"&amp;BTT[[#This Row],[SAP-Modul
(Pflichtauswahl)]])&gt;0,"Modul anders","okay"),"")</f>
        <v>okay</v>
      </c>
      <c r="AQ342" s="10" t="str">
        <f>IFERROR(IF(COUNTIFS(BTT[Verwendete Transaktion (Pflichtauswahl)],BTT[[#This Row],[Verwendete Transaktion (Pflichtauswahl)]],BTT[Verantwortliches TP
(automatisch)],"&lt;&gt;"&amp;BTT[[#This Row],[Verantwortliches TP
(automatisch)]])&gt;0,"Transaktion mehrfach","okay"),"")</f>
        <v>Transaktion mehrfach</v>
      </c>
      <c r="AR34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2" s="10" t="s">
        <v>10074</v>
      </c>
      <c r="AT342" s="10"/>
    </row>
    <row r="343" spans="1:46" x14ac:dyDescent="0.25">
      <c r="A343" s="14" t="str">
        <f>IFERROR(IF(BTT[[#This Row],[Lfd Nr. 
(aus konsolidierter Datei)]]&lt;&gt;"",BTT[[#This Row],[Lfd Nr. 
(aus konsolidierter Datei)]],VLOOKUP(aktives_Teilprojekt,Teilprojekte[[Teilprojekte]:[Kürzel]],2,FALSE)&amp;ROW(BTT[[#This Row],[Lfd Nr.
(automatisch)]])-2),"")</f>
        <v>IH355</v>
      </c>
      <c r="B343" s="15" t="s">
        <v>6110</v>
      </c>
      <c r="C343" s="15" t="s">
        <v>6230</v>
      </c>
      <c r="D343" t="s">
        <v>10067</v>
      </c>
      <c r="E343" s="10" t="str">
        <f>IFERROR(IF(NOT(BTT[[#This Row],[Manuelle Änderung des Verantwortliches TP
(Auswahl - bei Bedarf)]]=""),BTT[[#This Row],[Manuelle Änderung des Verantwortliches TP
(Auswahl - bei Bedarf)]],VLOOKUP(BTT[[#This Row],[Hauptprozess
(Pflichtauswahl)]],Hauptprozesse[],3,FALSE)),"")</f>
        <v>IH</v>
      </c>
      <c r="H343" s="10" t="s">
        <v>6041</v>
      </c>
      <c r="I343" t="s">
        <v>2486</v>
      </c>
      <c r="J343" s="10" t="str">
        <f>IFERROR(VLOOKUP(BTT[[#This Row],[Verwendete Transaktion (Pflichtauswahl)]],Transaktionen[[Transaktionen]:[Langtext]],2,FALSE),"")</f>
        <v>AUFTRAG ÄNDERN</v>
      </c>
      <c r="K343" t="s">
        <v>2468</v>
      </c>
      <c r="L343" t="s">
        <v>6052</v>
      </c>
      <c r="M343" t="s">
        <v>6052</v>
      </c>
      <c r="N343" t="s">
        <v>6052</v>
      </c>
      <c r="O343" t="s">
        <v>6052</v>
      </c>
      <c r="P343" t="s">
        <v>6052</v>
      </c>
      <c r="Q343" t="s">
        <v>6052</v>
      </c>
      <c r="R343" t="s">
        <v>8533</v>
      </c>
      <c r="S343" t="s">
        <v>6052</v>
      </c>
      <c r="T343" t="s">
        <v>8525</v>
      </c>
      <c r="U343" t="s">
        <v>8821</v>
      </c>
      <c r="V343" s="10" t="str">
        <f>IFERROR(VLOOKUP(BTT[[#This Row],[Verwendetes Formular
(Auswahl falls relevant)]],Formulare[[Formularbezeichnung]:[Formularname (technisch)]],2,FALSE),"")</f>
        <v>ZPM_100_P_ERLAUB</v>
      </c>
      <c r="X343" t="s">
        <v>6052</v>
      </c>
      <c r="Y343" s="4"/>
      <c r="Z343" t="s">
        <v>6048</v>
      </c>
      <c r="AK343" s="10" t="str">
        <f>IF(BTT[[#This Row],[Subprozess
(optionale Auswahl)]]="","okay",IF(VLOOKUP(BTT[[#This Row],[Subprozess
(optionale Auswahl)]],BPML[[Subprozess]:[Zugeordneter Hauptprozess]],3,FALSE)=BTT[[#This Row],[Hauptprozess
(Pflichtauswahl)]],"okay","falscher Subprozess"))</f>
        <v>okay</v>
      </c>
      <c r="AL343" t="str">
        <f>IF(aktives_Teilprojekt="Master","",IF(BTT[[#This Row],[Verantwortliches TP
(automatisch)]]=VLOOKUP(aktives_Teilprojekt,Teilprojekte[[Teilprojekte]:[Kürzel]],2,FALSE),"okay","Hauptprozess anderes TP"))</f>
        <v>okay</v>
      </c>
      <c r="AM3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3" s="10" t="str">
        <f>IFERROR(IF(BTT[[#This Row],[SAP-Modul
(Pflichtauswahl)]]&lt;&gt;VLOOKUP(BTT[[#This Row],[Verwendete Transaktion (Pflichtauswahl)]],Transaktionen[[Transaktionen]:[Modul]],3,FALSE),"Modul anders","okay"),"")</f>
        <v>okay</v>
      </c>
      <c r="AP343" s="10" t="str">
        <f>IFERROR(IF(COUNTIFS(BTT[Verwendete Transaktion (Pflichtauswahl)],BTT[[#This Row],[Verwendete Transaktion (Pflichtauswahl)]],BTT[SAP-Modul
(Pflichtauswahl)],"&lt;&gt;"&amp;BTT[[#This Row],[SAP-Modul
(Pflichtauswahl)]])&gt;0,"Modul anders","okay"),"")</f>
        <v>okay</v>
      </c>
      <c r="AQ343" s="10" t="str">
        <f>IFERROR(IF(COUNTIFS(BTT[Verwendete Transaktion (Pflichtauswahl)],BTT[[#This Row],[Verwendete Transaktion (Pflichtauswahl)]],BTT[Verantwortliches TP
(automatisch)],"&lt;&gt;"&amp;BTT[[#This Row],[Verantwortliches TP
(automatisch)]])&gt;0,"Transaktion mehrfach","okay"),"")</f>
        <v>Transaktion mehrfach</v>
      </c>
      <c r="AR34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3" s="10" t="s">
        <v>10075</v>
      </c>
      <c r="AT343" s="10"/>
    </row>
    <row r="344" spans="1:46" x14ac:dyDescent="0.25">
      <c r="A344" s="14" t="str">
        <f>IFERROR(IF(BTT[[#This Row],[Lfd Nr. 
(aus konsolidierter Datei)]]&lt;&gt;"",BTT[[#This Row],[Lfd Nr. 
(aus konsolidierter Datei)]],VLOOKUP(aktives_Teilprojekt,Teilprojekte[[Teilprojekte]:[Kürzel]],2,FALSE)&amp;ROW(BTT[[#This Row],[Lfd Nr.
(automatisch)]])-2),"")</f>
        <v>IH356</v>
      </c>
      <c r="B344" s="15" t="s">
        <v>6110</v>
      </c>
      <c r="C344" s="15" t="s">
        <v>6230</v>
      </c>
      <c r="D344" t="s">
        <v>10067</v>
      </c>
      <c r="E344" s="10" t="str">
        <f>IFERROR(IF(NOT(BTT[[#This Row],[Manuelle Änderung des Verantwortliches TP
(Auswahl - bei Bedarf)]]=""),BTT[[#This Row],[Manuelle Änderung des Verantwortliches TP
(Auswahl - bei Bedarf)]],VLOOKUP(BTT[[#This Row],[Hauptprozess
(Pflichtauswahl)]],Hauptprozesse[],3,FALSE)),"")</f>
        <v>IH</v>
      </c>
      <c r="H344" s="10" t="s">
        <v>6041</v>
      </c>
      <c r="I344" t="s">
        <v>2486</v>
      </c>
      <c r="J344" s="10" t="str">
        <f>IFERROR(VLOOKUP(BTT[[#This Row],[Verwendete Transaktion (Pflichtauswahl)]],Transaktionen[[Transaktionen]:[Langtext]],2,FALSE),"")</f>
        <v>AUFTRAG ÄNDERN</v>
      </c>
      <c r="K344" t="s">
        <v>2468</v>
      </c>
      <c r="L344" t="s">
        <v>6052</v>
      </c>
      <c r="M344" t="s">
        <v>6052</v>
      </c>
      <c r="N344" t="s">
        <v>6052</v>
      </c>
      <c r="O344" t="s">
        <v>6052</v>
      </c>
      <c r="P344" t="s">
        <v>6052</v>
      </c>
      <c r="Q344" t="s">
        <v>6052</v>
      </c>
      <c r="R344" t="s">
        <v>8533</v>
      </c>
      <c r="S344" t="s">
        <v>6052</v>
      </c>
      <c r="T344" t="s">
        <v>8525</v>
      </c>
      <c r="U344" t="s">
        <v>8823</v>
      </c>
      <c r="V344" s="10" t="str">
        <f>IFERROR(VLOOKUP(BTT[[#This Row],[Verwendetes Formular
(Auswahl falls relevant)]],Formulare[[Formularbezeichnung]:[Formularname (technisch)]],2,FALSE),"")</f>
        <v>ZPM_100_P_EWART</v>
      </c>
      <c r="X344" t="s">
        <v>6052</v>
      </c>
      <c r="Y344" s="4"/>
      <c r="Z344" t="s">
        <v>6048</v>
      </c>
      <c r="AK344" s="10" t="str">
        <f>IF(BTT[[#This Row],[Subprozess
(optionale Auswahl)]]="","okay",IF(VLOOKUP(BTT[[#This Row],[Subprozess
(optionale Auswahl)]],BPML[[Subprozess]:[Zugeordneter Hauptprozess]],3,FALSE)=BTT[[#This Row],[Hauptprozess
(Pflichtauswahl)]],"okay","falscher Subprozess"))</f>
        <v>okay</v>
      </c>
      <c r="AL344" t="str">
        <f>IF(aktives_Teilprojekt="Master","",IF(BTT[[#This Row],[Verantwortliches TP
(automatisch)]]=VLOOKUP(aktives_Teilprojekt,Teilprojekte[[Teilprojekte]:[Kürzel]],2,FALSE),"okay","Hauptprozess anderes TP"))</f>
        <v>okay</v>
      </c>
      <c r="AM3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4" s="10" t="str">
        <f>IFERROR(IF(BTT[[#This Row],[SAP-Modul
(Pflichtauswahl)]]&lt;&gt;VLOOKUP(BTT[[#This Row],[Verwendete Transaktion (Pflichtauswahl)]],Transaktionen[[Transaktionen]:[Modul]],3,FALSE),"Modul anders","okay"),"")</f>
        <v>okay</v>
      </c>
      <c r="AP344" s="10" t="str">
        <f>IFERROR(IF(COUNTIFS(BTT[Verwendete Transaktion (Pflichtauswahl)],BTT[[#This Row],[Verwendete Transaktion (Pflichtauswahl)]],BTT[SAP-Modul
(Pflichtauswahl)],"&lt;&gt;"&amp;BTT[[#This Row],[SAP-Modul
(Pflichtauswahl)]])&gt;0,"Modul anders","okay"),"")</f>
        <v>okay</v>
      </c>
      <c r="AQ344" s="10" t="str">
        <f>IFERROR(IF(COUNTIFS(BTT[Verwendete Transaktion (Pflichtauswahl)],BTT[[#This Row],[Verwendete Transaktion (Pflichtauswahl)]],BTT[Verantwortliches TP
(automatisch)],"&lt;&gt;"&amp;BTT[[#This Row],[Verantwortliches TP
(automatisch)]])&gt;0,"Transaktion mehrfach","okay"),"")</f>
        <v>Transaktion mehrfach</v>
      </c>
      <c r="AR34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4" s="10" t="s">
        <v>10076</v>
      </c>
      <c r="AT344" s="10"/>
    </row>
    <row r="345" spans="1:46" x14ac:dyDescent="0.25">
      <c r="A345" s="14" t="str">
        <f>IFERROR(IF(BTT[[#This Row],[Lfd Nr. 
(aus konsolidierter Datei)]]&lt;&gt;"",BTT[[#This Row],[Lfd Nr. 
(aus konsolidierter Datei)]],VLOOKUP(aktives_Teilprojekt,Teilprojekte[[Teilprojekte]:[Kürzel]],2,FALSE)&amp;ROW(BTT[[#This Row],[Lfd Nr.
(automatisch)]])-2),"")</f>
        <v>IH357</v>
      </c>
      <c r="B345" s="15" t="s">
        <v>6110</v>
      </c>
      <c r="C345" s="15" t="s">
        <v>6230</v>
      </c>
      <c r="D345" t="s">
        <v>10067</v>
      </c>
      <c r="E345" s="10" t="str">
        <f>IFERROR(IF(NOT(BTT[[#This Row],[Manuelle Änderung des Verantwortliches TP
(Auswahl - bei Bedarf)]]=""),BTT[[#This Row],[Manuelle Änderung des Verantwortliches TP
(Auswahl - bei Bedarf)]],VLOOKUP(BTT[[#This Row],[Hauptprozess
(Pflichtauswahl)]],Hauptprozesse[],3,FALSE)),"")</f>
        <v>IH</v>
      </c>
      <c r="H345" s="10" t="s">
        <v>6041</v>
      </c>
      <c r="I345" t="s">
        <v>2486</v>
      </c>
      <c r="J345" s="10" t="str">
        <f>IFERROR(VLOOKUP(BTT[[#This Row],[Verwendete Transaktion (Pflichtauswahl)]],Transaktionen[[Transaktionen]:[Langtext]],2,FALSE),"")</f>
        <v>AUFTRAG ÄNDERN</v>
      </c>
      <c r="K345" t="s">
        <v>2468</v>
      </c>
      <c r="L345" t="s">
        <v>6052</v>
      </c>
      <c r="M345" t="s">
        <v>6052</v>
      </c>
      <c r="N345" t="s">
        <v>6052</v>
      </c>
      <c r="O345" t="s">
        <v>6052</v>
      </c>
      <c r="P345" t="s">
        <v>6052</v>
      </c>
      <c r="Q345" t="s">
        <v>6052</v>
      </c>
      <c r="R345" t="s">
        <v>8533</v>
      </c>
      <c r="S345" t="s">
        <v>6052</v>
      </c>
      <c r="T345" t="s">
        <v>8525</v>
      </c>
      <c r="U345" t="s">
        <v>8825</v>
      </c>
      <c r="V345" s="10" t="str">
        <f>IFERROR(VLOOKUP(BTT[[#This Row],[Verwendetes Formular
(Auswahl falls relevant)]],Formulare[[Formularbezeichnung]:[Formularname (technisch)]],2,FALSE),"")</f>
        <v>ZPM_100_P_FAHRZ</v>
      </c>
      <c r="X345" t="s">
        <v>6052</v>
      </c>
      <c r="Y345" s="4"/>
      <c r="Z345" t="s">
        <v>6048</v>
      </c>
      <c r="AK345" s="10" t="str">
        <f>IF(BTT[[#This Row],[Subprozess
(optionale Auswahl)]]="","okay",IF(VLOOKUP(BTT[[#This Row],[Subprozess
(optionale Auswahl)]],BPML[[Subprozess]:[Zugeordneter Hauptprozess]],3,FALSE)=BTT[[#This Row],[Hauptprozess
(Pflichtauswahl)]],"okay","falscher Subprozess"))</f>
        <v>okay</v>
      </c>
      <c r="AL345" t="str">
        <f>IF(aktives_Teilprojekt="Master","",IF(BTT[[#This Row],[Verantwortliches TP
(automatisch)]]=VLOOKUP(aktives_Teilprojekt,Teilprojekte[[Teilprojekte]:[Kürzel]],2,FALSE),"okay","Hauptprozess anderes TP"))</f>
        <v>okay</v>
      </c>
      <c r="AM3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5" s="10" t="str">
        <f>IFERROR(IF(BTT[[#This Row],[SAP-Modul
(Pflichtauswahl)]]&lt;&gt;VLOOKUP(BTT[[#This Row],[Verwendete Transaktion (Pflichtauswahl)]],Transaktionen[[Transaktionen]:[Modul]],3,FALSE),"Modul anders","okay"),"")</f>
        <v>okay</v>
      </c>
      <c r="AP345" s="10" t="str">
        <f>IFERROR(IF(COUNTIFS(BTT[Verwendete Transaktion (Pflichtauswahl)],BTT[[#This Row],[Verwendete Transaktion (Pflichtauswahl)]],BTT[SAP-Modul
(Pflichtauswahl)],"&lt;&gt;"&amp;BTT[[#This Row],[SAP-Modul
(Pflichtauswahl)]])&gt;0,"Modul anders","okay"),"")</f>
        <v>okay</v>
      </c>
      <c r="AQ345" s="10" t="str">
        <f>IFERROR(IF(COUNTIFS(BTT[Verwendete Transaktion (Pflichtauswahl)],BTT[[#This Row],[Verwendete Transaktion (Pflichtauswahl)]],BTT[Verantwortliches TP
(automatisch)],"&lt;&gt;"&amp;BTT[[#This Row],[Verantwortliches TP
(automatisch)]])&gt;0,"Transaktion mehrfach","okay"),"")</f>
        <v>Transaktion mehrfach</v>
      </c>
      <c r="AR34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5" s="10" t="s">
        <v>10077</v>
      </c>
      <c r="AT345" s="10"/>
    </row>
    <row r="346" spans="1:46" x14ac:dyDescent="0.25">
      <c r="A346" s="14" t="str">
        <f>IFERROR(IF(BTT[[#This Row],[Lfd Nr. 
(aus konsolidierter Datei)]]&lt;&gt;"",BTT[[#This Row],[Lfd Nr. 
(aus konsolidierter Datei)]],VLOOKUP(aktives_Teilprojekt,Teilprojekte[[Teilprojekte]:[Kürzel]],2,FALSE)&amp;ROW(BTT[[#This Row],[Lfd Nr.
(automatisch)]])-2),"")</f>
        <v>IH358</v>
      </c>
      <c r="B346" s="15" t="s">
        <v>6110</v>
      </c>
      <c r="C346" s="15" t="s">
        <v>6230</v>
      </c>
      <c r="D346" t="s">
        <v>10067</v>
      </c>
      <c r="E346" s="10" t="str">
        <f>IFERROR(IF(NOT(BTT[[#This Row],[Manuelle Änderung des Verantwortliches TP
(Auswahl - bei Bedarf)]]=""),BTT[[#This Row],[Manuelle Änderung des Verantwortliches TP
(Auswahl - bei Bedarf)]],VLOOKUP(BTT[[#This Row],[Hauptprozess
(Pflichtauswahl)]],Hauptprozesse[],3,FALSE)),"")</f>
        <v>IH</v>
      </c>
      <c r="H346" s="10" t="s">
        <v>6041</v>
      </c>
      <c r="I346" t="s">
        <v>2486</v>
      </c>
      <c r="J346" s="10" t="str">
        <f>IFERROR(VLOOKUP(BTT[[#This Row],[Verwendete Transaktion (Pflichtauswahl)]],Transaktionen[[Transaktionen]:[Langtext]],2,FALSE),"")</f>
        <v>AUFTRAG ÄNDERN</v>
      </c>
      <c r="K346" t="s">
        <v>2468</v>
      </c>
      <c r="L346" t="s">
        <v>6052</v>
      </c>
      <c r="M346" t="s">
        <v>6052</v>
      </c>
      <c r="N346" t="s">
        <v>6052</v>
      </c>
      <c r="O346" t="s">
        <v>6052</v>
      </c>
      <c r="P346" t="s">
        <v>6052</v>
      </c>
      <c r="Q346" t="s">
        <v>6052</v>
      </c>
      <c r="R346" t="s">
        <v>8533</v>
      </c>
      <c r="S346" t="s">
        <v>6052</v>
      </c>
      <c r="T346" t="s">
        <v>8525</v>
      </c>
      <c r="U346" t="s">
        <v>8827</v>
      </c>
      <c r="V346" s="10" t="str">
        <f>IFERROR(VLOOKUP(BTT[[#This Row],[Verwendetes Formular
(Auswahl falls relevant)]],Formulare[[Formularbezeichnung]:[Formularname (technisch)]],2,FALSE),"")</f>
        <v>ZPM_100_P_GAST</v>
      </c>
      <c r="X346" t="s">
        <v>6052</v>
      </c>
      <c r="Y346" s="4"/>
      <c r="Z346" t="s">
        <v>6048</v>
      </c>
      <c r="AK346" s="10" t="str">
        <f>IF(BTT[[#This Row],[Subprozess
(optionale Auswahl)]]="","okay",IF(VLOOKUP(BTT[[#This Row],[Subprozess
(optionale Auswahl)]],BPML[[Subprozess]:[Zugeordneter Hauptprozess]],3,FALSE)=BTT[[#This Row],[Hauptprozess
(Pflichtauswahl)]],"okay","falscher Subprozess"))</f>
        <v>okay</v>
      </c>
      <c r="AL346" t="str">
        <f>IF(aktives_Teilprojekt="Master","",IF(BTT[[#This Row],[Verantwortliches TP
(automatisch)]]=VLOOKUP(aktives_Teilprojekt,Teilprojekte[[Teilprojekte]:[Kürzel]],2,FALSE),"okay","Hauptprozess anderes TP"))</f>
        <v>okay</v>
      </c>
      <c r="AM3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6" s="10" t="str">
        <f>IFERROR(IF(BTT[[#This Row],[SAP-Modul
(Pflichtauswahl)]]&lt;&gt;VLOOKUP(BTT[[#This Row],[Verwendete Transaktion (Pflichtauswahl)]],Transaktionen[[Transaktionen]:[Modul]],3,FALSE),"Modul anders","okay"),"")</f>
        <v>okay</v>
      </c>
      <c r="AP346" s="10" t="str">
        <f>IFERROR(IF(COUNTIFS(BTT[Verwendete Transaktion (Pflichtauswahl)],BTT[[#This Row],[Verwendete Transaktion (Pflichtauswahl)]],BTT[SAP-Modul
(Pflichtauswahl)],"&lt;&gt;"&amp;BTT[[#This Row],[SAP-Modul
(Pflichtauswahl)]])&gt;0,"Modul anders","okay"),"")</f>
        <v>okay</v>
      </c>
      <c r="AQ346" s="10" t="str">
        <f>IFERROR(IF(COUNTIFS(BTT[Verwendete Transaktion (Pflichtauswahl)],BTT[[#This Row],[Verwendete Transaktion (Pflichtauswahl)]],BTT[Verantwortliches TP
(automatisch)],"&lt;&gt;"&amp;BTT[[#This Row],[Verantwortliches TP
(automatisch)]])&gt;0,"Transaktion mehrfach","okay"),"")</f>
        <v>Transaktion mehrfach</v>
      </c>
      <c r="AR34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6" s="10" t="s">
        <v>10078</v>
      </c>
      <c r="AT346" s="10"/>
    </row>
    <row r="347" spans="1:46" x14ac:dyDescent="0.25">
      <c r="A347" s="14" t="str">
        <f>IFERROR(IF(BTT[[#This Row],[Lfd Nr. 
(aus konsolidierter Datei)]]&lt;&gt;"",BTT[[#This Row],[Lfd Nr. 
(aus konsolidierter Datei)]],VLOOKUP(aktives_Teilprojekt,Teilprojekte[[Teilprojekte]:[Kürzel]],2,FALSE)&amp;ROW(BTT[[#This Row],[Lfd Nr.
(automatisch)]])-2),"")</f>
        <v>IH359</v>
      </c>
      <c r="B347" s="15" t="s">
        <v>6110</v>
      </c>
      <c r="C347" s="15" t="s">
        <v>6230</v>
      </c>
      <c r="D347" t="s">
        <v>10067</v>
      </c>
      <c r="E347" s="10" t="str">
        <f>IFERROR(IF(NOT(BTT[[#This Row],[Manuelle Änderung des Verantwortliches TP
(Auswahl - bei Bedarf)]]=""),BTT[[#This Row],[Manuelle Änderung des Verantwortliches TP
(Auswahl - bei Bedarf)]],VLOOKUP(BTT[[#This Row],[Hauptprozess
(Pflichtauswahl)]],Hauptprozesse[],3,FALSE)),"")</f>
        <v>IH</v>
      </c>
      <c r="H347" s="10" t="s">
        <v>6041</v>
      </c>
      <c r="I347" t="s">
        <v>2486</v>
      </c>
      <c r="J347" s="10" t="str">
        <f>IFERROR(VLOOKUP(BTT[[#This Row],[Verwendete Transaktion (Pflichtauswahl)]],Transaktionen[[Transaktionen]:[Langtext]],2,FALSE),"")</f>
        <v>AUFTRAG ÄNDERN</v>
      </c>
      <c r="K347" t="s">
        <v>2468</v>
      </c>
      <c r="L347" t="s">
        <v>6052</v>
      </c>
      <c r="M347" t="s">
        <v>6052</v>
      </c>
      <c r="N347" t="s">
        <v>6052</v>
      </c>
      <c r="O347" t="s">
        <v>6052</v>
      </c>
      <c r="P347" t="s">
        <v>6052</v>
      </c>
      <c r="Q347" t="s">
        <v>6052</v>
      </c>
      <c r="R347" t="s">
        <v>8533</v>
      </c>
      <c r="S347" t="s">
        <v>6052</v>
      </c>
      <c r="T347" t="s">
        <v>8525</v>
      </c>
      <c r="U347" t="s">
        <v>8829</v>
      </c>
      <c r="V347" s="10" t="str">
        <f>IFERROR(VLOOKUP(BTT[[#This Row],[Verwendetes Formular
(Auswahl falls relevant)]],Formulare[[Formularbezeichnung]:[Formularname (technisch)]],2,FALSE),"")</f>
        <v>ZPM_100_P_LISTNOTIFY</v>
      </c>
      <c r="X347" t="s">
        <v>6052</v>
      </c>
      <c r="Y347" s="4"/>
      <c r="Z347" t="s">
        <v>6048</v>
      </c>
      <c r="AK347" s="10" t="str">
        <f>IF(BTT[[#This Row],[Subprozess
(optionale Auswahl)]]="","okay",IF(VLOOKUP(BTT[[#This Row],[Subprozess
(optionale Auswahl)]],BPML[[Subprozess]:[Zugeordneter Hauptprozess]],3,FALSE)=BTT[[#This Row],[Hauptprozess
(Pflichtauswahl)]],"okay","falscher Subprozess"))</f>
        <v>okay</v>
      </c>
      <c r="AL347" t="str">
        <f>IF(aktives_Teilprojekt="Master","",IF(BTT[[#This Row],[Verantwortliches TP
(automatisch)]]=VLOOKUP(aktives_Teilprojekt,Teilprojekte[[Teilprojekte]:[Kürzel]],2,FALSE),"okay","Hauptprozess anderes TP"))</f>
        <v>okay</v>
      </c>
      <c r="AM3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7" s="10" t="str">
        <f>IFERROR(IF(BTT[[#This Row],[SAP-Modul
(Pflichtauswahl)]]&lt;&gt;VLOOKUP(BTT[[#This Row],[Verwendete Transaktion (Pflichtauswahl)]],Transaktionen[[Transaktionen]:[Modul]],3,FALSE),"Modul anders","okay"),"")</f>
        <v>okay</v>
      </c>
      <c r="AP347" s="10" t="str">
        <f>IFERROR(IF(COUNTIFS(BTT[Verwendete Transaktion (Pflichtauswahl)],BTT[[#This Row],[Verwendete Transaktion (Pflichtauswahl)]],BTT[SAP-Modul
(Pflichtauswahl)],"&lt;&gt;"&amp;BTT[[#This Row],[SAP-Modul
(Pflichtauswahl)]])&gt;0,"Modul anders","okay"),"")</f>
        <v>okay</v>
      </c>
      <c r="AQ347" s="10" t="str">
        <f>IFERROR(IF(COUNTIFS(BTT[Verwendete Transaktion (Pflichtauswahl)],BTT[[#This Row],[Verwendete Transaktion (Pflichtauswahl)]],BTT[Verantwortliches TP
(automatisch)],"&lt;&gt;"&amp;BTT[[#This Row],[Verantwortliches TP
(automatisch)]])&gt;0,"Transaktion mehrfach","okay"),"")</f>
        <v>Transaktion mehrfach</v>
      </c>
      <c r="AR34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7" s="10" t="s">
        <v>10079</v>
      </c>
      <c r="AT347" s="10"/>
    </row>
    <row r="348" spans="1:46" x14ac:dyDescent="0.25">
      <c r="A348" s="14" t="str">
        <f>IFERROR(IF(BTT[[#This Row],[Lfd Nr. 
(aus konsolidierter Datei)]]&lt;&gt;"",BTT[[#This Row],[Lfd Nr. 
(aus konsolidierter Datei)]],VLOOKUP(aktives_Teilprojekt,Teilprojekte[[Teilprojekte]:[Kürzel]],2,FALSE)&amp;ROW(BTT[[#This Row],[Lfd Nr.
(automatisch)]])-2),"")</f>
        <v>IH360</v>
      </c>
      <c r="B348" s="15" t="s">
        <v>6110</v>
      </c>
      <c r="C348" s="15" t="s">
        <v>6230</v>
      </c>
      <c r="D348" t="s">
        <v>10067</v>
      </c>
      <c r="E348" s="10" t="str">
        <f>IFERROR(IF(NOT(BTT[[#This Row],[Manuelle Änderung des Verantwortliches TP
(Auswahl - bei Bedarf)]]=""),BTT[[#This Row],[Manuelle Änderung des Verantwortliches TP
(Auswahl - bei Bedarf)]],VLOOKUP(BTT[[#This Row],[Hauptprozess
(Pflichtauswahl)]],Hauptprozesse[],3,FALSE)),"")</f>
        <v>IH</v>
      </c>
      <c r="H348" s="10" t="s">
        <v>6041</v>
      </c>
      <c r="I348" t="s">
        <v>2486</v>
      </c>
      <c r="J348" s="10" t="str">
        <f>IFERROR(VLOOKUP(BTT[[#This Row],[Verwendete Transaktion (Pflichtauswahl)]],Transaktionen[[Transaktionen]:[Langtext]],2,FALSE),"")</f>
        <v>AUFTRAG ÄNDERN</v>
      </c>
      <c r="K348" t="s">
        <v>2468</v>
      </c>
      <c r="L348" t="s">
        <v>6052</v>
      </c>
      <c r="M348" t="s">
        <v>6052</v>
      </c>
      <c r="N348" t="s">
        <v>6052</v>
      </c>
      <c r="O348" t="s">
        <v>6052</v>
      </c>
      <c r="P348" t="s">
        <v>6052</v>
      </c>
      <c r="Q348" t="s">
        <v>6052</v>
      </c>
      <c r="R348" t="s">
        <v>8533</v>
      </c>
      <c r="S348" t="s">
        <v>6052</v>
      </c>
      <c r="T348" t="s">
        <v>8525</v>
      </c>
      <c r="U348" t="s">
        <v>8831</v>
      </c>
      <c r="V348" s="10" t="str">
        <f>IFERROR(VLOOKUP(BTT[[#This Row],[Verwendetes Formular
(Auswahl falls relevant)]],Formulare[[Formularbezeichnung]:[Formularname (technisch)]],2,FALSE),"")</f>
        <v>ZPM_100_P_MSNS</v>
      </c>
      <c r="X348" t="s">
        <v>6052</v>
      </c>
      <c r="Y348" s="4"/>
      <c r="Z348" t="s">
        <v>6048</v>
      </c>
      <c r="AK348" s="10" t="str">
        <f>IF(BTT[[#This Row],[Subprozess
(optionale Auswahl)]]="","okay",IF(VLOOKUP(BTT[[#This Row],[Subprozess
(optionale Auswahl)]],BPML[[Subprozess]:[Zugeordneter Hauptprozess]],3,FALSE)=BTT[[#This Row],[Hauptprozess
(Pflichtauswahl)]],"okay","falscher Subprozess"))</f>
        <v>okay</v>
      </c>
      <c r="AL348" t="str">
        <f>IF(aktives_Teilprojekt="Master","",IF(BTT[[#This Row],[Verantwortliches TP
(automatisch)]]=VLOOKUP(aktives_Teilprojekt,Teilprojekte[[Teilprojekte]:[Kürzel]],2,FALSE),"okay","Hauptprozess anderes TP"))</f>
        <v>okay</v>
      </c>
      <c r="AM3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8" s="10" t="str">
        <f>IFERROR(IF(BTT[[#This Row],[SAP-Modul
(Pflichtauswahl)]]&lt;&gt;VLOOKUP(BTT[[#This Row],[Verwendete Transaktion (Pflichtauswahl)]],Transaktionen[[Transaktionen]:[Modul]],3,FALSE),"Modul anders","okay"),"")</f>
        <v>okay</v>
      </c>
      <c r="AP348" s="10" t="str">
        <f>IFERROR(IF(COUNTIFS(BTT[Verwendete Transaktion (Pflichtauswahl)],BTT[[#This Row],[Verwendete Transaktion (Pflichtauswahl)]],BTT[SAP-Modul
(Pflichtauswahl)],"&lt;&gt;"&amp;BTT[[#This Row],[SAP-Modul
(Pflichtauswahl)]])&gt;0,"Modul anders","okay"),"")</f>
        <v>okay</v>
      </c>
      <c r="AQ348" s="10" t="str">
        <f>IFERROR(IF(COUNTIFS(BTT[Verwendete Transaktion (Pflichtauswahl)],BTT[[#This Row],[Verwendete Transaktion (Pflichtauswahl)]],BTT[Verantwortliches TP
(automatisch)],"&lt;&gt;"&amp;BTT[[#This Row],[Verantwortliches TP
(automatisch)]])&gt;0,"Transaktion mehrfach","okay"),"")</f>
        <v>Transaktion mehrfach</v>
      </c>
      <c r="AR34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8" s="10" t="s">
        <v>10080</v>
      </c>
      <c r="AT348" s="10"/>
    </row>
    <row r="349" spans="1:46" x14ac:dyDescent="0.25">
      <c r="A349" s="14" t="str">
        <f>IFERROR(IF(BTT[[#This Row],[Lfd Nr. 
(aus konsolidierter Datei)]]&lt;&gt;"",BTT[[#This Row],[Lfd Nr. 
(aus konsolidierter Datei)]],VLOOKUP(aktives_Teilprojekt,Teilprojekte[[Teilprojekte]:[Kürzel]],2,FALSE)&amp;ROW(BTT[[#This Row],[Lfd Nr.
(automatisch)]])-2),"")</f>
        <v>IH361</v>
      </c>
      <c r="B349" s="15" t="s">
        <v>6110</v>
      </c>
      <c r="C349" s="15" t="s">
        <v>6230</v>
      </c>
      <c r="D349" t="s">
        <v>10067</v>
      </c>
      <c r="E349" s="10" t="str">
        <f>IFERROR(IF(NOT(BTT[[#This Row],[Manuelle Änderung des Verantwortliches TP
(Auswahl - bei Bedarf)]]=""),BTT[[#This Row],[Manuelle Änderung des Verantwortliches TP
(Auswahl - bei Bedarf)]],VLOOKUP(BTT[[#This Row],[Hauptprozess
(Pflichtauswahl)]],Hauptprozesse[],3,FALSE)),"")</f>
        <v>IH</v>
      </c>
      <c r="H349" s="10" t="s">
        <v>6041</v>
      </c>
      <c r="I349" t="s">
        <v>2486</v>
      </c>
      <c r="J349" s="10" t="str">
        <f>IFERROR(VLOOKUP(BTT[[#This Row],[Verwendete Transaktion (Pflichtauswahl)]],Transaktionen[[Transaktionen]:[Langtext]],2,FALSE),"")</f>
        <v>AUFTRAG ÄNDERN</v>
      </c>
      <c r="K349" t="s">
        <v>2468</v>
      </c>
      <c r="L349" t="s">
        <v>6052</v>
      </c>
      <c r="M349" t="s">
        <v>6052</v>
      </c>
      <c r="N349" t="s">
        <v>6052</v>
      </c>
      <c r="O349" t="s">
        <v>6052</v>
      </c>
      <c r="P349" t="s">
        <v>6052</v>
      </c>
      <c r="Q349" t="s">
        <v>6052</v>
      </c>
      <c r="R349" t="s">
        <v>8533</v>
      </c>
      <c r="S349" t="s">
        <v>6052</v>
      </c>
      <c r="T349" t="s">
        <v>8525</v>
      </c>
      <c r="U349" t="s">
        <v>8833</v>
      </c>
      <c r="V349" s="10" t="str">
        <f>IFERROR(VLOOKUP(BTT[[#This Row],[Verwendetes Formular
(Auswahl falls relevant)]],Formulare[[Formularbezeichnung]:[Formularname (technisch)]],2,FALSE),"")</f>
        <v>ZPM_100_P_NOTIFICATION</v>
      </c>
      <c r="X349" t="s">
        <v>6052</v>
      </c>
      <c r="Y349" s="4"/>
      <c r="Z349" t="s">
        <v>6048</v>
      </c>
      <c r="AK349" s="10" t="str">
        <f>IF(BTT[[#This Row],[Subprozess
(optionale Auswahl)]]="","okay",IF(VLOOKUP(BTT[[#This Row],[Subprozess
(optionale Auswahl)]],BPML[[Subprozess]:[Zugeordneter Hauptprozess]],3,FALSE)=BTT[[#This Row],[Hauptprozess
(Pflichtauswahl)]],"okay","falscher Subprozess"))</f>
        <v>okay</v>
      </c>
      <c r="AL349" t="str">
        <f>IF(aktives_Teilprojekt="Master","",IF(BTT[[#This Row],[Verantwortliches TP
(automatisch)]]=VLOOKUP(aktives_Teilprojekt,Teilprojekte[[Teilprojekte]:[Kürzel]],2,FALSE),"okay","Hauptprozess anderes TP"))</f>
        <v>okay</v>
      </c>
      <c r="AM3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9" s="10" t="str">
        <f>IFERROR(IF(BTT[[#This Row],[SAP-Modul
(Pflichtauswahl)]]&lt;&gt;VLOOKUP(BTT[[#This Row],[Verwendete Transaktion (Pflichtauswahl)]],Transaktionen[[Transaktionen]:[Modul]],3,FALSE),"Modul anders","okay"),"")</f>
        <v>okay</v>
      </c>
      <c r="AP349" s="10" t="str">
        <f>IFERROR(IF(COUNTIFS(BTT[Verwendete Transaktion (Pflichtauswahl)],BTT[[#This Row],[Verwendete Transaktion (Pflichtauswahl)]],BTT[SAP-Modul
(Pflichtauswahl)],"&lt;&gt;"&amp;BTT[[#This Row],[SAP-Modul
(Pflichtauswahl)]])&gt;0,"Modul anders","okay"),"")</f>
        <v>okay</v>
      </c>
      <c r="AQ349" s="10" t="str">
        <f>IFERROR(IF(COUNTIFS(BTT[Verwendete Transaktion (Pflichtauswahl)],BTT[[#This Row],[Verwendete Transaktion (Pflichtauswahl)]],BTT[Verantwortliches TP
(automatisch)],"&lt;&gt;"&amp;BTT[[#This Row],[Verantwortliches TP
(automatisch)]])&gt;0,"Transaktion mehrfach","okay"),"")</f>
        <v>Transaktion mehrfach</v>
      </c>
      <c r="AR34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9" s="10" t="s">
        <v>10081</v>
      </c>
      <c r="AT349" s="10"/>
    </row>
    <row r="350" spans="1:46" x14ac:dyDescent="0.25">
      <c r="A350" s="14" t="str">
        <f>IFERROR(IF(BTT[[#This Row],[Lfd Nr. 
(aus konsolidierter Datei)]]&lt;&gt;"",BTT[[#This Row],[Lfd Nr. 
(aus konsolidierter Datei)]],VLOOKUP(aktives_Teilprojekt,Teilprojekte[[Teilprojekte]:[Kürzel]],2,FALSE)&amp;ROW(BTT[[#This Row],[Lfd Nr.
(automatisch)]])-2),"")</f>
        <v>IH362</v>
      </c>
      <c r="B350" s="15" t="s">
        <v>6110</v>
      </c>
      <c r="C350" s="15" t="s">
        <v>6230</v>
      </c>
      <c r="D350" t="s">
        <v>10067</v>
      </c>
      <c r="E350" s="10" t="str">
        <f>IFERROR(IF(NOT(BTT[[#This Row],[Manuelle Änderung des Verantwortliches TP
(Auswahl - bei Bedarf)]]=""),BTT[[#This Row],[Manuelle Änderung des Verantwortliches TP
(Auswahl - bei Bedarf)]],VLOOKUP(BTT[[#This Row],[Hauptprozess
(Pflichtauswahl)]],Hauptprozesse[],3,FALSE)),"")</f>
        <v>IH</v>
      </c>
      <c r="H350" s="10" t="s">
        <v>6041</v>
      </c>
      <c r="I350" t="s">
        <v>2486</v>
      </c>
      <c r="J350" s="10" t="str">
        <f>IFERROR(VLOOKUP(BTT[[#This Row],[Verwendete Transaktion (Pflichtauswahl)]],Transaktionen[[Transaktionen]:[Langtext]],2,FALSE),"")</f>
        <v>AUFTRAG ÄNDERN</v>
      </c>
      <c r="K350" t="s">
        <v>2468</v>
      </c>
      <c r="L350" t="s">
        <v>6052</v>
      </c>
      <c r="M350" t="s">
        <v>6052</v>
      </c>
      <c r="N350" t="s">
        <v>6052</v>
      </c>
      <c r="O350" t="s">
        <v>6052</v>
      </c>
      <c r="P350" t="s">
        <v>6052</v>
      </c>
      <c r="Q350" t="s">
        <v>6052</v>
      </c>
      <c r="R350" t="s">
        <v>8533</v>
      </c>
      <c r="S350" t="s">
        <v>6052</v>
      </c>
      <c r="T350" t="s">
        <v>8525</v>
      </c>
      <c r="U350" t="s">
        <v>8835</v>
      </c>
      <c r="V350" s="10" t="str">
        <f>IFERROR(VLOOKUP(BTT[[#This Row],[Verwendetes Formular
(Auswahl falls relevant)]],Formulare[[Formularbezeichnung]:[Formularname (technisch)]],2,FALSE),"")</f>
        <v>ZPM_100_P_NOTIFICATION</v>
      </c>
      <c r="X350" t="s">
        <v>6052</v>
      </c>
      <c r="Y350" s="4"/>
      <c r="Z350" t="s">
        <v>6048</v>
      </c>
      <c r="AK350" s="10" t="str">
        <f>IF(BTT[[#This Row],[Subprozess
(optionale Auswahl)]]="","okay",IF(VLOOKUP(BTT[[#This Row],[Subprozess
(optionale Auswahl)]],BPML[[Subprozess]:[Zugeordneter Hauptprozess]],3,FALSE)=BTT[[#This Row],[Hauptprozess
(Pflichtauswahl)]],"okay","falscher Subprozess"))</f>
        <v>okay</v>
      </c>
      <c r="AL350" t="str">
        <f>IF(aktives_Teilprojekt="Master","",IF(BTT[[#This Row],[Verantwortliches TP
(automatisch)]]=VLOOKUP(aktives_Teilprojekt,Teilprojekte[[Teilprojekte]:[Kürzel]],2,FALSE),"okay","Hauptprozess anderes TP"))</f>
        <v>okay</v>
      </c>
      <c r="AM3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0" s="10" t="str">
        <f>IFERROR(IF(BTT[[#This Row],[SAP-Modul
(Pflichtauswahl)]]&lt;&gt;VLOOKUP(BTT[[#This Row],[Verwendete Transaktion (Pflichtauswahl)]],Transaktionen[[Transaktionen]:[Modul]],3,FALSE),"Modul anders","okay"),"")</f>
        <v>okay</v>
      </c>
      <c r="AP350" s="10" t="str">
        <f>IFERROR(IF(COUNTIFS(BTT[Verwendete Transaktion (Pflichtauswahl)],BTT[[#This Row],[Verwendete Transaktion (Pflichtauswahl)]],BTT[SAP-Modul
(Pflichtauswahl)],"&lt;&gt;"&amp;BTT[[#This Row],[SAP-Modul
(Pflichtauswahl)]])&gt;0,"Modul anders","okay"),"")</f>
        <v>okay</v>
      </c>
      <c r="AQ350" s="10" t="str">
        <f>IFERROR(IF(COUNTIFS(BTT[Verwendete Transaktion (Pflichtauswahl)],BTT[[#This Row],[Verwendete Transaktion (Pflichtauswahl)]],BTT[Verantwortliches TP
(automatisch)],"&lt;&gt;"&amp;BTT[[#This Row],[Verantwortliches TP
(automatisch)]])&gt;0,"Transaktion mehrfach","okay"),"")</f>
        <v>Transaktion mehrfach</v>
      </c>
      <c r="AR35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0" s="10" t="s">
        <v>10082</v>
      </c>
      <c r="AT350" s="10"/>
    </row>
    <row r="351" spans="1:46" x14ac:dyDescent="0.25">
      <c r="A351" s="14" t="str">
        <f>IFERROR(IF(BTT[[#This Row],[Lfd Nr. 
(aus konsolidierter Datei)]]&lt;&gt;"",BTT[[#This Row],[Lfd Nr. 
(aus konsolidierter Datei)]],VLOOKUP(aktives_Teilprojekt,Teilprojekte[[Teilprojekte]:[Kürzel]],2,FALSE)&amp;ROW(BTT[[#This Row],[Lfd Nr.
(automatisch)]])-2),"")</f>
        <v>IH363</v>
      </c>
      <c r="B351" s="15" t="s">
        <v>6110</v>
      </c>
      <c r="C351" s="15" t="s">
        <v>6230</v>
      </c>
      <c r="D351" t="s">
        <v>10067</v>
      </c>
      <c r="E351" s="10" t="str">
        <f>IFERROR(IF(NOT(BTT[[#This Row],[Manuelle Änderung des Verantwortliches TP
(Auswahl - bei Bedarf)]]=""),BTT[[#This Row],[Manuelle Änderung des Verantwortliches TP
(Auswahl - bei Bedarf)]],VLOOKUP(BTT[[#This Row],[Hauptprozess
(Pflichtauswahl)]],Hauptprozesse[],3,FALSE)),"")</f>
        <v>IH</v>
      </c>
      <c r="H351" s="10" t="s">
        <v>6041</v>
      </c>
      <c r="I351" t="s">
        <v>2486</v>
      </c>
      <c r="J351" s="10" t="str">
        <f>IFERROR(VLOOKUP(BTT[[#This Row],[Verwendete Transaktion (Pflichtauswahl)]],Transaktionen[[Transaktionen]:[Langtext]],2,FALSE),"")</f>
        <v>AUFTRAG ÄNDERN</v>
      </c>
      <c r="K351" t="s">
        <v>2468</v>
      </c>
      <c r="L351" t="s">
        <v>6052</v>
      </c>
      <c r="M351" t="s">
        <v>6052</v>
      </c>
      <c r="N351" t="s">
        <v>6052</v>
      </c>
      <c r="O351" t="s">
        <v>6052</v>
      </c>
      <c r="P351" t="s">
        <v>6052</v>
      </c>
      <c r="Q351" t="s">
        <v>6052</v>
      </c>
      <c r="R351" t="s">
        <v>8533</v>
      </c>
      <c r="S351" t="s">
        <v>6052</v>
      </c>
      <c r="T351" t="s">
        <v>8525</v>
      </c>
      <c r="U351" t="s">
        <v>8833</v>
      </c>
      <c r="V351" s="10" t="str">
        <f>IFERROR(VLOOKUP(BTT[[#This Row],[Verwendetes Formular
(Auswahl falls relevant)]],Formulare[[Formularbezeichnung]:[Formularname (technisch)]],2,FALSE),"")</f>
        <v>ZPM_100_P_NOTIFICATION</v>
      </c>
      <c r="X351" t="s">
        <v>6052</v>
      </c>
      <c r="Y351" s="4"/>
      <c r="Z351" t="s">
        <v>6048</v>
      </c>
      <c r="AK351" s="10" t="str">
        <f>IF(BTT[[#This Row],[Subprozess
(optionale Auswahl)]]="","okay",IF(VLOOKUP(BTT[[#This Row],[Subprozess
(optionale Auswahl)]],BPML[[Subprozess]:[Zugeordneter Hauptprozess]],3,FALSE)=BTT[[#This Row],[Hauptprozess
(Pflichtauswahl)]],"okay","falscher Subprozess"))</f>
        <v>okay</v>
      </c>
      <c r="AL351" t="str">
        <f>IF(aktives_Teilprojekt="Master","",IF(BTT[[#This Row],[Verantwortliches TP
(automatisch)]]=VLOOKUP(aktives_Teilprojekt,Teilprojekte[[Teilprojekte]:[Kürzel]],2,FALSE),"okay","Hauptprozess anderes TP"))</f>
        <v>okay</v>
      </c>
      <c r="AM3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1" s="10" t="str">
        <f>IFERROR(IF(BTT[[#This Row],[SAP-Modul
(Pflichtauswahl)]]&lt;&gt;VLOOKUP(BTT[[#This Row],[Verwendete Transaktion (Pflichtauswahl)]],Transaktionen[[Transaktionen]:[Modul]],3,FALSE),"Modul anders","okay"),"")</f>
        <v>okay</v>
      </c>
      <c r="AP351" s="10" t="str">
        <f>IFERROR(IF(COUNTIFS(BTT[Verwendete Transaktion (Pflichtauswahl)],BTT[[#This Row],[Verwendete Transaktion (Pflichtauswahl)]],BTT[SAP-Modul
(Pflichtauswahl)],"&lt;&gt;"&amp;BTT[[#This Row],[SAP-Modul
(Pflichtauswahl)]])&gt;0,"Modul anders","okay"),"")</f>
        <v>okay</v>
      </c>
      <c r="AQ351" s="10" t="str">
        <f>IFERROR(IF(COUNTIFS(BTT[Verwendete Transaktion (Pflichtauswahl)],BTT[[#This Row],[Verwendete Transaktion (Pflichtauswahl)]],BTT[Verantwortliches TP
(automatisch)],"&lt;&gt;"&amp;BTT[[#This Row],[Verantwortliches TP
(automatisch)]])&gt;0,"Transaktion mehrfach","okay"),"")</f>
        <v>Transaktion mehrfach</v>
      </c>
      <c r="AR35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1" s="10" t="s">
        <v>10083</v>
      </c>
      <c r="AT351" s="10"/>
    </row>
    <row r="352" spans="1:46" x14ac:dyDescent="0.25">
      <c r="A352" s="14" t="str">
        <f>IFERROR(IF(BTT[[#This Row],[Lfd Nr. 
(aus konsolidierter Datei)]]&lt;&gt;"",BTT[[#This Row],[Lfd Nr. 
(aus konsolidierter Datei)]],VLOOKUP(aktives_Teilprojekt,Teilprojekte[[Teilprojekte]:[Kürzel]],2,FALSE)&amp;ROW(BTT[[#This Row],[Lfd Nr.
(automatisch)]])-2),"")</f>
        <v>IH364</v>
      </c>
      <c r="B352" s="15" t="s">
        <v>6110</v>
      </c>
      <c r="C352" s="15" t="s">
        <v>6230</v>
      </c>
      <c r="D352" t="s">
        <v>10067</v>
      </c>
      <c r="E352" s="10" t="str">
        <f>IFERROR(IF(NOT(BTT[[#This Row],[Manuelle Änderung des Verantwortliches TP
(Auswahl - bei Bedarf)]]=""),BTT[[#This Row],[Manuelle Änderung des Verantwortliches TP
(Auswahl - bei Bedarf)]],VLOOKUP(BTT[[#This Row],[Hauptprozess
(Pflichtauswahl)]],Hauptprozesse[],3,FALSE)),"")</f>
        <v>IH</v>
      </c>
      <c r="H352" s="10" t="s">
        <v>6041</v>
      </c>
      <c r="I352" t="s">
        <v>2486</v>
      </c>
      <c r="J352" s="10" t="str">
        <f>IFERROR(VLOOKUP(BTT[[#This Row],[Verwendete Transaktion (Pflichtauswahl)]],Transaktionen[[Transaktionen]:[Langtext]],2,FALSE),"")</f>
        <v>AUFTRAG ÄNDERN</v>
      </c>
      <c r="K352" t="s">
        <v>2468</v>
      </c>
      <c r="L352" t="s">
        <v>6052</v>
      </c>
      <c r="M352" t="s">
        <v>6052</v>
      </c>
      <c r="N352" t="s">
        <v>6052</v>
      </c>
      <c r="O352" t="s">
        <v>6052</v>
      </c>
      <c r="P352" t="s">
        <v>6052</v>
      </c>
      <c r="Q352" t="s">
        <v>6052</v>
      </c>
      <c r="R352" t="s">
        <v>8533</v>
      </c>
      <c r="S352" t="s">
        <v>6052</v>
      </c>
      <c r="T352" t="s">
        <v>8525</v>
      </c>
      <c r="U352" t="s">
        <v>8570</v>
      </c>
      <c r="V352" s="10" t="str">
        <f>IFERROR(VLOOKUP(BTT[[#This Row],[Verwendetes Formular
(Auswahl falls relevant)]],Formulare[[Formularbezeichnung]:[Formularname (technisch)]],2,FALSE),"")</f>
        <v>ZPM_100_P_PUMP</v>
      </c>
      <c r="X352" t="s">
        <v>6052</v>
      </c>
      <c r="Y352" s="4"/>
      <c r="Z352" t="s">
        <v>6048</v>
      </c>
      <c r="AK352" s="10" t="str">
        <f>IF(BTT[[#This Row],[Subprozess
(optionale Auswahl)]]="","okay",IF(VLOOKUP(BTT[[#This Row],[Subprozess
(optionale Auswahl)]],BPML[[Subprozess]:[Zugeordneter Hauptprozess]],3,FALSE)=BTT[[#This Row],[Hauptprozess
(Pflichtauswahl)]],"okay","falscher Subprozess"))</f>
        <v>okay</v>
      </c>
      <c r="AL352" t="str">
        <f>IF(aktives_Teilprojekt="Master","",IF(BTT[[#This Row],[Verantwortliches TP
(automatisch)]]=VLOOKUP(aktives_Teilprojekt,Teilprojekte[[Teilprojekte]:[Kürzel]],2,FALSE),"okay","Hauptprozess anderes TP"))</f>
        <v>okay</v>
      </c>
      <c r="AM3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2" s="10" t="str">
        <f>IFERROR(IF(BTT[[#This Row],[SAP-Modul
(Pflichtauswahl)]]&lt;&gt;VLOOKUP(BTT[[#This Row],[Verwendete Transaktion (Pflichtauswahl)]],Transaktionen[[Transaktionen]:[Modul]],3,FALSE),"Modul anders","okay"),"")</f>
        <v>okay</v>
      </c>
      <c r="AP352" s="10" t="str">
        <f>IFERROR(IF(COUNTIFS(BTT[Verwendete Transaktion (Pflichtauswahl)],BTT[[#This Row],[Verwendete Transaktion (Pflichtauswahl)]],BTT[SAP-Modul
(Pflichtauswahl)],"&lt;&gt;"&amp;BTT[[#This Row],[SAP-Modul
(Pflichtauswahl)]])&gt;0,"Modul anders","okay"),"")</f>
        <v>okay</v>
      </c>
      <c r="AQ352" s="10" t="str">
        <f>IFERROR(IF(COUNTIFS(BTT[Verwendete Transaktion (Pflichtauswahl)],BTT[[#This Row],[Verwendete Transaktion (Pflichtauswahl)]],BTT[Verantwortliches TP
(automatisch)],"&lt;&gt;"&amp;BTT[[#This Row],[Verantwortliches TP
(automatisch)]])&gt;0,"Transaktion mehrfach","okay"),"")</f>
        <v>Transaktion mehrfach</v>
      </c>
      <c r="AR35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2" s="10" t="s">
        <v>10084</v>
      </c>
      <c r="AT352" s="10"/>
    </row>
    <row r="353" spans="1:46" x14ac:dyDescent="0.25">
      <c r="A353" s="14" t="str">
        <f>IFERROR(IF(BTT[[#This Row],[Lfd Nr. 
(aus konsolidierter Datei)]]&lt;&gt;"",BTT[[#This Row],[Lfd Nr. 
(aus konsolidierter Datei)]],VLOOKUP(aktives_Teilprojekt,Teilprojekte[[Teilprojekte]:[Kürzel]],2,FALSE)&amp;ROW(BTT[[#This Row],[Lfd Nr.
(automatisch)]])-2),"")</f>
        <v>IH365</v>
      </c>
      <c r="B353" s="15" t="s">
        <v>6110</v>
      </c>
      <c r="C353" s="15" t="s">
        <v>6230</v>
      </c>
      <c r="D353" t="s">
        <v>10067</v>
      </c>
      <c r="E353" s="10" t="str">
        <f>IFERROR(IF(NOT(BTT[[#This Row],[Manuelle Änderung des Verantwortliches TP
(Auswahl - bei Bedarf)]]=""),BTT[[#This Row],[Manuelle Änderung des Verantwortliches TP
(Auswahl - bei Bedarf)]],VLOOKUP(BTT[[#This Row],[Hauptprozess
(Pflichtauswahl)]],Hauptprozesse[],3,FALSE)),"")</f>
        <v>IH</v>
      </c>
      <c r="H353" s="10" t="s">
        <v>6041</v>
      </c>
      <c r="I353" t="s">
        <v>2486</v>
      </c>
      <c r="J353" s="10" t="str">
        <f>IFERROR(VLOOKUP(BTT[[#This Row],[Verwendete Transaktion (Pflichtauswahl)]],Transaktionen[[Transaktionen]:[Langtext]],2,FALSE),"")</f>
        <v>AUFTRAG ÄNDERN</v>
      </c>
      <c r="K353" t="s">
        <v>2468</v>
      </c>
      <c r="L353" t="s">
        <v>6052</v>
      </c>
      <c r="M353" t="s">
        <v>6052</v>
      </c>
      <c r="N353" t="s">
        <v>6052</v>
      </c>
      <c r="O353" t="s">
        <v>6052</v>
      </c>
      <c r="P353" t="s">
        <v>6052</v>
      </c>
      <c r="Q353" t="s">
        <v>6052</v>
      </c>
      <c r="R353" t="s">
        <v>8533</v>
      </c>
      <c r="S353" t="s">
        <v>6052</v>
      </c>
      <c r="T353" t="s">
        <v>8525</v>
      </c>
      <c r="U353" t="s">
        <v>8838</v>
      </c>
      <c r="V353" s="10" t="str">
        <f>IFERROR(VLOOKUP(BTT[[#This Row],[Verwendetes Formular
(Auswahl falls relevant)]],Formulare[[Formularbezeichnung]:[Formularname (technisch)]],2,FALSE),"")</f>
        <v>ZPM_100_P_QUAL</v>
      </c>
      <c r="X353" t="s">
        <v>6052</v>
      </c>
      <c r="Y353" s="4"/>
      <c r="Z353" t="s">
        <v>6048</v>
      </c>
      <c r="AK353" s="10" t="str">
        <f>IF(BTT[[#This Row],[Subprozess
(optionale Auswahl)]]="","okay",IF(VLOOKUP(BTT[[#This Row],[Subprozess
(optionale Auswahl)]],BPML[[Subprozess]:[Zugeordneter Hauptprozess]],3,FALSE)=BTT[[#This Row],[Hauptprozess
(Pflichtauswahl)]],"okay","falscher Subprozess"))</f>
        <v>okay</v>
      </c>
      <c r="AL353" t="str">
        <f>IF(aktives_Teilprojekt="Master","",IF(BTT[[#This Row],[Verantwortliches TP
(automatisch)]]=VLOOKUP(aktives_Teilprojekt,Teilprojekte[[Teilprojekte]:[Kürzel]],2,FALSE),"okay","Hauptprozess anderes TP"))</f>
        <v>okay</v>
      </c>
      <c r="AM3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3" s="10" t="str">
        <f>IFERROR(IF(BTT[[#This Row],[SAP-Modul
(Pflichtauswahl)]]&lt;&gt;VLOOKUP(BTT[[#This Row],[Verwendete Transaktion (Pflichtauswahl)]],Transaktionen[[Transaktionen]:[Modul]],3,FALSE),"Modul anders","okay"),"")</f>
        <v>okay</v>
      </c>
      <c r="AP353" s="10" t="str">
        <f>IFERROR(IF(COUNTIFS(BTT[Verwendete Transaktion (Pflichtauswahl)],BTT[[#This Row],[Verwendete Transaktion (Pflichtauswahl)]],BTT[SAP-Modul
(Pflichtauswahl)],"&lt;&gt;"&amp;BTT[[#This Row],[SAP-Modul
(Pflichtauswahl)]])&gt;0,"Modul anders","okay"),"")</f>
        <v>okay</v>
      </c>
      <c r="AQ353" s="10" t="str">
        <f>IFERROR(IF(COUNTIFS(BTT[Verwendete Transaktion (Pflichtauswahl)],BTT[[#This Row],[Verwendete Transaktion (Pflichtauswahl)]],BTT[Verantwortliches TP
(automatisch)],"&lt;&gt;"&amp;BTT[[#This Row],[Verantwortliches TP
(automatisch)]])&gt;0,"Transaktion mehrfach","okay"),"")</f>
        <v>Transaktion mehrfach</v>
      </c>
      <c r="AR35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3" s="10" t="s">
        <v>10085</v>
      </c>
      <c r="AT353" s="10"/>
    </row>
    <row r="354" spans="1:46" x14ac:dyDescent="0.25">
      <c r="A354" s="14" t="str">
        <f>IFERROR(IF(BTT[[#This Row],[Lfd Nr. 
(aus konsolidierter Datei)]]&lt;&gt;"",BTT[[#This Row],[Lfd Nr. 
(aus konsolidierter Datei)]],VLOOKUP(aktives_Teilprojekt,Teilprojekte[[Teilprojekte]:[Kürzel]],2,FALSE)&amp;ROW(BTT[[#This Row],[Lfd Nr.
(automatisch)]])-2),"")</f>
        <v>IH366</v>
      </c>
      <c r="B354" s="15" t="s">
        <v>6110</v>
      </c>
      <c r="C354" s="15" t="s">
        <v>6230</v>
      </c>
      <c r="D354" t="s">
        <v>10067</v>
      </c>
      <c r="E354" s="10" t="str">
        <f>IFERROR(IF(NOT(BTT[[#This Row],[Manuelle Änderung des Verantwortliches TP
(Auswahl - bei Bedarf)]]=""),BTT[[#This Row],[Manuelle Änderung des Verantwortliches TP
(Auswahl - bei Bedarf)]],VLOOKUP(BTT[[#This Row],[Hauptprozess
(Pflichtauswahl)]],Hauptprozesse[],3,FALSE)),"")</f>
        <v>IH</v>
      </c>
      <c r="H354" s="10" t="s">
        <v>6041</v>
      </c>
      <c r="I354" t="s">
        <v>2486</v>
      </c>
      <c r="J354" s="10" t="str">
        <f>IFERROR(VLOOKUP(BTT[[#This Row],[Verwendete Transaktion (Pflichtauswahl)]],Transaktionen[[Transaktionen]:[Langtext]],2,FALSE),"")</f>
        <v>AUFTRAG ÄNDERN</v>
      </c>
      <c r="K354" t="s">
        <v>2468</v>
      </c>
      <c r="L354" t="s">
        <v>6052</v>
      </c>
      <c r="M354" t="s">
        <v>6052</v>
      </c>
      <c r="N354" t="s">
        <v>6052</v>
      </c>
      <c r="O354" t="s">
        <v>6052</v>
      </c>
      <c r="P354" t="s">
        <v>6052</v>
      </c>
      <c r="Q354" t="s">
        <v>6052</v>
      </c>
      <c r="R354" t="s">
        <v>8533</v>
      </c>
      <c r="S354" t="s">
        <v>6052</v>
      </c>
      <c r="T354" t="s">
        <v>8525</v>
      </c>
      <c r="U354" t="s">
        <v>8840</v>
      </c>
      <c r="V354" s="10" t="str">
        <f>IFERROR(VLOOKUP(BTT[[#This Row],[Verwendetes Formular
(Auswahl falls relevant)]],Formulare[[Formularbezeichnung]:[Formularname (technisch)]],2,FALSE),"")</f>
        <v>ZPM_100_P_SODA</v>
      </c>
      <c r="X354" t="s">
        <v>6052</v>
      </c>
      <c r="Y354" s="4"/>
      <c r="Z354" t="s">
        <v>6048</v>
      </c>
      <c r="AK354" s="10" t="str">
        <f>IF(BTT[[#This Row],[Subprozess
(optionale Auswahl)]]="","okay",IF(VLOOKUP(BTT[[#This Row],[Subprozess
(optionale Auswahl)]],BPML[[Subprozess]:[Zugeordneter Hauptprozess]],3,FALSE)=BTT[[#This Row],[Hauptprozess
(Pflichtauswahl)]],"okay","falscher Subprozess"))</f>
        <v>okay</v>
      </c>
      <c r="AL354" t="str">
        <f>IF(aktives_Teilprojekt="Master","",IF(BTT[[#This Row],[Verantwortliches TP
(automatisch)]]=VLOOKUP(aktives_Teilprojekt,Teilprojekte[[Teilprojekte]:[Kürzel]],2,FALSE),"okay","Hauptprozess anderes TP"))</f>
        <v>okay</v>
      </c>
      <c r="AM3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4" s="10" t="str">
        <f>IFERROR(IF(BTT[[#This Row],[SAP-Modul
(Pflichtauswahl)]]&lt;&gt;VLOOKUP(BTT[[#This Row],[Verwendete Transaktion (Pflichtauswahl)]],Transaktionen[[Transaktionen]:[Modul]],3,FALSE),"Modul anders","okay"),"")</f>
        <v>okay</v>
      </c>
      <c r="AP354" s="10" t="str">
        <f>IFERROR(IF(COUNTIFS(BTT[Verwendete Transaktion (Pflichtauswahl)],BTT[[#This Row],[Verwendete Transaktion (Pflichtauswahl)]],BTT[SAP-Modul
(Pflichtauswahl)],"&lt;&gt;"&amp;BTT[[#This Row],[SAP-Modul
(Pflichtauswahl)]])&gt;0,"Modul anders","okay"),"")</f>
        <v>okay</v>
      </c>
      <c r="AQ354" s="10" t="str">
        <f>IFERROR(IF(COUNTIFS(BTT[Verwendete Transaktion (Pflichtauswahl)],BTT[[#This Row],[Verwendete Transaktion (Pflichtauswahl)]],BTT[Verantwortliches TP
(automatisch)],"&lt;&gt;"&amp;BTT[[#This Row],[Verantwortliches TP
(automatisch)]])&gt;0,"Transaktion mehrfach","okay"),"")</f>
        <v>Transaktion mehrfach</v>
      </c>
      <c r="AR35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4" s="10" t="s">
        <v>10086</v>
      </c>
      <c r="AT354" s="10"/>
    </row>
    <row r="355" spans="1:46" x14ac:dyDescent="0.25">
      <c r="A355" s="14" t="str">
        <f>IFERROR(IF(BTT[[#This Row],[Lfd Nr. 
(aus konsolidierter Datei)]]&lt;&gt;"",BTT[[#This Row],[Lfd Nr. 
(aus konsolidierter Datei)]],VLOOKUP(aktives_Teilprojekt,Teilprojekte[[Teilprojekte]:[Kürzel]],2,FALSE)&amp;ROW(BTT[[#This Row],[Lfd Nr.
(automatisch)]])-2),"")</f>
        <v>IH367</v>
      </c>
      <c r="B355" s="15" t="s">
        <v>6110</v>
      </c>
      <c r="C355" s="15" t="s">
        <v>6230</v>
      </c>
      <c r="D355" t="s">
        <v>10067</v>
      </c>
      <c r="E355" s="10" t="str">
        <f>IFERROR(IF(NOT(BTT[[#This Row],[Manuelle Änderung des Verantwortliches TP
(Auswahl - bei Bedarf)]]=""),BTT[[#This Row],[Manuelle Änderung des Verantwortliches TP
(Auswahl - bei Bedarf)]],VLOOKUP(BTT[[#This Row],[Hauptprozess
(Pflichtauswahl)]],Hauptprozesse[],3,FALSE)),"")</f>
        <v>IH</v>
      </c>
      <c r="H355" s="10" t="s">
        <v>6041</v>
      </c>
      <c r="I355" t="s">
        <v>2486</v>
      </c>
      <c r="J355" s="10" t="str">
        <f>IFERROR(VLOOKUP(BTT[[#This Row],[Verwendete Transaktion (Pflichtauswahl)]],Transaktionen[[Transaktionen]:[Langtext]],2,FALSE),"")</f>
        <v>AUFTRAG ÄNDERN</v>
      </c>
      <c r="K355" t="s">
        <v>2468</v>
      </c>
      <c r="L355" t="s">
        <v>6052</v>
      </c>
      <c r="M355" t="s">
        <v>6052</v>
      </c>
      <c r="N355" t="s">
        <v>6052</v>
      </c>
      <c r="O355" t="s">
        <v>6052</v>
      </c>
      <c r="P355" t="s">
        <v>6052</v>
      </c>
      <c r="Q355" t="s">
        <v>6052</v>
      </c>
      <c r="R355" t="s">
        <v>8533</v>
      </c>
      <c r="S355" t="s">
        <v>6052</v>
      </c>
      <c r="T355" t="s">
        <v>8525</v>
      </c>
      <c r="U355" t="s">
        <v>8842</v>
      </c>
      <c r="V355" s="10" t="str">
        <f>IFERROR(VLOOKUP(BTT[[#This Row],[Verwendetes Formular
(Auswahl falls relevant)]],Formulare[[Formularbezeichnung]:[Formularname (technisch)]],2,FALSE),"")</f>
        <v>ZPM_100_P_SODA</v>
      </c>
      <c r="X355" t="s">
        <v>6052</v>
      </c>
      <c r="Y355" s="4"/>
      <c r="Z355" t="s">
        <v>6048</v>
      </c>
      <c r="AK355" s="10" t="str">
        <f>IF(BTT[[#This Row],[Subprozess
(optionale Auswahl)]]="","okay",IF(VLOOKUP(BTT[[#This Row],[Subprozess
(optionale Auswahl)]],BPML[[Subprozess]:[Zugeordneter Hauptprozess]],3,FALSE)=BTT[[#This Row],[Hauptprozess
(Pflichtauswahl)]],"okay","falscher Subprozess"))</f>
        <v>okay</v>
      </c>
      <c r="AL355" t="str">
        <f>IF(aktives_Teilprojekt="Master","",IF(BTT[[#This Row],[Verantwortliches TP
(automatisch)]]=VLOOKUP(aktives_Teilprojekt,Teilprojekte[[Teilprojekte]:[Kürzel]],2,FALSE),"okay","Hauptprozess anderes TP"))</f>
        <v>okay</v>
      </c>
      <c r="AM3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5" s="10" t="str">
        <f>IFERROR(IF(BTT[[#This Row],[SAP-Modul
(Pflichtauswahl)]]&lt;&gt;VLOOKUP(BTT[[#This Row],[Verwendete Transaktion (Pflichtauswahl)]],Transaktionen[[Transaktionen]:[Modul]],3,FALSE),"Modul anders","okay"),"")</f>
        <v>okay</v>
      </c>
      <c r="AP355" s="10" t="str">
        <f>IFERROR(IF(COUNTIFS(BTT[Verwendete Transaktion (Pflichtauswahl)],BTT[[#This Row],[Verwendete Transaktion (Pflichtauswahl)]],BTT[SAP-Modul
(Pflichtauswahl)],"&lt;&gt;"&amp;BTT[[#This Row],[SAP-Modul
(Pflichtauswahl)]])&gt;0,"Modul anders","okay"),"")</f>
        <v>okay</v>
      </c>
      <c r="AQ355" s="10" t="str">
        <f>IFERROR(IF(COUNTIFS(BTT[Verwendete Transaktion (Pflichtauswahl)],BTT[[#This Row],[Verwendete Transaktion (Pflichtauswahl)]],BTT[Verantwortliches TP
(automatisch)],"&lt;&gt;"&amp;BTT[[#This Row],[Verantwortliches TP
(automatisch)]])&gt;0,"Transaktion mehrfach","okay"),"")</f>
        <v>Transaktion mehrfach</v>
      </c>
      <c r="AR35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5" s="10" t="s">
        <v>10087</v>
      </c>
      <c r="AT355" s="10"/>
    </row>
    <row r="356" spans="1:46" x14ac:dyDescent="0.25">
      <c r="A356" s="14" t="str">
        <f>IFERROR(IF(BTT[[#This Row],[Lfd Nr. 
(aus konsolidierter Datei)]]&lt;&gt;"",BTT[[#This Row],[Lfd Nr. 
(aus konsolidierter Datei)]],VLOOKUP(aktives_Teilprojekt,Teilprojekte[[Teilprojekte]:[Kürzel]],2,FALSE)&amp;ROW(BTT[[#This Row],[Lfd Nr.
(automatisch)]])-2),"")</f>
        <v>IH368</v>
      </c>
      <c r="B356" s="15" t="s">
        <v>6110</v>
      </c>
      <c r="C356" s="15" t="s">
        <v>6230</v>
      </c>
      <c r="D356" t="s">
        <v>10067</v>
      </c>
      <c r="E356" s="10" t="str">
        <f>IFERROR(IF(NOT(BTT[[#This Row],[Manuelle Änderung des Verantwortliches TP
(Auswahl - bei Bedarf)]]=""),BTT[[#This Row],[Manuelle Änderung des Verantwortliches TP
(Auswahl - bei Bedarf)]],VLOOKUP(BTT[[#This Row],[Hauptprozess
(Pflichtauswahl)]],Hauptprozesse[],3,FALSE)),"")</f>
        <v>IH</v>
      </c>
      <c r="H356" s="10" t="s">
        <v>6041</v>
      </c>
      <c r="I356" t="s">
        <v>2486</v>
      </c>
      <c r="J356" s="10" t="str">
        <f>IFERROR(VLOOKUP(BTT[[#This Row],[Verwendete Transaktion (Pflichtauswahl)]],Transaktionen[[Transaktionen]:[Langtext]],2,FALSE),"")</f>
        <v>AUFTRAG ÄNDERN</v>
      </c>
      <c r="K356" t="s">
        <v>2468</v>
      </c>
      <c r="L356" t="s">
        <v>6052</v>
      </c>
      <c r="M356" t="s">
        <v>6052</v>
      </c>
      <c r="N356" t="s">
        <v>6052</v>
      </c>
      <c r="O356" t="s">
        <v>6052</v>
      </c>
      <c r="P356" t="s">
        <v>6052</v>
      </c>
      <c r="Q356" t="s">
        <v>6052</v>
      </c>
      <c r="R356" t="s">
        <v>8533</v>
      </c>
      <c r="S356" t="s">
        <v>6052</v>
      </c>
      <c r="T356" t="s">
        <v>8525</v>
      </c>
      <c r="U356" t="s">
        <v>8843</v>
      </c>
      <c r="V356" s="10" t="str">
        <f>IFERROR(VLOOKUP(BTT[[#This Row],[Verwendetes Formular
(Auswahl falls relevant)]],Formulare[[Formularbezeichnung]:[Formularname (technisch)]],2,FALSE),"")</f>
        <v>ZPM_100_P_SODA</v>
      </c>
      <c r="X356" t="s">
        <v>6052</v>
      </c>
      <c r="Y356" s="4"/>
      <c r="Z356" t="s">
        <v>6048</v>
      </c>
      <c r="AK356" s="10" t="str">
        <f>IF(BTT[[#This Row],[Subprozess
(optionale Auswahl)]]="","okay",IF(VLOOKUP(BTT[[#This Row],[Subprozess
(optionale Auswahl)]],BPML[[Subprozess]:[Zugeordneter Hauptprozess]],3,FALSE)=BTT[[#This Row],[Hauptprozess
(Pflichtauswahl)]],"okay","falscher Subprozess"))</f>
        <v>okay</v>
      </c>
      <c r="AL356" t="str">
        <f>IF(aktives_Teilprojekt="Master","",IF(BTT[[#This Row],[Verantwortliches TP
(automatisch)]]=VLOOKUP(aktives_Teilprojekt,Teilprojekte[[Teilprojekte]:[Kürzel]],2,FALSE),"okay","Hauptprozess anderes TP"))</f>
        <v>okay</v>
      </c>
      <c r="AM3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6" s="10" t="str">
        <f>IFERROR(IF(BTT[[#This Row],[SAP-Modul
(Pflichtauswahl)]]&lt;&gt;VLOOKUP(BTT[[#This Row],[Verwendete Transaktion (Pflichtauswahl)]],Transaktionen[[Transaktionen]:[Modul]],3,FALSE),"Modul anders","okay"),"")</f>
        <v>okay</v>
      </c>
      <c r="AP356" s="10" t="str">
        <f>IFERROR(IF(COUNTIFS(BTT[Verwendete Transaktion (Pflichtauswahl)],BTT[[#This Row],[Verwendete Transaktion (Pflichtauswahl)]],BTT[SAP-Modul
(Pflichtauswahl)],"&lt;&gt;"&amp;BTT[[#This Row],[SAP-Modul
(Pflichtauswahl)]])&gt;0,"Modul anders","okay"),"")</f>
        <v>okay</v>
      </c>
      <c r="AQ356" s="10" t="str">
        <f>IFERROR(IF(COUNTIFS(BTT[Verwendete Transaktion (Pflichtauswahl)],BTT[[#This Row],[Verwendete Transaktion (Pflichtauswahl)]],BTT[Verantwortliches TP
(automatisch)],"&lt;&gt;"&amp;BTT[[#This Row],[Verantwortliches TP
(automatisch)]])&gt;0,"Transaktion mehrfach","okay"),"")</f>
        <v>Transaktion mehrfach</v>
      </c>
      <c r="AR35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6" s="10" t="s">
        <v>10088</v>
      </c>
      <c r="AT356" s="10"/>
    </row>
    <row r="357" spans="1:46" x14ac:dyDescent="0.25">
      <c r="A357" s="14" t="str">
        <f>IFERROR(IF(BTT[[#This Row],[Lfd Nr. 
(aus konsolidierter Datei)]]&lt;&gt;"",BTT[[#This Row],[Lfd Nr. 
(aus konsolidierter Datei)]],VLOOKUP(aktives_Teilprojekt,Teilprojekte[[Teilprojekte]:[Kürzel]],2,FALSE)&amp;ROW(BTT[[#This Row],[Lfd Nr.
(automatisch)]])-2),"")</f>
        <v>IH369</v>
      </c>
      <c r="B357" s="15" t="s">
        <v>6110</v>
      </c>
      <c r="C357" s="15" t="s">
        <v>6230</v>
      </c>
      <c r="D357" t="s">
        <v>10067</v>
      </c>
      <c r="E357" s="10" t="str">
        <f>IFERROR(IF(NOT(BTT[[#This Row],[Manuelle Änderung des Verantwortliches TP
(Auswahl - bei Bedarf)]]=""),BTT[[#This Row],[Manuelle Änderung des Verantwortliches TP
(Auswahl - bei Bedarf)]],VLOOKUP(BTT[[#This Row],[Hauptprozess
(Pflichtauswahl)]],Hauptprozesse[],3,FALSE)),"")</f>
        <v>IH</v>
      </c>
      <c r="H357" s="10" t="s">
        <v>6041</v>
      </c>
      <c r="I357" t="s">
        <v>2486</v>
      </c>
      <c r="J357" s="10" t="str">
        <f>IFERROR(VLOOKUP(BTT[[#This Row],[Verwendete Transaktion (Pflichtauswahl)]],Transaktionen[[Transaktionen]:[Langtext]],2,FALSE),"")</f>
        <v>AUFTRAG ÄNDERN</v>
      </c>
      <c r="K357" t="s">
        <v>2468</v>
      </c>
      <c r="L357" t="s">
        <v>6052</v>
      </c>
      <c r="M357" t="s">
        <v>6052</v>
      </c>
      <c r="N357" t="s">
        <v>6052</v>
      </c>
      <c r="O357" t="s">
        <v>6052</v>
      </c>
      <c r="P357" t="s">
        <v>6052</v>
      </c>
      <c r="Q357" t="s">
        <v>6052</v>
      </c>
      <c r="R357" t="s">
        <v>8533</v>
      </c>
      <c r="S357" t="s">
        <v>6052</v>
      </c>
      <c r="T357" t="s">
        <v>8525</v>
      </c>
      <c r="U357" t="s">
        <v>8572</v>
      </c>
      <c r="V357" s="10" t="str">
        <f>IFERROR(VLOOKUP(BTT[[#This Row],[Verwendetes Formular
(Auswahl falls relevant)]],Formulare[[Formularbezeichnung]:[Formularname (technisch)]],2,FALSE),"")</f>
        <v>ZPM_100_P_ARMA</v>
      </c>
      <c r="X357" t="s">
        <v>6052</v>
      </c>
      <c r="Y357" s="4"/>
      <c r="Z357" t="s">
        <v>6048</v>
      </c>
      <c r="AK357" s="10" t="str">
        <f>IF(BTT[[#This Row],[Subprozess
(optionale Auswahl)]]="","okay",IF(VLOOKUP(BTT[[#This Row],[Subprozess
(optionale Auswahl)]],BPML[[Subprozess]:[Zugeordneter Hauptprozess]],3,FALSE)=BTT[[#This Row],[Hauptprozess
(Pflichtauswahl)]],"okay","falscher Subprozess"))</f>
        <v>okay</v>
      </c>
      <c r="AL357" t="str">
        <f>IF(aktives_Teilprojekt="Master","",IF(BTT[[#This Row],[Verantwortliches TP
(automatisch)]]=VLOOKUP(aktives_Teilprojekt,Teilprojekte[[Teilprojekte]:[Kürzel]],2,FALSE),"okay","Hauptprozess anderes TP"))</f>
        <v>okay</v>
      </c>
      <c r="AM3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7" s="10" t="str">
        <f>IFERROR(IF(BTT[[#This Row],[SAP-Modul
(Pflichtauswahl)]]&lt;&gt;VLOOKUP(BTT[[#This Row],[Verwendete Transaktion (Pflichtauswahl)]],Transaktionen[[Transaktionen]:[Modul]],3,FALSE),"Modul anders","okay"),"")</f>
        <v>okay</v>
      </c>
      <c r="AP357" s="10" t="str">
        <f>IFERROR(IF(COUNTIFS(BTT[Verwendete Transaktion (Pflichtauswahl)],BTT[[#This Row],[Verwendete Transaktion (Pflichtauswahl)]],BTT[SAP-Modul
(Pflichtauswahl)],"&lt;&gt;"&amp;BTT[[#This Row],[SAP-Modul
(Pflichtauswahl)]])&gt;0,"Modul anders","okay"),"")</f>
        <v>okay</v>
      </c>
      <c r="AQ357" s="10" t="str">
        <f>IFERROR(IF(COUNTIFS(BTT[Verwendete Transaktion (Pflichtauswahl)],BTT[[#This Row],[Verwendete Transaktion (Pflichtauswahl)]],BTT[Verantwortliches TP
(automatisch)],"&lt;&gt;"&amp;BTT[[#This Row],[Verantwortliches TP
(automatisch)]])&gt;0,"Transaktion mehrfach","okay"),"")</f>
        <v>Transaktion mehrfach</v>
      </c>
      <c r="AR35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7" s="10" t="s">
        <v>10089</v>
      </c>
      <c r="AT357" s="10"/>
    </row>
    <row r="358" spans="1:46" x14ac:dyDescent="0.25">
      <c r="A358" s="14" t="str">
        <f>IFERROR(IF(BTT[[#This Row],[Lfd Nr. 
(aus konsolidierter Datei)]]&lt;&gt;"",BTT[[#This Row],[Lfd Nr. 
(aus konsolidierter Datei)]],VLOOKUP(aktives_Teilprojekt,Teilprojekte[[Teilprojekte]:[Kürzel]],2,FALSE)&amp;ROW(BTT[[#This Row],[Lfd Nr.
(automatisch)]])-2),"")</f>
        <v>IH370</v>
      </c>
      <c r="B358" s="15" t="s">
        <v>6110</v>
      </c>
      <c r="C358" s="15" t="s">
        <v>6230</v>
      </c>
      <c r="D358" t="s">
        <v>10067</v>
      </c>
      <c r="E358" s="10" t="str">
        <f>IFERROR(IF(NOT(BTT[[#This Row],[Manuelle Änderung des Verantwortliches TP
(Auswahl - bei Bedarf)]]=""),BTT[[#This Row],[Manuelle Änderung des Verantwortliches TP
(Auswahl - bei Bedarf)]],VLOOKUP(BTT[[#This Row],[Hauptprozess
(Pflichtauswahl)]],Hauptprozesse[],3,FALSE)),"")</f>
        <v>IH</v>
      </c>
      <c r="H358" s="10" t="s">
        <v>6041</v>
      </c>
      <c r="I358" t="s">
        <v>2486</v>
      </c>
      <c r="J358" s="10" t="str">
        <f>IFERROR(VLOOKUP(BTT[[#This Row],[Verwendete Transaktion (Pflichtauswahl)]],Transaktionen[[Transaktionen]:[Langtext]],2,FALSE),"")</f>
        <v>AUFTRAG ÄNDERN</v>
      </c>
      <c r="K358" t="s">
        <v>2468</v>
      </c>
      <c r="L358" t="s">
        <v>6052</v>
      </c>
      <c r="M358" t="s">
        <v>6052</v>
      </c>
      <c r="N358" t="s">
        <v>6052</v>
      </c>
      <c r="O358" t="s">
        <v>6052</v>
      </c>
      <c r="P358" t="s">
        <v>6052</v>
      </c>
      <c r="Q358" t="s">
        <v>6052</v>
      </c>
      <c r="R358" t="s">
        <v>8533</v>
      </c>
      <c r="S358" t="s">
        <v>6052</v>
      </c>
      <c r="T358" t="s">
        <v>8525</v>
      </c>
      <c r="U358" t="s">
        <v>8845</v>
      </c>
      <c r="V358" s="10" t="str">
        <f>IFERROR(VLOOKUP(BTT[[#This Row],[Verwendetes Formular
(Auswahl falls relevant)]],Formulare[[Formularbezeichnung]:[Formularname (technisch)]],2,FALSE),"")</f>
        <v>ZPM_100_P_THERM</v>
      </c>
      <c r="X358" t="s">
        <v>6052</v>
      </c>
      <c r="Y358" s="4"/>
      <c r="Z358" t="s">
        <v>6048</v>
      </c>
      <c r="AK358" s="10" t="str">
        <f>IF(BTT[[#This Row],[Subprozess
(optionale Auswahl)]]="","okay",IF(VLOOKUP(BTT[[#This Row],[Subprozess
(optionale Auswahl)]],BPML[[Subprozess]:[Zugeordneter Hauptprozess]],3,FALSE)=BTT[[#This Row],[Hauptprozess
(Pflichtauswahl)]],"okay","falscher Subprozess"))</f>
        <v>okay</v>
      </c>
      <c r="AL358" t="str">
        <f>IF(aktives_Teilprojekt="Master","",IF(BTT[[#This Row],[Verantwortliches TP
(automatisch)]]=VLOOKUP(aktives_Teilprojekt,Teilprojekte[[Teilprojekte]:[Kürzel]],2,FALSE),"okay","Hauptprozess anderes TP"))</f>
        <v>okay</v>
      </c>
      <c r="AM3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8" s="10" t="str">
        <f>IFERROR(IF(BTT[[#This Row],[SAP-Modul
(Pflichtauswahl)]]&lt;&gt;VLOOKUP(BTT[[#This Row],[Verwendete Transaktion (Pflichtauswahl)]],Transaktionen[[Transaktionen]:[Modul]],3,FALSE),"Modul anders","okay"),"")</f>
        <v>okay</v>
      </c>
      <c r="AP358" s="10" t="str">
        <f>IFERROR(IF(COUNTIFS(BTT[Verwendete Transaktion (Pflichtauswahl)],BTT[[#This Row],[Verwendete Transaktion (Pflichtauswahl)]],BTT[SAP-Modul
(Pflichtauswahl)],"&lt;&gt;"&amp;BTT[[#This Row],[SAP-Modul
(Pflichtauswahl)]])&gt;0,"Modul anders","okay"),"")</f>
        <v>okay</v>
      </c>
      <c r="AQ358" s="10" t="str">
        <f>IFERROR(IF(COUNTIFS(BTT[Verwendete Transaktion (Pflichtauswahl)],BTT[[#This Row],[Verwendete Transaktion (Pflichtauswahl)]],BTT[Verantwortliches TP
(automatisch)],"&lt;&gt;"&amp;BTT[[#This Row],[Verantwortliches TP
(automatisch)]])&gt;0,"Transaktion mehrfach","okay"),"")</f>
        <v>Transaktion mehrfach</v>
      </c>
      <c r="AR35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8" s="10" t="s">
        <v>10090</v>
      </c>
      <c r="AT358" s="10"/>
    </row>
    <row r="359" spans="1:46" x14ac:dyDescent="0.25">
      <c r="A359" s="14" t="str">
        <f>IFERROR(IF(BTT[[#This Row],[Lfd Nr. 
(aus konsolidierter Datei)]]&lt;&gt;"",BTT[[#This Row],[Lfd Nr. 
(aus konsolidierter Datei)]],VLOOKUP(aktives_Teilprojekt,Teilprojekte[[Teilprojekte]:[Kürzel]],2,FALSE)&amp;ROW(BTT[[#This Row],[Lfd Nr.
(automatisch)]])-2),"")</f>
        <v>IH371</v>
      </c>
      <c r="B359" s="15" t="s">
        <v>6110</v>
      </c>
      <c r="C359" s="15" t="s">
        <v>6230</v>
      </c>
      <c r="D359" t="s">
        <v>10067</v>
      </c>
      <c r="E359" s="10" t="str">
        <f>IFERROR(IF(NOT(BTT[[#This Row],[Manuelle Änderung des Verantwortliches TP
(Auswahl - bei Bedarf)]]=""),BTT[[#This Row],[Manuelle Änderung des Verantwortliches TP
(Auswahl - bei Bedarf)]],VLOOKUP(BTT[[#This Row],[Hauptprozess
(Pflichtauswahl)]],Hauptprozesse[],3,FALSE)),"")</f>
        <v>IH</v>
      </c>
      <c r="H359" s="10" t="s">
        <v>6041</v>
      </c>
      <c r="I359" t="s">
        <v>2486</v>
      </c>
      <c r="J359" s="10" t="str">
        <f>IFERROR(VLOOKUP(BTT[[#This Row],[Verwendete Transaktion (Pflichtauswahl)]],Transaktionen[[Transaktionen]:[Langtext]],2,FALSE),"")</f>
        <v>AUFTRAG ÄNDERN</v>
      </c>
      <c r="K359" t="s">
        <v>2468</v>
      </c>
      <c r="L359" t="s">
        <v>6052</v>
      </c>
      <c r="M359" t="s">
        <v>6052</v>
      </c>
      <c r="N359" t="s">
        <v>6052</v>
      </c>
      <c r="O359" t="s">
        <v>6052</v>
      </c>
      <c r="P359" t="s">
        <v>6052</v>
      </c>
      <c r="Q359" t="s">
        <v>6052</v>
      </c>
      <c r="R359" t="s">
        <v>8533</v>
      </c>
      <c r="S359" t="s">
        <v>6052</v>
      </c>
      <c r="T359" t="s">
        <v>8525</v>
      </c>
      <c r="U359" t="s">
        <v>8573</v>
      </c>
      <c r="V359" s="10" t="str">
        <f>IFERROR(VLOOKUP(BTT[[#This Row],[Verwendetes Formular
(Auswahl falls relevant)]],Formulare[[Formularbezeichnung]:[Formularname (technisch)]],2,FALSE),"")</f>
        <v>ZBWB_STRTUNNEL</v>
      </c>
      <c r="X359" t="s">
        <v>6052</v>
      </c>
      <c r="Y359" s="4"/>
      <c r="Z359" t="s">
        <v>6048</v>
      </c>
      <c r="AK359" s="10" t="str">
        <f>IF(BTT[[#This Row],[Subprozess
(optionale Auswahl)]]="","okay",IF(VLOOKUP(BTT[[#This Row],[Subprozess
(optionale Auswahl)]],BPML[[Subprozess]:[Zugeordneter Hauptprozess]],3,FALSE)=BTT[[#This Row],[Hauptprozess
(Pflichtauswahl)]],"okay","falscher Subprozess"))</f>
        <v>okay</v>
      </c>
      <c r="AL359" t="str">
        <f>IF(aktives_Teilprojekt="Master","",IF(BTT[[#This Row],[Verantwortliches TP
(automatisch)]]=VLOOKUP(aktives_Teilprojekt,Teilprojekte[[Teilprojekte]:[Kürzel]],2,FALSE),"okay","Hauptprozess anderes TP"))</f>
        <v>okay</v>
      </c>
      <c r="AM3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9" s="10" t="str">
        <f>IFERROR(IF(BTT[[#This Row],[SAP-Modul
(Pflichtauswahl)]]&lt;&gt;VLOOKUP(BTT[[#This Row],[Verwendete Transaktion (Pflichtauswahl)]],Transaktionen[[Transaktionen]:[Modul]],3,FALSE),"Modul anders","okay"),"")</f>
        <v>okay</v>
      </c>
      <c r="AP359" s="10" t="str">
        <f>IFERROR(IF(COUNTIFS(BTT[Verwendete Transaktion (Pflichtauswahl)],BTT[[#This Row],[Verwendete Transaktion (Pflichtauswahl)]],BTT[SAP-Modul
(Pflichtauswahl)],"&lt;&gt;"&amp;BTT[[#This Row],[SAP-Modul
(Pflichtauswahl)]])&gt;0,"Modul anders","okay"),"")</f>
        <v>okay</v>
      </c>
      <c r="AQ359" s="10" t="str">
        <f>IFERROR(IF(COUNTIFS(BTT[Verwendete Transaktion (Pflichtauswahl)],BTT[[#This Row],[Verwendete Transaktion (Pflichtauswahl)]],BTT[Verantwortliches TP
(automatisch)],"&lt;&gt;"&amp;BTT[[#This Row],[Verantwortliches TP
(automatisch)]])&gt;0,"Transaktion mehrfach","okay"),"")</f>
        <v>Transaktion mehrfach</v>
      </c>
      <c r="AR35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9" s="10" t="s">
        <v>10091</v>
      </c>
      <c r="AT359" s="10"/>
    </row>
    <row r="360" spans="1:46" x14ac:dyDescent="0.25">
      <c r="A360" s="14" t="str">
        <f>IFERROR(IF(BTT[[#This Row],[Lfd Nr. 
(aus konsolidierter Datei)]]&lt;&gt;"",BTT[[#This Row],[Lfd Nr. 
(aus konsolidierter Datei)]],VLOOKUP(aktives_Teilprojekt,Teilprojekte[[Teilprojekte]:[Kürzel]],2,FALSE)&amp;ROW(BTT[[#This Row],[Lfd Nr.
(automatisch)]])-2),"")</f>
        <v>IH372</v>
      </c>
      <c r="B360" s="15" t="s">
        <v>6110</v>
      </c>
      <c r="C360" s="15" t="s">
        <v>6230</v>
      </c>
      <c r="D360" t="s">
        <v>10067</v>
      </c>
      <c r="E360" s="10" t="str">
        <f>IFERROR(IF(NOT(BTT[[#This Row],[Manuelle Änderung des Verantwortliches TP
(Auswahl - bei Bedarf)]]=""),BTT[[#This Row],[Manuelle Änderung des Verantwortliches TP
(Auswahl - bei Bedarf)]],VLOOKUP(BTT[[#This Row],[Hauptprozess
(Pflichtauswahl)]],Hauptprozesse[],3,FALSE)),"")</f>
        <v>IH</v>
      </c>
      <c r="H360" s="10" t="s">
        <v>6041</v>
      </c>
      <c r="I360" t="s">
        <v>2486</v>
      </c>
      <c r="J360" s="10" t="str">
        <f>IFERROR(VLOOKUP(BTT[[#This Row],[Verwendete Transaktion (Pflichtauswahl)]],Transaktionen[[Transaktionen]:[Langtext]],2,FALSE),"")</f>
        <v>AUFTRAG ÄNDERN</v>
      </c>
      <c r="K360" t="s">
        <v>2468</v>
      </c>
      <c r="L360" t="s">
        <v>6052</v>
      </c>
      <c r="M360" t="s">
        <v>6052</v>
      </c>
      <c r="N360" t="s">
        <v>6052</v>
      </c>
      <c r="O360" t="s">
        <v>6052</v>
      </c>
      <c r="P360" t="s">
        <v>6052</v>
      </c>
      <c r="Q360" t="s">
        <v>6052</v>
      </c>
      <c r="R360" t="s">
        <v>8533</v>
      </c>
      <c r="S360" t="s">
        <v>6052</v>
      </c>
      <c r="T360" t="s">
        <v>8525</v>
      </c>
      <c r="U360" t="s">
        <v>8848</v>
      </c>
      <c r="V360" s="10" t="str">
        <f>IFERROR(VLOOKUP(BTT[[#This Row],[Verwendetes Formular
(Auswahl falls relevant)]],Formulare[[Formularbezeichnung]:[Formularname (technisch)]],2,FALSE),"")</f>
        <v>ZPM_100_P_UEUE</v>
      </c>
      <c r="X360" t="s">
        <v>6052</v>
      </c>
      <c r="Y360" s="4"/>
      <c r="Z360" t="s">
        <v>6048</v>
      </c>
      <c r="AK360" s="10" t="str">
        <f>IF(BTT[[#This Row],[Subprozess
(optionale Auswahl)]]="","okay",IF(VLOOKUP(BTT[[#This Row],[Subprozess
(optionale Auswahl)]],BPML[[Subprozess]:[Zugeordneter Hauptprozess]],3,FALSE)=BTT[[#This Row],[Hauptprozess
(Pflichtauswahl)]],"okay","falscher Subprozess"))</f>
        <v>okay</v>
      </c>
      <c r="AL360" t="str">
        <f>IF(aktives_Teilprojekt="Master","",IF(BTT[[#This Row],[Verantwortliches TP
(automatisch)]]=VLOOKUP(aktives_Teilprojekt,Teilprojekte[[Teilprojekte]:[Kürzel]],2,FALSE),"okay","Hauptprozess anderes TP"))</f>
        <v>okay</v>
      </c>
      <c r="AM3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0" s="10" t="str">
        <f>IFERROR(IF(BTT[[#This Row],[SAP-Modul
(Pflichtauswahl)]]&lt;&gt;VLOOKUP(BTT[[#This Row],[Verwendete Transaktion (Pflichtauswahl)]],Transaktionen[[Transaktionen]:[Modul]],3,FALSE),"Modul anders","okay"),"")</f>
        <v>okay</v>
      </c>
      <c r="AP360" s="10" t="str">
        <f>IFERROR(IF(COUNTIFS(BTT[Verwendete Transaktion (Pflichtauswahl)],BTT[[#This Row],[Verwendete Transaktion (Pflichtauswahl)]],BTT[SAP-Modul
(Pflichtauswahl)],"&lt;&gt;"&amp;BTT[[#This Row],[SAP-Modul
(Pflichtauswahl)]])&gt;0,"Modul anders","okay"),"")</f>
        <v>okay</v>
      </c>
      <c r="AQ360" s="10" t="str">
        <f>IFERROR(IF(COUNTIFS(BTT[Verwendete Transaktion (Pflichtauswahl)],BTT[[#This Row],[Verwendete Transaktion (Pflichtauswahl)]],BTT[Verantwortliches TP
(automatisch)],"&lt;&gt;"&amp;BTT[[#This Row],[Verantwortliches TP
(automatisch)]])&gt;0,"Transaktion mehrfach","okay"),"")</f>
        <v>Transaktion mehrfach</v>
      </c>
      <c r="AR36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0" s="10" t="s">
        <v>10092</v>
      </c>
      <c r="AT360" s="10"/>
    </row>
    <row r="361" spans="1:46" x14ac:dyDescent="0.25">
      <c r="A361" s="14" t="str">
        <f>IFERROR(IF(BTT[[#This Row],[Lfd Nr. 
(aus konsolidierter Datei)]]&lt;&gt;"",BTT[[#This Row],[Lfd Nr. 
(aus konsolidierter Datei)]],VLOOKUP(aktives_Teilprojekt,Teilprojekte[[Teilprojekte]:[Kürzel]],2,FALSE)&amp;ROW(BTT[[#This Row],[Lfd Nr.
(automatisch)]])-2),"")</f>
        <v>IH373</v>
      </c>
      <c r="B361" s="15" t="s">
        <v>6110</v>
      </c>
      <c r="C361" s="15" t="s">
        <v>6230</v>
      </c>
      <c r="D361" t="s">
        <v>10067</v>
      </c>
      <c r="E361" s="10" t="str">
        <f>IFERROR(IF(NOT(BTT[[#This Row],[Manuelle Änderung des Verantwortliches TP
(Auswahl - bei Bedarf)]]=""),BTT[[#This Row],[Manuelle Änderung des Verantwortliches TP
(Auswahl - bei Bedarf)]],VLOOKUP(BTT[[#This Row],[Hauptprozess
(Pflichtauswahl)]],Hauptprozesse[],3,FALSE)),"")</f>
        <v>IH</v>
      </c>
      <c r="H361" s="10" t="s">
        <v>6041</v>
      </c>
      <c r="I361" t="s">
        <v>2486</v>
      </c>
      <c r="J361" s="10" t="str">
        <f>IFERROR(VLOOKUP(BTT[[#This Row],[Verwendete Transaktion (Pflichtauswahl)]],Transaktionen[[Transaktionen]:[Langtext]],2,FALSE),"")</f>
        <v>AUFTRAG ÄNDERN</v>
      </c>
      <c r="K361" t="s">
        <v>2468</v>
      </c>
      <c r="L361" t="s">
        <v>6052</v>
      </c>
      <c r="M361" t="s">
        <v>6052</v>
      </c>
      <c r="N361" t="s">
        <v>6052</v>
      </c>
      <c r="O361" t="s">
        <v>6052</v>
      </c>
      <c r="P361" t="s">
        <v>6052</v>
      </c>
      <c r="Q361" t="s">
        <v>6052</v>
      </c>
      <c r="R361" t="s">
        <v>8533</v>
      </c>
      <c r="S361" t="s">
        <v>6052</v>
      </c>
      <c r="T361" t="s">
        <v>8525</v>
      </c>
      <c r="U361" t="s">
        <v>8850</v>
      </c>
      <c r="V361" s="10" t="str">
        <f>IFERROR(VLOOKUP(BTT[[#This Row],[Verwendetes Formular
(Auswahl falls relevant)]],Formulare[[Formularbezeichnung]:[Formularname (technisch)]],2,FALSE),"")</f>
        <v>ZPM_100_P_VORG</v>
      </c>
      <c r="X361" t="s">
        <v>6052</v>
      </c>
      <c r="Y361" s="4"/>
      <c r="Z361" t="s">
        <v>6048</v>
      </c>
      <c r="AK361" s="10" t="str">
        <f>IF(BTT[[#This Row],[Subprozess
(optionale Auswahl)]]="","okay",IF(VLOOKUP(BTT[[#This Row],[Subprozess
(optionale Auswahl)]],BPML[[Subprozess]:[Zugeordneter Hauptprozess]],3,FALSE)=BTT[[#This Row],[Hauptprozess
(Pflichtauswahl)]],"okay","falscher Subprozess"))</f>
        <v>okay</v>
      </c>
      <c r="AL361" t="str">
        <f>IF(aktives_Teilprojekt="Master","",IF(BTT[[#This Row],[Verantwortliches TP
(automatisch)]]=VLOOKUP(aktives_Teilprojekt,Teilprojekte[[Teilprojekte]:[Kürzel]],2,FALSE),"okay","Hauptprozess anderes TP"))</f>
        <v>okay</v>
      </c>
      <c r="AM3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1" s="10" t="str">
        <f>IFERROR(IF(BTT[[#This Row],[SAP-Modul
(Pflichtauswahl)]]&lt;&gt;VLOOKUP(BTT[[#This Row],[Verwendete Transaktion (Pflichtauswahl)]],Transaktionen[[Transaktionen]:[Modul]],3,FALSE),"Modul anders","okay"),"")</f>
        <v>okay</v>
      </c>
      <c r="AP361" s="10" t="str">
        <f>IFERROR(IF(COUNTIFS(BTT[Verwendete Transaktion (Pflichtauswahl)],BTT[[#This Row],[Verwendete Transaktion (Pflichtauswahl)]],BTT[SAP-Modul
(Pflichtauswahl)],"&lt;&gt;"&amp;BTT[[#This Row],[SAP-Modul
(Pflichtauswahl)]])&gt;0,"Modul anders","okay"),"")</f>
        <v>okay</v>
      </c>
      <c r="AQ361" s="10" t="str">
        <f>IFERROR(IF(COUNTIFS(BTT[Verwendete Transaktion (Pflichtauswahl)],BTT[[#This Row],[Verwendete Transaktion (Pflichtauswahl)]],BTT[Verantwortliches TP
(automatisch)],"&lt;&gt;"&amp;BTT[[#This Row],[Verantwortliches TP
(automatisch)]])&gt;0,"Transaktion mehrfach","okay"),"")</f>
        <v>Transaktion mehrfach</v>
      </c>
      <c r="AR36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1" s="10" t="s">
        <v>10093</v>
      </c>
      <c r="AT361" s="10"/>
    </row>
    <row r="362" spans="1:46" x14ac:dyDescent="0.25">
      <c r="A362" s="14" t="str">
        <f>IFERROR(IF(BTT[[#This Row],[Lfd Nr. 
(aus konsolidierter Datei)]]&lt;&gt;"",BTT[[#This Row],[Lfd Nr. 
(aus konsolidierter Datei)]],VLOOKUP(aktives_Teilprojekt,Teilprojekte[[Teilprojekte]:[Kürzel]],2,FALSE)&amp;ROW(BTT[[#This Row],[Lfd Nr.
(automatisch)]])-2),"")</f>
        <v>IH374</v>
      </c>
      <c r="B362" s="15" t="s">
        <v>6110</v>
      </c>
      <c r="C362" s="15" t="s">
        <v>6230</v>
      </c>
      <c r="D362" t="s">
        <v>10067</v>
      </c>
      <c r="E362" s="10" t="str">
        <f>IFERROR(IF(NOT(BTT[[#This Row],[Manuelle Änderung des Verantwortliches TP
(Auswahl - bei Bedarf)]]=""),BTT[[#This Row],[Manuelle Änderung des Verantwortliches TP
(Auswahl - bei Bedarf)]],VLOOKUP(BTT[[#This Row],[Hauptprozess
(Pflichtauswahl)]],Hauptprozesse[],3,FALSE)),"")</f>
        <v>IH</v>
      </c>
      <c r="H362" s="10" t="s">
        <v>6041</v>
      </c>
      <c r="I362" t="s">
        <v>2486</v>
      </c>
      <c r="J362" s="10" t="str">
        <f>IFERROR(VLOOKUP(BTT[[#This Row],[Verwendete Transaktion (Pflichtauswahl)]],Transaktionen[[Transaktionen]:[Langtext]],2,FALSE),"")</f>
        <v>AUFTRAG ÄNDERN</v>
      </c>
      <c r="K362" t="s">
        <v>2468</v>
      </c>
      <c r="L362" t="s">
        <v>6052</v>
      </c>
      <c r="M362" t="s">
        <v>6052</v>
      </c>
      <c r="N362" t="s">
        <v>6052</v>
      </c>
      <c r="O362" t="s">
        <v>6052</v>
      </c>
      <c r="P362" t="s">
        <v>6052</v>
      </c>
      <c r="Q362" t="s">
        <v>6052</v>
      </c>
      <c r="R362" t="s">
        <v>8533</v>
      </c>
      <c r="S362" t="s">
        <v>6052</v>
      </c>
      <c r="T362" t="s">
        <v>8525</v>
      </c>
      <c r="U362" t="s">
        <v>8852</v>
      </c>
      <c r="V362" s="10" t="str">
        <f>IFERROR(VLOOKUP(BTT[[#This Row],[Verwendetes Formular
(Auswahl falls relevant)]],Formulare[[Formularbezeichnung]:[Formularname (technisch)]],2,FALSE),"")</f>
        <v>ZPM_100_P_WART</v>
      </c>
      <c r="X362" t="s">
        <v>6052</v>
      </c>
      <c r="Y362" s="4"/>
      <c r="Z362" t="s">
        <v>6048</v>
      </c>
      <c r="AK362" s="10" t="str">
        <f>IF(BTT[[#This Row],[Subprozess
(optionale Auswahl)]]="","okay",IF(VLOOKUP(BTT[[#This Row],[Subprozess
(optionale Auswahl)]],BPML[[Subprozess]:[Zugeordneter Hauptprozess]],3,FALSE)=BTT[[#This Row],[Hauptprozess
(Pflichtauswahl)]],"okay","falscher Subprozess"))</f>
        <v>okay</v>
      </c>
      <c r="AL362" t="str">
        <f>IF(aktives_Teilprojekt="Master","",IF(BTT[[#This Row],[Verantwortliches TP
(automatisch)]]=VLOOKUP(aktives_Teilprojekt,Teilprojekte[[Teilprojekte]:[Kürzel]],2,FALSE),"okay","Hauptprozess anderes TP"))</f>
        <v>okay</v>
      </c>
      <c r="AM3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2" s="10" t="str">
        <f>IFERROR(IF(BTT[[#This Row],[SAP-Modul
(Pflichtauswahl)]]&lt;&gt;VLOOKUP(BTT[[#This Row],[Verwendete Transaktion (Pflichtauswahl)]],Transaktionen[[Transaktionen]:[Modul]],3,FALSE),"Modul anders","okay"),"")</f>
        <v>okay</v>
      </c>
      <c r="AP362" s="10" t="str">
        <f>IFERROR(IF(COUNTIFS(BTT[Verwendete Transaktion (Pflichtauswahl)],BTT[[#This Row],[Verwendete Transaktion (Pflichtauswahl)]],BTT[SAP-Modul
(Pflichtauswahl)],"&lt;&gt;"&amp;BTT[[#This Row],[SAP-Modul
(Pflichtauswahl)]])&gt;0,"Modul anders","okay"),"")</f>
        <v>okay</v>
      </c>
      <c r="AQ362" s="10" t="str">
        <f>IFERROR(IF(COUNTIFS(BTT[Verwendete Transaktion (Pflichtauswahl)],BTT[[#This Row],[Verwendete Transaktion (Pflichtauswahl)]],BTT[Verantwortliches TP
(automatisch)],"&lt;&gt;"&amp;BTT[[#This Row],[Verantwortliches TP
(automatisch)]])&gt;0,"Transaktion mehrfach","okay"),"")</f>
        <v>Transaktion mehrfach</v>
      </c>
      <c r="AR36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2" s="10" t="s">
        <v>10094</v>
      </c>
      <c r="AT362" s="10"/>
    </row>
    <row r="363" spans="1:46" x14ac:dyDescent="0.25">
      <c r="A363" s="14" t="str">
        <f>IFERROR(IF(BTT[[#This Row],[Lfd Nr. 
(aus konsolidierter Datei)]]&lt;&gt;"",BTT[[#This Row],[Lfd Nr. 
(aus konsolidierter Datei)]],VLOOKUP(aktives_Teilprojekt,Teilprojekte[[Teilprojekte]:[Kürzel]],2,FALSE)&amp;ROW(BTT[[#This Row],[Lfd Nr.
(automatisch)]])-2),"")</f>
        <v>IH375</v>
      </c>
      <c r="B363" s="15" t="s">
        <v>6110</v>
      </c>
      <c r="C363" s="15" t="s">
        <v>6230</v>
      </c>
      <c r="D363" t="s">
        <v>10067</v>
      </c>
      <c r="E363" s="10" t="str">
        <f>IFERROR(IF(NOT(BTT[[#This Row],[Manuelle Änderung des Verantwortliches TP
(Auswahl - bei Bedarf)]]=""),BTT[[#This Row],[Manuelle Änderung des Verantwortliches TP
(Auswahl - bei Bedarf)]],VLOOKUP(BTT[[#This Row],[Hauptprozess
(Pflichtauswahl)]],Hauptprozesse[],3,FALSE)),"")</f>
        <v>IH</v>
      </c>
      <c r="H363" s="10" t="s">
        <v>6041</v>
      </c>
      <c r="I363" t="s">
        <v>2486</v>
      </c>
      <c r="J363" s="10" t="str">
        <f>IFERROR(VLOOKUP(BTT[[#This Row],[Verwendete Transaktion (Pflichtauswahl)]],Transaktionen[[Transaktionen]:[Langtext]],2,FALSE),"")</f>
        <v>AUFTRAG ÄNDERN</v>
      </c>
      <c r="K363" t="s">
        <v>2468</v>
      </c>
      <c r="L363" t="s">
        <v>6052</v>
      </c>
      <c r="M363" t="s">
        <v>6052</v>
      </c>
      <c r="N363" t="s">
        <v>6052</v>
      </c>
      <c r="O363" t="s">
        <v>6052</v>
      </c>
      <c r="P363" t="s">
        <v>6052</v>
      </c>
      <c r="Q363" t="s">
        <v>6052</v>
      </c>
      <c r="R363" t="s">
        <v>8533</v>
      </c>
      <c r="S363" t="s">
        <v>6052</v>
      </c>
      <c r="T363" t="s">
        <v>8525</v>
      </c>
      <c r="U363" t="s">
        <v>8854</v>
      </c>
      <c r="V363" s="10" t="str">
        <f>IFERROR(VLOOKUP(BTT[[#This Row],[Verwendetes Formular
(Auswahl falls relevant)]],Formulare[[Formularbezeichnung]:[Formularname (technisch)]],2,FALSE),"")</f>
        <v>ZPM_100_P_WARTUNG</v>
      </c>
      <c r="X363" t="s">
        <v>6052</v>
      </c>
      <c r="Y363" s="4"/>
      <c r="Z363" t="s">
        <v>6048</v>
      </c>
      <c r="AK363" s="10" t="str">
        <f>IF(BTT[[#This Row],[Subprozess
(optionale Auswahl)]]="","okay",IF(VLOOKUP(BTT[[#This Row],[Subprozess
(optionale Auswahl)]],BPML[[Subprozess]:[Zugeordneter Hauptprozess]],3,FALSE)=BTT[[#This Row],[Hauptprozess
(Pflichtauswahl)]],"okay","falscher Subprozess"))</f>
        <v>okay</v>
      </c>
      <c r="AL363" t="str">
        <f>IF(aktives_Teilprojekt="Master","",IF(BTT[[#This Row],[Verantwortliches TP
(automatisch)]]=VLOOKUP(aktives_Teilprojekt,Teilprojekte[[Teilprojekte]:[Kürzel]],2,FALSE),"okay","Hauptprozess anderes TP"))</f>
        <v>okay</v>
      </c>
      <c r="AM3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3" s="10" t="str">
        <f>IFERROR(IF(BTT[[#This Row],[SAP-Modul
(Pflichtauswahl)]]&lt;&gt;VLOOKUP(BTT[[#This Row],[Verwendete Transaktion (Pflichtauswahl)]],Transaktionen[[Transaktionen]:[Modul]],3,FALSE),"Modul anders","okay"),"")</f>
        <v>okay</v>
      </c>
      <c r="AP363" s="10" t="str">
        <f>IFERROR(IF(COUNTIFS(BTT[Verwendete Transaktion (Pflichtauswahl)],BTT[[#This Row],[Verwendete Transaktion (Pflichtauswahl)]],BTT[SAP-Modul
(Pflichtauswahl)],"&lt;&gt;"&amp;BTT[[#This Row],[SAP-Modul
(Pflichtauswahl)]])&gt;0,"Modul anders","okay"),"")</f>
        <v>okay</v>
      </c>
      <c r="AQ363" s="10" t="str">
        <f>IFERROR(IF(COUNTIFS(BTT[Verwendete Transaktion (Pflichtauswahl)],BTT[[#This Row],[Verwendete Transaktion (Pflichtauswahl)]],BTT[Verantwortliches TP
(automatisch)],"&lt;&gt;"&amp;BTT[[#This Row],[Verantwortliches TP
(automatisch)]])&gt;0,"Transaktion mehrfach","okay"),"")</f>
        <v>Transaktion mehrfach</v>
      </c>
      <c r="AR36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3" s="10" t="s">
        <v>10095</v>
      </c>
      <c r="AT363" s="10"/>
    </row>
    <row r="364" spans="1:46" x14ac:dyDescent="0.25">
      <c r="A364" s="14" t="str">
        <f>IFERROR(IF(BTT[[#This Row],[Lfd Nr. 
(aus konsolidierter Datei)]]&lt;&gt;"",BTT[[#This Row],[Lfd Nr. 
(aus konsolidierter Datei)]],VLOOKUP(aktives_Teilprojekt,Teilprojekte[[Teilprojekte]:[Kürzel]],2,FALSE)&amp;ROW(BTT[[#This Row],[Lfd Nr.
(automatisch)]])-2),"")</f>
        <v>IH376</v>
      </c>
      <c r="B364" s="15" t="s">
        <v>6110</v>
      </c>
      <c r="C364" s="15" t="s">
        <v>6230</v>
      </c>
      <c r="D364" t="s">
        <v>10067</v>
      </c>
      <c r="E364" s="10" t="str">
        <f>IFERROR(IF(NOT(BTT[[#This Row],[Manuelle Änderung des Verantwortliches TP
(Auswahl - bei Bedarf)]]=""),BTT[[#This Row],[Manuelle Änderung des Verantwortliches TP
(Auswahl - bei Bedarf)]],VLOOKUP(BTT[[#This Row],[Hauptprozess
(Pflichtauswahl)]],Hauptprozesse[],3,FALSE)),"")</f>
        <v>IH</v>
      </c>
      <c r="H364" s="10" t="s">
        <v>6041</v>
      </c>
      <c r="I364" t="s">
        <v>2486</v>
      </c>
      <c r="J364" s="10" t="str">
        <f>IFERROR(VLOOKUP(BTT[[#This Row],[Verwendete Transaktion (Pflichtauswahl)]],Transaktionen[[Transaktionen]:[Langtext]],2,FALSE),"")</f>
        <v>AUFTRAG ÄNDERN</v>
      </c>
      <c r="K364" t="s">
        <v>2468</v>
      </c>
      <c r="L364" t="s">
        <v>6052</v>
      </c>
      <c r="M364" t="s">
        <v>6052</v>
      </c>
      <c r="N364" t="s">
        <v>6052</v>
      </c>
      <c r="O364" t="s">
        <v>6052</v>
      </c>
      <c r="P364" t="s">
        <v>6052</v>
      </c>
      <c r="Q364" t="s">
        <v>6052</v>
      </c>
      <c r="R364" t="s">
        <v>8533</v>
      </c>
      <c r="S364" t="s">
        <v>6052</v>
      </c>
      <c r="T364" t="s">
        <v>8525</v>
      </c>
      <c r="U364" t="s">
        <v>8856</v>
      </c>
      <c r="V364" s="10" t="str">
        <f>IFERROR(VLOOKUP(BTT[[#This Row],[Verwendetes Formular
(Auswahl falls relevant)]],Formulare[[Formularbezeichnung]:[Formularname (technisch)]],2,FALSE),"")</f>
        <v>ZPM_100_P_WHPNF</v>
      </c>
      <c r="X364" t="s">
        <v>6052</v>
      </c>
      <c r="Y364" s="4"/>
      <c r="Z364" t="s">
        <v>6048</v>
      </c>
      <c r="AK364" s="10" t="str">
        <f>IF(BTT[[#This Row],[Subprozess
(optionale Auswahl)]]="","okay",IF(VLOOKUP(BTT[[#This Row],[Subprozess
(optionale Auswahl)]],BPML[[Subprozess]:[Zugeordneter Hauptprozess]],3,FALSE)=BTT[[#This Row],[Hauptprozess
(Pflichtauswahl)]],"okay","falscher Subprozess"))</f>
        <v>okay</v>
      </c>
      <c r="AL364" t="str">
        <f>IF(aktives_Teilprojekt="Master","",IF(BTT[[#This Row],[Verantwortliches TP
(automatisch)]]=VLOOKUP(aktives_Teilprojekt,Teilprojekte[[Teilprojekte]:[Kürzel]],2,FALSE),"okay","Hauptprozess anderes TP"))</f>
        <v>okay</v>
      </c>
      <c r="AM3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4" s="10" t="str">
        <f>IFERROR(IF(BTT[[#This Row],[SAP-Modul
(Pflichtauswahl)]]&lt;&gt;VLOOKUP(BTT[[#This Row],[Verwendete Transaktion (Pflichtauswahl)]],Transaktionen[[Transaktionen]:[Modul]],3,FALSE),"Modul anders","okay"),"")</f>
        <v>okay</v>
      </c>
      <c r="AP364" s="10" t="str">
        <f>IFERROR(IF(COUNTIFS(BTT[Verwendete Transaktion (Pflichtauswahl)],BTT[[#This Row],[Verwendete Transaktion (Pflichtauswahl)]],BTT[SAP-Modul
(Pflichtauswahl)],"&lt;&gt;"&amp;BTT[[#This Row],[SAP-Modul
(Pflichtauswahl)]])&gt;0,"Modul anders","okay"),"")</f>
        <v>okay</v>
      </c>
      <c r="AQ364" s="10" t="str">
        <f>IFERROR(IF(COUNTIFS(BTT[Verwendete Transaktion (Pflichtauswahl)],BTT[[#This Row],[Verwendete Transaktion (Pflichtauswahl)]],BTT[Verantwortliches TP
(automatisch)],"&lt;&gt;"&amp;BTT[[#This Row],[Verantwortliches TP
(automatisch)]])&gt;0,"Transaktion mehrfach","okay"),"")</f>
        <v>Transaktion mehrfach</v>
      </c>
      <c r="AR36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4" s="10" t="s">
        <v>10096</v>
      </c>
      <c r="AT364" s="10"/>
    </row>
    <row r="365" spans="1:46" x14ac:dyDescent="0.25">
      <c r="A365" s="14" t="str">
        <f>IFERROR(IF(BTT[[#This Row],[Lfd Nr. 
(aus konsolidierter Datei)]]&lt;&gt;"",BTT[[#This Row],[Lfd Nr. 
(aus konsolidierter Datei)]],VLOOKUP(aktives_Teilprojekt,Teilprojekte[[Teilprojekte]:[Kürzel]],2,FALSE)&amp;ROW(BTT[[#This Row],[Lfd Nr.
(automatisch)]])-2),"")</f>
        <v>IH377</v>
      </c>
      <c r="B365" s="15" t="s">
        <v>6110</v>
      </c>
      <c r="C365" s="15" t="s">
        <v>6230</v>
      </c>
      <c r="D365" t="s">
        <v>10067</v>
      </c>
      <c r="E365" s="10" t="str">
        <f>IFERROR(IF(NOT(BTT[[#This Row],[Manuelle Änderung des Verantwortliches TP
(Auswahl - bei Bedarf)]]=""),BTT[[#This Row],[Manuelle Änderung des Verantwortliches TP
(Auswahl - bei Bedarf)]],VLOOKUP(BTT[[#This Row],[Hauptprozess
(Pflichtauswahl)]],Hauptprozesse[],3,FALSE)),"")</f>
        <v>IH</v>
      </c>
      <c r="H365" s="10" t="s">
        <v>6041</v>
      </c>
      <c r="I365" t="s">
        <v>2486</v>
      </c>
      <c r="J365" s="10" t="str">
        <f>IFERROR(VLOOKUP(BTT[[#This Row],[Verwendete Transaktion (Pflichtauswahl)]],Transaktionen[[Transaktionen]:[Langtext]],2,FALSE),"")</f>
        <v>AUFTRAG ÄNDERN</v>
      </c>
      <c r="K365" t="s">
        <v>2468</v>
      </c>
      <c r="L365" t="s">
        <v>6052</v>
      </c>
      <c r="M365" t="s">
        <v>6052</v>
      </c>
      <c r="N365" t="s">
        <v>6052</v>
      </c>
      <c r="O365" t="s">
        <v>6052</v>
      </c>
      <c r="P365" t="s">
        <v>6052</v>
      </c>
      <c r="Q365" t="s">
        <v>6052</v>
      </c>
      <c r="R365" t="s">
        <v>8533</v>
      </c>
      <c r="S365" t="s">
        <v>6052</v>
      </c>
      <c r="T365" t="s">
        <v>8525</v>
      </c>
      <c r="U365" t="s">
        <v>5793</v>
      </c>
      <c r="V365" s="10" t="str">
        <f>IFERROR(VLOOKUP(BTT[[#This Row],[Verwendetes Formular
(Auswahl falls relevant)]],Formulare[[Formularbezeichnung]:[Formularname (technisch)]],2,FALSE),"")</f>
        <v>ZPM_DES_EQUI_WARRANTY</v>
      </c>
      <c r="X365" t="s">
        <v>6052</v>
      </c>
      <c r="Y365" s="4"/>
      <c r="Z365" t="s">
        <v>6048</v>
      </c>
      <c r="AK365" s="10" t="str">
        <f>IF(BTT[[#This Row],[Subprozess
(optionale Auswahl)]]="","okay",IF(VLOOKUP(BTT[[#This Row],[Subprozess
(optionale Auswahl)]],BPML[[Subprozess]:[Zugeordneter Hauptprozess]],3,FALSE)=BTT[[#This Row],[Hauptprozess
(Pflichtauswahl)]],"okay","falscher Subprozess"))</f>
        <v>okay</v>
      </c>
      <c r="AL365" t="str">
        <f>IF(aktives_Teilprojekt="Master","",IF(BTT[[#This Row],[Verantwortliches TP
(automatisch)]]=VLOOKUP(aktives_Teilprojekt,Teilprojekte[[Teilprojekte]:[Kürzel]],2,FALSE),"okay","Hauptprozess anderes TP"))</f>
        <v>okay</v>
      </c>
      <c r="AM3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5" s="10" t="str">
        <f>IFERROR(IF(BTT[[#This Row],[SAP-Modul
(Pflichtauswahl)]]&lt;&gt;VLOOKUP(BTT[[#This Row],[Verwendete Transaktion (Pflichtauswahl)]],Transaktionen[[Transaktionen]:[Modul]],3,FALSE),"Modul anders","okay"),"")</f>
        <v>okay</v>
      </c>
      <c r="AP365" s="10" t="str">
        <f>IFERROR(IF(COUNTIFS(BTT[Verwendete Transaktion (Pflichtauswahl)],BTT[[#This Row],[Verwendete Transaktion (Pflichtauswahl)]],BTT[SAP-Modul
(Pflichtauswahl)],"&lt;&gt;"&amp;BTT[[#This Row],[SAP-Modul
(Pflichtauswahl)]])&gt;0,"Modul anders","okay"),"")</f>
        <v>okay</v>
      </c>
      <c r="AQ365" s="10" t="str">
        <f>IFERROR(IF(COUNTIFS(BTT[Verwendete Transaktion (Pflichtauswahl)],BTT[[#This Row],[Verwendete Transaktion (Pflichtauswahl)]],BTT[Verantwortliches TP
(automatisch)],"&lt;&gt;"&amp;BTT[[#This Row],[Verantwortliches TP
(automatisch)]])&gt;0,"Transaktion mehrfach","okay"),"")</f>
        <v>Transaktion mehrfach</v>
      </c>
      <c r="AR36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5" s="10" t="s">
        <v>10097</v>
      </c>
      <c r="AT365" s="10"/>
    </row>
    <row r="366" spans="1:46" x14ac:dyDescent="0.25">
      <c r="A366" s="14" t="str">
        <f>IFERROR(IF(BTT[[#This Row],[Lfd Nr. 
(aus konsolidierter Datei)]]&lt;&gt;"",BTT[[#This Row],[Lfd Nr. 
(aus konsolidierter Datei)]],VLOOKUP(aktives_Teilprojekt,Teilprojekte[[Teilprojekte]:[Kürzel]],2,FALSE)&amp;ROW(BTT[[#This Row],[Lfd Nr.
(automatisch)]])-2),"")</f>
        <v>IH378</v>
      </c>
      <c r="B366" s="15" t="s">
        <v>6110</v>
      </c>
      <c r="C366" s="15" t="s">
        <v>6230</v>
      </c>
      <c r="D366" t="s">
        <v>10067</v>
      </c>
      <c r="E366" s="10" t="str">
        <f>IFERROR(IF(NOT(BTT[[#This Row],[Manuelle Änderung des Verantwortliches TP
(Auswahl - bei Bedarf)]]=""),BTT[[#This Row],[Manuelle Änderung des Verantwortliches TP
(Auswahl - bei Bedarf)]],VLOOKUP(BTT[[#This Row],[Hauptprozess
(Pflichtauswahl)]],Hauptprozesse[],3,FALSE)),"")</f>
        <v>IH</v>
      </c>
      <c r="H366" s="10" t="s">
        <v>6041</v>
      </c>
      <c r="I366" t="s">
        <v>2486</v>
      </c>
      <c r="J366" s="10" t="str">
        <f>IFERROR(VLOOKUP(BTT[[#This Row],[Verwendete Transaktion (Pflichtauswahl)]],Transaktionen[[Transaktionen]:[Langtext]],2,FALSE),"")</f>
        <v>AUFTRAG ÄNDERN</v>
      </c>
      <c r="K366" t="s">
        <v>2468</v>
      </c>
      <c r="L366" t="s">
        <v>6052</v>
      </c>
      <c r="M366" t="s">
        <v>6052</v>
      </c>
      <c r="N366" t="s">
        <v>6052</v>
      </c>
      <c r="O366" t="s">
        <v>6052</v>
      </c>
      <c r="P366" t="s">
        <v>6052</v>
      </c>
      <c r="Q366" t="s">
        <v>6052</v>
      </c>
      <c r="R366" t="s">
        <v>8533</v>
      </c>
      <c r="S366" t="s">
        <v>6052</v>
      </c>
      <c r="T366" t="s">
        <v>8525</v>
      </c>
      <c r="U366" t="s">
        <v>5795</v>
      </c>
      <c r="V366" s="10" t="str">
        <f>IFERROR(VLOOKUP(BTT[[#This Row],[Verwendetes Formular
(Auswahl falls relevant)]],Formulare[[Formularbezeichnung]:[Formularname (technisch)]],2,FALSE),"")</f>
        <v>ZPM_DES_ORDER_LIST</v>
      </c>
      <c r="X366" t="s">
        <v>6052</v>
      </c>
      <c r="Y366" s="4"/>
      <c r="Z366" t="s">
        <v>6048</v>
      </c>
      <c r="AK366" s="10" t="str">
        <f>IF(BTT[[#This Row],[Subprozess
(optionale Auswahl)]]="","okay",IF(VLOOKUP(BTT[[#This Row],[Subprozess
(optionale Auswahl)]],BPML[[Subprozess]:[Zugeordneter Hauptprozess]],3,FALSE)=BTT[[#This Row],[Hauptprozess
(Pflichtauswahl)]],"okay","falscher Subprozess"))</f>
        <v>okay</v>
      </c>
      <c r="AL366" t="str">
        <f>IF(aktives_Teilprojekt="Master","",IF(BTT[[#This Row],[Verantwortliches TP
(automatisch)]]=VLOOKUP(aktives_Teilprojekt,Teilprojekte[[Teilprojekte]:[Kürzel]],2,FALSE),"okay","Hauptprozess anderes TP"))</f>
        <v>okay</v>
      </c>
      <c r="AM3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6" s="10" t="str">
        <f>IFERROR(IF(BTT[[#This Row],[SAP-Modul
(Pflichtauswahl)]]&lt;&gt;VLOOKUP(BTT[[#This Row],[Verwendete Transaktion (Pflichtauswahl)]],Transaktionen[[Transaktionen]:[Modul]],3,FALSE),"Modul anders","okay"),"")</f>
        <v>okay</v>
      </c>
      <c r="AP366" s="10" t="str">
        <f>IFERROR(IF(COUNTIFS(BTT[Verwendete Transaktion (Pflichtauswahl)],BTT[[#This Row],[Verwendete Transaktion (Pflichtauswahl)]],BTT[SAP-Modul
(Pflichtauswahl)],"&lt;&gt;"&amp;BTT[[#This Row],[SAP-Modul
(Pflichtauswahl)]])&gt;0,"Modul anders","okay"),"")</f>
        <v>okay</v>
      </c>
      <c r="AQ366" s="10" t="str">
        <f>IFERROR(IF(COUNTIFS(BTT[Verwendete Transaktion (Pflichtauswahl)],BTT[[#This Row],[Verwendete Transaktion (Pflichtauswahl)]],BTT[Verantwortliches TP
(automatisch)],"&lt;&gt;"&amp;BTT[[#This Row],[Verantwortliches TP
(automatisch)]])&gt;0,"Transaktion mehrfach","okay"),"")</f>
        <v>Transaktion mehrfach</v>
      </c>
      <c r="AR36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6" s="10" t="s">
        <v>10098</v>
      </c>
      <c r="AT366" s="10"/>
    </row>
    <row r="367" spans="1:46" x14ac:dyDescent="0.25">
      <c r="A367" s="14" t="str">
        <f>IFERROR(IF(BTT[[#This Row],[Lfd Nr. 
(aus konsolidierter Datei)]]&lt;&gt;"",BTT[[#This Row],[Lfd Nr. 
(aus konsolidierter Datei)]],VLOOKUP(aktives_Teilprojekt,Teilprojekte[[Teilprojekte]:[Kürzel]],2,FALSE)&amp;ROW(BTT[[#This Row],[Lfd Nr.
(automatisch)]])-2),"")</f>
        <v>IH379</v>
      </c>
      <c r="B367" s="15" t="s">
        <v>6110</v>
      </c>
      <c r="C367" s="15" t="s">
        <v>6230</v>
      </c>
      <c r="D367" t="s">
        <v>10067</v>
      </c>
      <c r="E367" s="10" t="str">
        <f>IFERROR(IF(NOT(BTT[[#This Row],[Manuelle Änderung des Verantwortliches TP
(Auswahl - bei Bedarf)]]=""),BTT[[#This Row],[Manuelle Änderung des Verantwortliches TP
(Auswahl - bei Bedarf)]],VLOOKUP(BTT[[#This Row],[Hauptprozess
(Pflichtauswahl)]],Hauptprozesse[],3,FALSE)),"")</f>
        <v>IH</v>
      </c>
      <c r="H367" s="10" t="s">
        <v>6041</v>
      </c>
      <c r="I367" t="s">
        <v>2486</v>
      </c>
      <c r="J367" s="10" t="str">
        <f>IFERROR(VLOOKUP(BTT[[#This Row],[Verwendete Transaktion (Pflichtauswahl)]],Transaktionen[[Transaktionen]:[Langtext]],2,FALSE),"")</f>
        <v>AUFTRAG ÄNDERN</v>
      </c>
      <c r="K367" t="s">
        <v>2468</v>
      </c>
      <c r="L367" t="s">
        <v>6052</v>
      </c>
      <c r="M367" t="s">
        <v>6052</v>
      </c>
      <c r="N367" t="s">
        <v>6052</v>
      </c>
      <c r="O367" t="s">
        <v>6052</v>
      </c>
      <c r="P367" t="s">
        <v>6052</v>
      </c>
      <c r="Q367" t="s">
        <v>6052</v>
      </c>
      <c r="R367" t="s">
        <v>8533</v>
      </c>
      <c r="S367" t="s">
        <v>6052</v>
      </c>
      <c r="T367" t="s">
        <v>8525</v>
      </c>
      <c r="U367" t="s">
        <v>5797</v>
      </c>
      <c r="V367" s="10" t="str">
        <f>IFERROR(VLOOKUP(BTT[[#This Row],[Verwendetes Formular
(Auswahl falls relevant)]],Formulare[[Formularbezeichnung]:[Formularname (technisch)]],2,FALSE),"")</f>
        <v>ZPM_PRINT_NOTIFICATION</v>
      </c>
      <c r="X367" t="s">
        <v>6052</v>
      </c>
      <c r="Y367" s="4"/>
      <c r="Z367" t="s">
        <v>6048</v>
      </c>
      <c r="AK367" s="10" t="str">
        <f>IF(BTT[[#This Row],[Subprozess
(optionale Auswahl)]]="","okay",IF(VLOOKUP(BTT[[#This Row],[Subprozess
(optionale Auswahl)]],BPML[[Subprozess]:[Zugeordneter Hauptprozess]],3,FALSE)=BTT[[#This Row],[Hauptprozess
(Pflichtauswahl)]],"okay","falscher Subprozess"))</f>
        <v>okay</v>
      </c>
      <c r="AL367" t="str">
        <f>IF(aktives_Teilprojekt="Master","",IF(BTT[[#This Row],[Verantwortliches TP
(automatisch)]]=VLOOKUP(aktives_Teilprojekt,Teilprojekte[[Teilprojekte]:[Kürzel]],2,FALSE),"okay","Hauptprozess anderes TP"))</f>
        <v>okay</v>
      </c>
      <c r="AM3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7" s="10" t="str">
        <f>IFERROR(IF(BTT[[#This Row],[SAP-Modul
(Pflichtauswahl)]]&lt;&gt;VLOOKUP(BTT[[#This Row],[Verwendete Transaktion (Pflichtauswahl)]],Transaktionen[[Transaktionen]:[Modul]],3,FALSE),"Modul anders","okay"),"")</f>
        <v>okay</v>
      </c>
      <c r="AP367" s="10" t="str">
        <f>IFERROR(IF(COUNTIFS(BTT[Verwendete Transaktion (Pflichtauswahl)],BTT[[#This Row],[Verwendete Transaktion (Pflichtauswahl)]],BTT[SAP-Modul
(Pflichtauswahl)],"&lt;&gt;"&amp;BTT[[#This Row],[SAP-Modul
(Pflichtauswahl)]])&gt;0,"Modul anders","okay"),"")</f>
        <v>okay</v>
      </c>
      <c r="AQ367" s="10" t="str">
        <f>IFERROR(IF(COUNTIFS(BTT[Verwendete Transaktion (Pflichtauswahl)],BTT[[#This Row],[Verwendete Transaktion (Pflichtauswahl)]],BTT[Verantwortliches TP
(automatisch)],"&lt;&gt;"&amp;BTT[[#This Row],[Verantwortliches TP
(automatisch)]])&gt;0,"Transaktion mehrfach","okay"),"")</f>
        <v>Transaktion mehrfach</v>
      </c>
      <c r="AR36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7" s="10" t="s">
        <v>10099</v>
      </c>
      <c r="AT367" s="10"/>
    </row>
    <row r="368" spans="1:46" x14ac:dyDescent="0.25">
      <c r="A368" s="14" t="str">
        <f>IFERROR(IF(BTT[[#This Row],[Lfd Nr. 
(aus konsolidierter Datei)]]&lt;&gt;"",BTT[[#This Row],[Lfd Nr. 
(aus konsolidierter Datei)]],VLOOKUP(aktives_Teilprojekt,Teilprojekte[[Teilprojekte]:[Kürzel]],2,FALSE)&amp;ROW(BTT[[#This Row],[Lfd Nr.
(automatisch)]])-2),"")</f>
        <v>IH380</v>
      </c>
      <c r="B368" s="15" t="s">
        <v>6110</v>
      </c>
      <c r="C368" s="15" t="s">
        <v>6230</v>
      </c>
      <c r="D368" t="s">
        <v>10067</v>
      </c>
      <c r="E368" s="10" t="str">
        <f>IFERROR(IF(NOT(BTT[[#This Row],[Manuelle Änderung des Verantwortliches TP
(Auswahl - bei Bedarf)]]=""),BTT[[#This Row],[Manuelle Änderung des Verantwortliches TP
(Auswahl - bei Bedarf)]],VLOOKUP(BTT[[#This Row],[Hauptprozess
(Pflichtauswahl)]],Hauptprozesse[],3,FALSE)),"")</f>
        <v>IH</v>
      </c>
      <c r="H368" s="10" t="s">
        <v>6041</v>
      </c>
      <c r="I368" t="s">
        <v>2486</v>
      </c>
      <c r="J368" s="10" t="str">
        <f>IFERROR(VLOOKUP(BTT[[#This Row],[Verwendete Transaktion (Pflichtauswahl)]],Transaktionen[[Transaktionen]:[Langtext]],2,FALSE),"")</f>
        <v>AUFTRAG ÄNDERN</v>
      </c>
      <c r="K368" t="s">
        <v>2468</v>
      </c>
      <c r="L368" t="s">
        <v>6052</v>
      </c>
      <c r="M368" t="s">
        <v>6052</v>
      </c>
      <c r="N368" t="s">
        <v>6052</v>
      </c>
      <c r="O368" t="s">
        <v>6052</v>
      </c>
      <c r="P368" t="s">
        <v>6052</v>
      </c>
      <c r="Q368" t="s">
        <v>6052</v>
      </c>
      <c r="R368" t="s">
        <v>8533</v>
      </c>
      <c r="S368" t="s">
        <v>6052</v>
      </c>
      <c r="T368" t="s">
        <v>8525</v>
      </c>
      <c r="U368" t="s">
        <v>8667</v>
      </c>
      <c r="V368" s="10" t="str">
        <f>IFERROR(VLOOKUP(BTT[[#This Row],[Verwendetes Formular
(Auswahl falls relevant)]],Formulare[[Formularbezeichnung]:[Formularname (technisch)]],2,FALSE),"")</f>
        <v>ZBWB_ALLG_ASCHEI</v>
      </c>
      <c r="X368" t="s">
        <v>6052</v>
      </c>
      <c r="Y368" s="4"/>
      <c r="Z368" t="s">
        <v>6048</v>
      </c>
      <c r="AK368" s="10" t="str">
        <f>IF(BTT[[#This Row],[Subprozess
(optionale Auswahl)]]="","okay",IF(VLOOKUP(BTT[[#This Row],[Subprozess
(optionale Auswahl)]],BPML[[Subprozess]:[Zugeordneter Hauptprozess]],3,FALSE)=BTT[[#This Row],[Hauptprozess
(Pflichtauswahl)]],"okay","falscher Subprozess"))</f>
        <v>okay</v>
      </c>
      <c r="AL368" t="str">
        <f>IF(aktives_Teilprojekt="Master","",IF(BTT[[#This Row],[Verantwortliches TP
(automatisch)]]=VLOOKUP(aktives_Teilprojekt,Teilprojekte[[Teilprojekte]:[Kürzel]],2,FALSE),"okay","Hauptprozess anderes TP"))</f>
        <v>okay</v>
      </c>
      <c r="AM3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8" s="10" t="str">
        <f>IFERROR(IF(BTT[[#This Row],[SAP-Modul
(Pflichtauswahl)]]&lt;&gt;VLOOKUP(BTT[[#This Row],[Verwendete Transaktion (Pflichtauswahl)]],Transaktionen[[Transaktionen]:[Modul]],3,FALSE),"Modul anders","okay"),"")</f>
        <v>okay</v>
      </c>
      <c r="AP368" s="10" t="str">
        <f>IFERROR(IF(COUNTIFS(BTT[Verwendete Transaktion (Pflichtauswahl)],BTT[[#This Row],[Verwendete Transaktion (Pflichtauswahl)]],BTT[SAP-Modul
(Pflichtauswahl)],"&lt;&gt;"&amp;BTT[[#This Row],[SAP-Modul
(Pflichtauswahl)]])&gt;0,"Modul anders","okay"),"")</f>
        <v>okay</v>
      </c>
      <c r="AQ368" s="10" t="str">
        <f>IFERROR(IF(COUNTIFS(BTT[Verwendete Transaktion (Pflichtauswahl)],BTT[[#This Row],[Verwendete Transaktion (Pflichtauswahl)]],BTT[Verantwortliches TP
(automatisch)],"&lt;&gt;"&amp;BTT[[#This Row],[Verantwortliches TP
(automatisch)]])&gt;0,"Transaktion mehrfach","okay"),"")</f>
        <v>Transaktion mehrfach</v>
      </c>
      <c r="AR36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8" s="10" t="s">
        <v>10100</v>
      </c>
      <c r="AT368" s="10"/>
    </row>
    <row r="369" spans="1:46" x14ac:dyDescent="0.25">
      <c r="A369" s="14" t="str">
        <f>IFERROR(IF(BTT[[#This Row],[Lfd Nr. 
(aus konsolidierter Datei)]]&lt;&gt;"",BTT[[#This Row],[Lfd Nr. 
(aus konsolidierter Datei)]],VLOOKUP(aktives_Teilprojekt,Teilprojekte[[Teilprojekte]:[Kürzel]],2,FALSE)&amp;ROW(BTT[[#This Row],[Lfd Nr.
(automatisch)]])-2),"")</f>
        <v>IH381</v>
      </c>
      <c r="B369" s="15" t="s">
        <v>6110</v>
      </c>
      <c r="C369" s="15" t="s">
        <v>6230</v>
      </c>
      <c r="D369" t="s">
        <v>10067</v>
      </c>
      <c r="E369" s="10" t="str">
        <f>IFERROR(IF(NOT(BTT[[#This Row],[Manuelle Änderung des Verantwortliches TP
(Auswahl - bei Bedarf)]]=""),BTT[[#This Row],[Manuelle Änderung des Verantwortliches TP
(Auswahl - bei Bedarf)]],VLOOKUP(BTT[[#This Row],[Hauptprozess
(Pflichtauswahl)]],Hauptprozesse[],3,FALSE)),"")</f>
        <v>IH</v>
      </c>
      <c r="H369" s="10" t="s">
        <v>6041</v>
      </c>
      <c r="I369" t="s">
        <v>2486</v>
      </c>
      <c r="J369" s="10" t="str">
        <f>IFERROR(VLOOKUP(BTT[[#This Row],[Verwendete Transaktion (Pflichtauswahl)]],Transaktionen[[Transaktionen]:[Langtext]],2,FALSE),"")</f>
        <v>AUFTRAG ÄNDERN</v>
      </c>
      <c r="K369" t="s">
        <v>2468</v>
      </c>
      <c r="L369" t="s">
        <v>6052</v>
      </c>
      <c r="M369" t="s">
        <v>6052</v>
      </c>
      <c r="N369" t="s">
        <v>6052</v>
      </c>
      <c r="O369" t="s">
        <v>6052</v>
      </c>
      <c r="P369" t="s">
        <v>6052</v>
      </c>
      <c r="Q369" t="s">
        <v>6052</v>
      </c>
      <c r="R369" t="s">
        <v>8533</v>
      </c>
      <c r="S369" t="s">
        <v>6052</v>
      </c>
      <c r="T369" t="s">
        <v>8525</v>
      </c>
      <c r="U369" t="s">
        <v>8669</v>
      </c>
      <c r="V369" s="10" t="str">
        <f>IFERROR(VLOOKUP(BTT[[#This Row],[Verwendetes Formular
(Auswahl falls relevant)]],Formulare[[Formularbezeichnung]:[Formularname (technisch)]],2,FALSE),"")</f>
        <v>ZBWB_ARBSCHEIN1</v>
      </c>
      <c r="X369" t="s">
        <v>6052</v>
      </c>
      <c r="Y369" s="4"/>
      <c r="Z369" t="s">
        <v>6048</v>
      </c>
      <c r="AK369" s="10" t="str">
        <f>IF(BTT[[#This Row],[Subprozess
(optionale Auswahl)]]="","okay",IF(VLOOKUP(BTT[[#This Row],[Subprozess
(optionale Auswahl)]],BPML[[Subprozess]:[Zugeordneter Hauptprozess]],3,FALSE)=BTT[[#This Row],[Hauptprozess
(Pflichtauswahl)]],"okay","falscher Subprozess"))</f>
        <v>okay</v>
      </c>
      <c r="AL369" t="str">
        <f>IF(aktives_Teilprojekt="Master","",IF(BTT[[#This Row],[Verantwortliches TP
(automatisch)]]=VLOOKUP(aktives_Teilprojekt,Teilprojekte[[Teilprojekte]:[Kürzel]],2,FALSE),"okay","Hauptprozess anderes TP"))</f>
        <v>okay</v>
      </c>
      <c r="AM3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9" s="10" t="str">
        <f>IFERROR(IF(BTT[[#This Row],[SAP-Modul
(Pflichtauswahl)]]&lt;&gt;VLOOKUP(BTT[[#This Row],[Verwendete Transaktion (Pflichtauswahl)]],Transaktionen[[Transaktionen]:[Modul]],3,FALSE),"Modul anders","okay"),"")</f>
        <v>okay</v>
      </c>
      <c r="AP369" s="10" t="str">
        <f>IFERROR(IF(COUNTIFS(BTT[Verwendete Transaktion (Pflichtauswahl)],BTT[[#This Row],[Verwendete Transaktion (Pflichtauswahl)]],BTT[SAP-Modul
(Pflichtauswahl)],"&lt;&gt;"&amp;BTT[[#This Row],[SAP-Modul
(Pflichtauswahl)]])&gt;0,"Modul anders","okay"),"")</f>
        <v>okay</v>
      </c>
      <c r="AQ369" s="10" t="str">
        <f>IFERROR(IF(COUNTIFS(BTT[Verwendete Transaktion (Pflichtauswahl)],BTT[[#This Row],[Verwendete Transaktion (Pflichtauswahl)]],BTT[Verantwortliches TP
(automatisch)],"&lt;&gt;"&amp;BTT[[#This Row],[Verantwortliches TP
(automatisch)]])&gt;0,"Transaktion mehrfach","okay"),"")</f>
        <v>Transaktion mehrfach</v>
      </c>
      <c r="AR36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9" s="10" t="s">
        <v>10101</v>
      </c>
      <c r="AT369" s="10"/>
    </row>
    <row r="370" spans="1:46" x14ac:dyDescent="0.25">
      <c r="A370" s="14" t="str">
        <f>IFERROR(IF(BTT[[#This Row],[Lfd Nr. 
(aus konsolidierter Datei)]]&lt;&gt;"",BTT[[#This Row],[Lfd Nr. 
(aus konsolidierter Datei)]],VLOOKUP(aktives_Teilprojekt,Teilprojekte[[Teilprojekte]:[Kürzel]],2,FALSE)&amp;ROW(BTT[[#This Row],[Lfd Nr.
(automatisch)]])-2),"")</f>
        <v>IH382</v>
      </c>
      <c r="B370" s="15" t="s">
        <v>6110</v>
      </c>
      <c r="C370" s="15" t="s">
        <v>6230</v>
      </c>
      <c r="D370" t="s">
        <v>10067</v>
      </c>
      <c r="E370" s="10" t="str">
        <f>IFERROR(IF(NOT(BTT[[#This Row],[Manuelle Änderung des Verantwortliches TP
(Auswahl - bei Bedarf)]]=""),BTT[[#This Row],[Manuelle Änderung des Verantwortliches TP
(Auswahl - bei Bedarf)]],VLOOKUP(BTT[[#This Row],[Hauptprozess
(Pflichtauswahl)]],Hauptprozesse[],3,FALSE)),"")</f>
        <v>IH</v>
      </c>
      <c r="H370" s="10" t="s">
        <v>6041</v>
      </c>
      <c r="I370" t="s">
        <v>2486</v>
      </c>
      <c r="J370" s="10" t="str">
        <f>IFERROR(VLOOKUP(BTT[[#This Row],[Verwendete Transaktion (Pflichtauswahl)]],Transaktionen[[Transaktionen]:[Langtext]],2,FALSE),"")</f>
        <v>AUFTRAG ÄNDERN</v>
      </c>
      <c r="K370" t="s">
        <v>2468</v>
      </c>
      <c r="L370" t="s">
        <v>6052</v>
      </c>
      <c r="M370" t="s">
        <v>6052</v>
      </c>
      <c r="N370" t="s">
        <v>6052</v>
      </c>
      <c r="O370" t="s">
        <v>6052</v>
      </c>
      <c r="P370" t="s">
        <v>6052</v>
      </c>
      <c r="Q370" t="s">
        <v>6052</v>
      </c>
      <c r="R370" t="s">
        <v>8533</v>
      </c>
      <c r="S370" t="s">
        <v>6052</v>
      </c>
      <c r="T370" t="s">
        <v>8525</v>
      </c>
      <c r="U370" t="s">
        <v>8671</v>
      </c>
      <c r="V370" s="10" t="str">
        <f>IFERROR(VLOOKUP(BTT[[#This Row],[Verwendetes Formular
(Auswahl falls relevant)]],Formulare[[Formularbezeichnung]:[Formularname (technisch)]],2,FALSE),"")</f>
        <v>ZBWB_ARBSCHEINII</v>
      </c>
      <c r="X370" t="s">
        <v>6052</v>
      </c>
      <c r="Y370" s="4"/>
      <c r="Z370" t="s">
        <v>6048</v>
      </c>
      <c r="AK370" s="10" t="str">
        <f>IF(BTT[[#This Row],[Subprozess
(optionale Auswahl)]]="","okay",IF(VLOOKUP(BTT[[#This Row],[Subprozess
(optionale Auswahl)]],BPML[[Subprozess]:[Zugeordneter Hauptprozess]],3,FALSE)=BTT[[#This Row],[Hauptprozess
(Pflichtauswahl)]],"okay","falscher Subprozess"))</f>
        <v>okay</v>
      </c>
      <c r="AL370" t="str">
        <f>IF(aktives_Teilprojekt="Master","",IF(BTT[[#This Row],[Verantwortliches TP
(automatisch)]]=VLOOKUP(aktives_Teilprojekt,Teilprojekte[[Teilprojekte]:[Kürzel]],2,FALSE),"okay","Hauptprozess anderes TP"))</f>
        <v>okay</v>
      </c>
      <c r="AM3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0" s="10" t="str">
        <f>IFERROR(IF(BTT[[#This Row],[SAP-Modul
(Pflichtauswahl)]]&lt;&gt;VLOOKUP(BTT[[#This Row],[Verwendete Transaktion (Pflichtauswahl)]],Transaktionen[[Transaktionen]:[Modul]],3,FALSE),"Modul anders","okay"),"")</f>
        <v>okay</v>
      </c>
      <c r="AP370" s="10" t="str">
        <f>IFERROR(IF(COUNTIFS(BTT[Verwendete Transaktion (Pflichtauswahl)],BTT[[#This Row],[Verwendete Transaktion (Pflichtauswahl)]],BTT[SAP-Modul
(Pflichtauswahl)],"&lt;&gt;"&amp;BTT[[#This Row],[SAP-Modul
(Pflichtauswahl)]])&gt;0,"Modul anders","okay"),"")</f>
        <v>okay</v>
      </c>
      <c r="AQ370" s="10" t="str">
        <f>IFERROR(IF(COUNTIFS(BTT[Verwendete Transaktion (Pflichtauswahl)],BTT[[#This Row],[Verwendete Transaktion (Pflichtauswahl)]],BTT[Verantwortliches TP
(automatisch)],"&lt;&gt;"&amp;BTT[[#This Row],[Verantwortliches TP
(automatisch)]])&gt;0,"Transaktion mehrfach","okay"),"")</f>
        <v>Transaktion mehrfach</v>
      </c>
      <c r="AR37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0" s="10" t="s">
        <v>10102</v>
      </c>
      <c r="AT370" s="10"/>
    </row>
    <row r="371" spans="1:46" x14ac:dyDescent="0.25">
      <c r="A371" s="14" t="str">
        <f>IFERROR(IF(BTT[[#This Row],[Lfd Nr. 
(aus konsolidierter Datei)]]&lt;&gt;"",BTT[[#This Row],[Lfd Nr. 
(aus konsolidierter Datei)]],VLOOKUP(aktives_Teilprojekt,Teilprojekte[[Teilprojekte]:[Kürzel]],2,FALSE)&amp;ROW(BTT[[#This Row],[Lfd Nr.
(automatisch)]])-2),"")</f>
        <v>IH383</v>
      </c>
      <c r="B371" s="15" t="s">
        <v>6110</v>
      </c>
      <c r="C371" s="15" t="s">
        <v>6230</v>
      </c>
      <c r="D371" t="s">
        <v>10067</v>
      </c>
      <c r="E371" s="10" t="str">
        <f>IFERROR(IF(NOT(BTT[[#This Row],[Manuelle Änderung des Verantwortliches TP
(Auswahl - bei Bedarf)]]=""),BTT[[#This Row],[Manuelle Änderung des Verantwortliches TP
(Auswahl - bei Bedarf)]],VLOOKUP(BTT[[#This Row],[Hauptprozess
(Pflichtauswahl)]],Hauptprozesse[],3,FALSE)),"")</f>
        <v>IH</v>
      </c>
      <c r="H371" s="10" t="s">
        <v>6041</v>
      </c>
      <c r="I371" t="s">
        <v>2486</v>
      </c>
      <c r="J371" s="10" t="str">
        <f>IFERROR(VLOOKUP(BTT[[#This Row],[Verwendete Transaktion (Pflichtauswahl)]],Transaktionen[[Transaktionen]:[Langtext]],2,FALSE),"")</f>
        <v>AUFTRAG ÄNDERN</v>
      </c>
      <c r="K371" t="s">
        <v>2468</v>
      </c>
      <c r="L371" t="s">
        <v>6052</v>
      </c>
      <c r="M371" t="s">
        <v>6052</v>
      </c>
      <c r="N371" t="s">
        <v>6052</v>
      </c>
      <c r="O371" t="s">
        <v>6052</v>
      </c>
      <c r="P371" t="s">
        <v>6052</v>
      </c>
      <c r="Q371" t="s">
        <v>6052</v>
      </c>
      <c r="R371" t="s">
        <v>8533</v>
      </c>
      <c r="S371" t="s">
        <v>6052</v>
      </c>
      <c r="T371" t="s">
        <v>8525</v>
      </c>
      <c r="U371" t="s">
        <v>8667</v>
      </c>
      <c r="V371" s="10" t="str">
        <f>IFERROR(VLOOKUP(BTT[[#This Row],[Verwendetes Formular
(Auswahl falls relevant)]],Formulare[[Formularbezeichnung]:[Formularname (technisch)]],2,FALSE),"")</f>
        <v>ZBWB_ALLG_ASCHEI</v>
      </c>
      <c r="X371" t="s">
        <v>6052</v>
      </c>
      <c r="Y371" s="4"/>
      <c r="Z371" t="s">
        <v>6048</v>
      </c>
      <c r="AK371" s="10" t="str">
        <f>IF(BTT[[#This Row],[Subprozess
(optionale Auswahl)]]="","okay",IF(VLOOKUP(BTT[[#This Row],[Subprozess
(optionale Auswahl)]],BPML[[Subprozess]:[Zugeordneter Hauptprozess]],3,FALSE)=BTT[[#This Row],[Hauptprozess
(Pflichtauswahl)]],"okay","falscher Subprozess"))</f>
        <v>okay</v>
      </c>
      <c r="AL371" t="str">
        <f>IF(aktives_Teilprojekt="Master","",IF(BTT[[#This Row],[Verantwortliches TP
(automatisch)]]=VLOOKUP(aktives_Teilprojekt,Teilprojekte[[Teilprojekte]:[Kürzel]],2,FALSE),"okay","Hauptprozess anderes TP"))</f>
        <v>okay</v>
      </c>
      <c r="AM3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1" s="10" t="str">
        <f>IFERROR(IF(BTT[[#This Row],[SAP-Modul
(Pflichtauswahl)]]&lt;&gt;VLOOKUP(BTT[[#This Row],[Verwendete Transaktion (Pflichtauswahl)]],Transaktionen[[Transaktionen]:[Modul]],3,FALSE),"Modul anders","okay"),"")</f>
        <v>okay</v>
      </c>
      <c r="AP371" s="10" t="str">
        <f>IFERROR(IF(COUNTIFS(BTT[Verwendete Transaktion (Pflichtauswahl)],BTT[[#This Row],[Verwendete Transaktion (Pflichtauswahl)]],BTT[SAP-Modul
(Pflichtauswahl)],"&lt;&gt;"&amp;BTT[[#This Row],[SAP-Modul
(Pflichtauswahl)]])&gt;0,"Modul anders","okay"),"")</f>
        <v>okay</v>
      </c>
      <c r="AQ371" s="10" t="str">
        <f>IFERROR(IF(COUNTIFS(BTT[Verwendete Transaktion (Pflichtauswahl)],BTT[[#This Row],[Verwendete Transaktion (Pflichtauswahl)]],BTT[Verantwortliches TP
(automatisch)],"&lt;&gt;"&amp;BTT[[#This Row],[Verantwortliches TP
(automatisch)]])&gt;0,"Transaktion mehrfach","okay"),"")</f>
        <v>Transaktion mehrfach</v>
      </c>
      <c r="AR37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1" s="10" t="s">
        <v>10103</v>
      </c>
      <c r="AT371" s="10"/>
    </row>
    <row r="372" spans="1:46" x14ac:dyDescent="0.25">
      <c r="A372" s="14" t="str">
        <f>IFERROR(IF(BTT[[#This Row],[Lfd Nr. 
(aus konsolidierter Datei)]]&lt;&gt;"",BTT[[#This Row],[Lfd Nr. 
(aus konsolidierter Datei)]],VLOOKUP(aktives_Teilprojekt,Teilprojekte[[Teilprojekte]:[Kürzel]],2,FALSE)&amp;ROW(BTT[[#This Row],[Lfd Nr.
(automatisch)]])-2),"")</f>
        <v>IH384</v>
      </c>
      <c r="B372" s="15" t="s">
        <v>6110</v>
      </c>
      <c r="C372" s="15" t="s">
        <v>6230</v>
      </c>
      <c r="D372" t="s">
        <v>10067</v>
      </c>
      <c r="E372" s="10" t="str">
        <f>IFERROR(IF(NOT(BTT[[#This Row],[Manuelle Änderung des Verantwortliches TP
(Auswahl - bei Bedarf)]]=""),BTT[[#This Row],[Manuelle Änderung des Verantwortliches TP
(Auswahl - bei Bedarf)]],VLOOKUP(BTT[[#This Row],[Hauptprozess
(Pflichtauswahl)]],Hauptprozesse[],3,FALSE)),"")</f>
        <v>IH</v>
      </c>
      <c r="H372" s="10" t="s">
        <v>6041</v>
      </c>
      <c r="I372" t="s">
        <v>2486</v>
      </c>
      <c r="J372" s="10" t="str">
        <f>IFERROR(VLOOKUP(BTT[[#This Row],[Verwendete Transaktion (Pflichtauswahl)]],Transaktionen[[Transaktionen]:[Langtext]],2,FALSE),"")</f>
        <v>AUFTRAG ÄNDERN</v>
      </c>
      <c r="K372" t="s">
        <v>2468</v>
      </c>
      <c r="L372" t="s">
        <v>6052</v>
      </c>
      <c r="M372" t="s">
        <v>6052</v>
      </c>
      <c r="N372" t="s">
        <v>6052</v>
      </c>
      <c r="O372" t="s">
        <v>6052</v>
      </c>
      <c r="P372" t="s">
        <v>6052</v>
      </c>
      <c r="Q372" t="s">
        <v>6052</v>
      </c>
      <c r="R372" t="s">
        <v>8533</v>
      </c>
      <c r="S372" t="s">
        <v>6052</v>
      </c>
      <c r="T372" t="s">
        <v>8525</v>
      </c>
      <c r="U372" t="s">
        <v>8674</v>
      </c>
      <c r="V372" s="10" t="str">
        <f>IFERROR(VLOOKUP(BTT[[#This Row],[Verwendetes Formular
(Auswahl falls relevant)]],Formulare[[Formularbezeichnung]:[Formularname (technisch)]],2,FALSE),"")</f>
        <v>ZBWB_BRUNNENSERV</v>
      </c>
      <c r="X372" t="s">
        <v>6052</v>
      </c>
      <c r="Y372" s="4"/>
      <c r="Z372" t="s">
        <v>6048</v>
      </c>
      <c r="AK372" s="10" t="str">
        <f>IF(BTT[[#This Row],[Subprozess
(optionale Auswahl)]]="","okay",IF(VLOOKUP(BTT[[#This Row],[Subprozess
(optionale Auswahl)]],BPML[[Subprozess]:[Zugeordneter Hauptprozess]],3,FALSE)=BTT[[#This Row],[Hauptprozess
(Pflichtauswahl)]],"okay","falscher Subprozess"))</f>
        <v>okay</v>
      </c>
      <c r="AL372" t="str">
        <f>IF(aktives_Teilprojekt="Master","",IF(BTT[[#This Row],[Verantwortliches TP
(automatisch)]]=VLOOKUP(aktives_Teilprojekt,Teilprojekte[[Teilprojekte]:[Kürzel]],2,FALSE),"okay","Hauptprozess anderes TP"))</f>
        <v>okay</v>
      </c>
      <c r="AM3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2" s="10" t="str">
        <f>IFERROR(IF(BTT[[#This Row],[SAP-Modul
(Pflichtauswahl)]]&lt;&gt;VLOOKUP(BTT[[#This Row],[Verwendete Transaktion (Pflichtauswahl)]],Transaktionen[[Transaktionen]:[Modul]],3,FALSE),"Modul anders","okay"),"")</f>
        <v>okay</v>
      </c>
      <c r="AP372" s="10" t="str">
        <f>IFERROR(IF(COUNTIFS(BTT[Verwendete Transaktion (Pflichtauswahl)],BTT[[#This Row],[Verwendete Transaktion (Pflichtauswahl)]],BTT[SAP-Modul
(Pflichtauswahl)],"&lt;&gt;"&amp;BTT[[#This Row],[SAP-Modul
(Pflichtauswahl)]])&gt;0,"Modul anders","okay"),"")</f>
        <v>okay</v>
      </c>
      <c r="AQ372" s="10" t="str">
        <f>IFERROR(IF(COUNTIFS(BTT[Verwendete Transaktion (Pflichtauswahl)],BTT[[#This Row],[Verwendete Transaktion (Pflichtauswahl)]],BTT[Verantwortliches TP
(automatisch)],"&lt;&gt;"&amp;BTT[[#This Row],[Verantwortliches TP
(automatisch)]])&gt;0,"Transaktion mehrfach","okay"),"")</f>
        <v>Transaktion mehrfach</v>
      </c>
      <c r="AR37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2" s="10" t="s">
        <v>10104</v>
      </c>
      <c r="AT372" s="10"/>
    </row>
    <row r="373" spans="1:46" x14ac:dyDescent="0.25">
      <c r="A373" s="14" t="str">
        <f>IFERROR(IF(BTT[[#This Row],[Lfd Nr. 
(aus konsolidierter Datei)]]&lt;&gt;"",BTT[[#This Row],[Lfd Nr. 
(aus konsolidierter Datei)]],VLOOKUP(aktives_Teilprojekt,Teilprojekte[[Teilprojekte]:[Kürzel]],2,FALSE)&amp;ROW(BTT[[#This Row],[Lfd Nr.
(automatisch)]])-2),"")</f>
        <v>IH385</v>
      </c>
      <c r="B373" s="15" t="s">
        <v>6110</v>
      </c>
      <c r="C373" s="15" t="s">
        <v>6230</v>
      </c>
      <c r="D373" t="s">
        <v>10067</v>
      </c>
      <c r="E373" s="10" t="str">
        <f>IFERROR(IF(NOT(BTT[[#This Row],[Manuelle Änderung des Verantwortliches TP
(Auswahl - bei Bedarf)]]=""),BTT[[#This Row],[Manuelle Änderung des Verantwortliches TP
(Auswahl - bei Bedarf)]],VLOOKUP(BTT[[#This Row],[Hauptprozess
(Pflichtauswahl)]],Hauptprozesse[],3,FALSE)),"")</f>
        <v>IH</v>
      </c>
      <c r="H373" s="10" t="s">
        <v>6041</v>
      </c>
      <c r="I373" t="s">
        <v>2486</v>
      </c>
      <c r="J373" s="10" t="str">
        <f>IFERROR(VLOOKUP(BTT[[#This Row],[Verwendete Transaktion (Pflichtauswahl)]],Transaktionen[[Transaktionen]:[Langtext]],2,FALSE),"")</f>
        <v>AUFTRAG ÄNDERN</v>
      </c>
      <c r="K373" t="s">
        <v>2468</v>
      </c>
      <c r="L373" t="s">
        <v>6052</v>
      </c>
      <c r="M373" t="s">
        <v>6052</v>
      </c>
      <c r="N373" t="s">
        <v>6052</v>
      </c>
      <c r="O373" t="s">
        <v>6052</v>
      </c>
      <c r="P373" t="s">
        <v>6052</v>
      </c>
      <c r="Q373" t="s">
        <v>6052</v>
      </c>
      <c r="R373" t="s">
        <v>8533</v>
      </c>
      <c r="S373" t="s">
        <v>6052</v>
      </c>
      <c r="T373" t="s">
        <v>8525</v>
      </c>
      <c r="U373" t="s">
        <v>8667</v>
      </c>
      <c r="V373" s="10" t="str">
        <f>IFERROR(VLOOKUP(BTT[[#This Row],[Verwendetes Formular
(Auswahl falls relevant)]],Formulare[[Formularbezeichnung]:[Formularname (technisch)]],2,FALSE),"")</f>
        <v>ZBWB_ALLG_ASCHEI</v>
      </c>
      <c r="X373" t="s">
        <v>6052</v>
      </c>
      <c r="Y373" s="4"/>
      <c r="Z373" t="s">
        <v>6048</v>
      </c>
      <c r="AK373" s="10" t="str">
        <f>IF(BTT[[#This Row],[Subprozess
(optionale Auswahl)]]="","okay",IF(VLOOKUP(BTT[[#This Row],[Subprozess
(optionale Auswahl)]],BPML[[Subprozess]:[Zugeordneter Hauptprozess]],3,FALSE)=BTT[[#This Row],[Hauptprozess
(Pflichtauswahl)]],"okay","falscher Subprozess"))</f>
        <v>okay</v>
      </c>
      <c r="AL373" t="str">
        <f>IF(aktives_Teilprojekt="Master","",IF(BTT[[#This Row],[Verantwortliches TP
(automatisch)]]=VLOOKUP(aktives_Teilprojekt,Teilprojekte[[Teilprojekte]:[Kürzel]],2,FALSE),"okay","Hauptprozess anderes TP"))</f>
        <v>okay</v>
      </c>
      <c r="AM3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3" s="10" t="str">
        <f>IFERROR(IF(BTT[[#This Row],[SAP-Modul
(Pflichtauswahl)]]&lt;&gt;VLOOKUP(BTT[[#This Row],[Verwendete Transaktion (Pflichtauswahl)]],Transaktionen[[Transaktionen]:[Modul]],3,FALSE),"Modul anders","okay"),"")</f>
        <v>okay</v>
      </c>
      <c r="AP373" s="10" t="str">
        <f>IFERROR(IF(COUNTIFS(BTT[Verwendete Transaktion (Pflichtauswahl)],BTT[[#This Row],[Verwendete Transaktion (Pflichtauswahl)]],BTT[SAP-Modul
(Pflichtauswahl)],"&lt;&gt;"&amp;BTT[[#This Row],[SAP-Modul
(Pflichtauswahl)]])&gt;0,"Modul anders","okay"),"")</f>
        <v>okay</v>
      </c>
      <c r="AQ373" s="10" t="str">
        <f>IFERROR(IF(COUNTIFS(BTT[Verwendete Transaktion (Pflichtauswahl)],BTT[[#This Row],[Verwendete Transaktion (Pflichtauswahl)]],BTT[Verantwortliches TP
(automatisch)],"&lt;&gt;"&amp;BTT[[#This Row],[Verantwortliches TP
(automatisch)]])&gt;0,"Transaktion mehrfach","okay"),"")</f>
        <v>Transaktion mehrfach</v>
      </c>
      <c r="AR37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3" s="10" t="s">
        <v>10105</v>
      </c>
      <c r="AT373" s="10"/>
    </row>
    <row r="374" spans="1:46" x14ac:dyDescent="0.25">
      <c r="A374" s="14" t="str">
        <f>IFERROR(IF(BTT[[#This Row],[Lfd Nr. 
(aus konsolidierter Datei)]]&lt;&gt;"",BTT[[#This Row],[Lfd Nr. 
(aus konsolidierter Datei)]],VLOOKUP(aktives_Teilprojekt,Teilprojekte[[Teilprojekte]:[Kürzel]],2,FALSE)&amp;ROW(BTT[[#This Row],[Lfd Nr.
(automatisch)]])-2),"")</f>
        <v>IH386</v>
      </c>
      <c r="B374" s="15" t="s">
        <v>6110</v>
      </c>
      <c r="C374" s="15" t="s">
        <v>6230</v>
      </c>
      <c r="D374" t="s">
        <v>10067</v>
      </c>
      <c r="E374" s="10" t="str">
        <f>IFERROR(IF(NOT(BTT[[#This Row],[Manuelle Änderung des Verantwortliches TP
(Auswahl - bei Bedarf)]]=""),BTT[[#This Row],[Manuelle Änderung des Verantwortliches TP
(Auswahl - bei Bedarf)]],VLOOKUP(BTT[[#This Row],[Hauptprozess
(Pflichtauswahl)]],Hauptprozesse[],3,FALSE)),"")</f>
        <v>IH</v>
      </c>
      <c r="H374" s="10" t="s">
        <v>6041</v>
      </c>
      <c r="I374" t="s">
        <v>2486</v>
      </c>
      <c r="J374" s="10" t="str">
        <f>IFERROR(VLOOKUP(BTT[[#This Row],[Verwendete Transaktion (Pflichtauswahl)]],Transaktionen[[Transaktionen]:[Langtext]],2,FALSE),"")</f>
        <v>AUFTRAG ÄNDERN</v>
      </c>
      <c r="K374" t="s">
        <v>2468</v>
      </c>
      <c r="L374" t="s">
        <v>6052</v>
      </c>
      <c r="M374" t="s">
        <v>6052</v>
      </c>
      <c r="N374" t="s">
        <v>6052</v>
      </c>
      <c r="O374" t="s">
        <v>6052</v>
      </c>
      <c r="P374" t="s">
        <v>6052</v>
      </c>
      <c r="Q374" t="s">
        <v>6052</v>
      </c>
      <c r="R374" t="s">
        <v>8533</v>
      </c>
      <c r="S374" t="s">
        <v>6052</v>
      </c>
      <c r="T374" t="s">
        <v>8525</v>
      </c>
      <c r="U374" t="s">
        <v>8677</v>
      </c>
      <c r="V374" s="10" t="str">
        <f>IFERROR(VLOOKUP(BTT[[#This Row],[Verwendetes Formular
(Auswahl falls relevant)]],Formulare[[Formularbezeichnung]:[Formularname (technisch)]],2,FALSE),"")</f>
        <v>ZBWB_ERLAUBNIS2</v>
      </c>
      <c r="X374" t="s">
        <v>6052</v>
      </c>
      <c r="Y374" s="4"/>
      <c r="Z374" t="s">
        <v>6048</v>
      </c>
      <c r="AK374" s="10" t="str">
        <f>IF(BTT[[#This Row],[Subprozess
(optionale Auswahl)]]="","okay",IF(VLOOKUP(BTT[[#This Row],[Subprozess
(optionale Auswahl)]],BPML[[Subprozess]:[Zugeordneter Hauptprozess]],3,FALSE)=BTT[[#This Row],[Hauptprozess
(Pflichtauswahl)]],"okay","falscher Subprozess"))</f>
        <v>okay</v>
      </c>
      <c r="AL374" t="str">
        <f>IF(aktives_Teilprojekt="Master","",IF(BTT[[#This Row],[Verantwortliches TP
(automatisch)]]=VLOOKUP(aktives_Teilprojekt,Teilprojekte[[Teilprojekte]:[Kürzel]],2,FALSE),"okay","Hauptprozess anderes TP"))</f>
        <v>okay</v>
      </c>
      <c r="AM3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4" s="10" t="str">
        <f>IFERROR(IF(BTT[[#This Row],[SAP-Modul
(Pflichtauswahl)]]&lt;&gt;VLOOKUP(BTT[[#This Row],[Verwendete Transaktion (Pflichtauswahl)]],Transaktionen[[Transaktionen]:[Modul]],3,FALSE),"Modul anders","okay"),"")</f>
        <v>okay</v>
      </c>
      <c r="AP374" s="10" t="str">
        <f>IFERROR(IF(COUNTIFS(BTT[Verwendete Transaktion (Pflichtauswahl)],BTT[[#This Row],[Verwendete Transaktion (Pflichtauswahl)]],BTT[SAP-Modul
(Pflichtauswahl)],"&lt;&gt;"&amp;BTT[[#This Row],[SAP-Modul
(Pflichtauswahl)]])&gt;0,"Modul anders","okay"),"")</f>
        <v>okay</v>
      </c>
      <c r="AQ374" s="10" t="str">
        <f>IFERROR(IF(COUNTIFS(BTT[Verwendete Transaktion (Pflichtauswahl)],BTT[[#This Row],[Verwendete Transaktion (Pflichtauswahl)]],BTT[Verantwortliches TP
(automatisch)],"&lt;&gt;"&amp;BTT[[#This Row],[Verantwortliches TP
(automatisch)]])&gt;0,"Transaktion mehrfach","okay"),"")</f>
        <v>Transaktion mehrfach</v>
      </c>
      <c r="AR37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4" s="10" t="s">
        <v>10106</v>
      </c>
      <c r="AT374" s="10"/>
    </row>
    <row r="375" spans="1:46" x14ac:dyDescent="0.25">
      <c r="A375" s="14" t="str">
        <f>IFERROR(IF(BTT[[#This Row],[Lfd Nr. 
(aus konsolidierter Datei)]]&lt;&gt;"",BTT[[#This Row],[Lfd Nr. 
(aus konsolidierter Datei)]],VLOOKUP(aktives_Teilprojekt,Teilprojekte[[Teilprojekte]:[Kürzel]],2,FALSE)&amp;ROW(BTT[[#This Row],[Lfd Nr.
(automatisch)]])-2),"")</f>
        <v>IH387</v>
      </c>
      <c r="B375" s="15" t="s">
        <v>6110</v>
      </c>
      <c r="C375" s="15" t="s">
        <v>6230</v>
      </c>
      <c r="D375" t="s">
        <v>10067</v>
      </c>
      <c r="E375" s="10" t="str">
        <f>IFERROR(IF(NOT(BTT[[#This Row],[Manuelle Änderung des Verantwortliches TP
(Auswahl - bei Bedarf)]]=""),BTT[[#This Row],[Manuelle Änderung des Verantwortliches TP
(Auswahl - bei Bedarf)]],VLOOKUP(BTT[[#This Row],[Hauptprozess
(Pflichtauswahl)]],Hauptprozesse[],3,FALSE)),"")</f>
        <v>IH</v>
      </c>
      <c r="H375" s="10" t="s">
        <v>6041</v>
      </c>
      <c r="I375" t="s">
        <v>2486</v>
      </c>
      <c r="J375" s="10" t="str">
        <f>IFERROR(VLOOKUP(BTT[[#This Row],[Verwendete Transaktion (Pflichtauswahl)]],Transaktionen[[Transaktionen]:[Langtext]],2,FALSE),"")</f>
        <v>AUFTRAG ÄNDERN</v>
      </c>
      <c r="K375" t="s">
        <v>2468</v>
      </c>
      <c r="L375" t="s">
        <v>6052</v>
      </c>
      <c r="M375" t="s">
        <v>6052</v>
      </c>
      <c r="N375" t="s">
        <v>6052</v>
      </c>
      <c r="O375" t="s">
        <v>6052</v>
      </c>
      <c r="P375" t="s">
        <v>6052</v>
      </c>
      <c r="Q375" t="s">
        <v>6052</v>
      </c>
      <c r="R375" t="s">
        <v>8533</v>
      </c>
      <c r="S375" t="s">
        <v>6052</v>
      </c>
      <c r="T375" t="s">
        <v>8525</v>
      </c>
      <c r="U375" t="s">
        <v>8679</v>
      </c>
      <c r="V375" s="10" t="str">
        <f>IFERROR(VLOOKUP(BTT[[#This Row],[Verwendetes Formular
(Auswahl falls relevant)]],Formulare[[Formularbezeichnung]:[Formularname (technisch)]],2,FALSE),"")</f>
        <v>ZBWB_ERLSCHEIN1</v>
      </c>
      <c r="X375" t="s">
        <v>6052</v>
      </c>
      <c r="Y375" s="4"/>
      <c r="Z375" t="s">
        <v>6048</v>
      </c>
      <c r="AK375" s="10" t="str">
        <f>IF(BTT[[#This Row],[Subprozess
(optionale Auswahl)]]="","okay",IF(VLOOKUP(BTT[[#This Row],[Subprozess
(optionale Auswahl)]],BPML[[Subprozess]:[Zugeordneter Hauptprozess]],3,FALSE)=BTT[[#This Row],[Hauptprozess
(Pflichtauswahl)]],"okay","falscher Subprozess"))</f>
        <v>okay</v>
      </c>
      <c r="AL375" t="str">
        <f>IF(aktives_Teilprojekt="Master","",IF(BTT[[#This Row],[Verantwortliches TP
(automatisch)]]=VLOOKUP(aktives_Teilprojekt,Teilprojekte[[Teilprojekte]:[Kürzel]],2,FALSE),"okay","Hauptprozess anderes TP"))</f>
        <v>okay</v>
      </c>
      <c r="AM3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5" s="10" t="str">
        <f>IFERROR(IF(BTT[[#This Row],[SAP-Modul
(Pflichtauswahl)]]&lt;&gt;VLOOKUP(BTT[[#This Row],[Verwendete Transaktion (Pflichtauswahl)]],Transaktionen[[Transaktionen]:[Modul]],3,FALSE),"Modul anders","okay"),"")</f>
        <v>okay</v>
      </c>
      <c r="AP375" s="10" t="str">
        <f>IFERROR(IF(COUNTIFS(BTT[Verwendete Transaktion (Pflichtauswahl)],BTT[[#This Row],[Verwendete Transaktion (Pflichtauswahl)]],BTT[SAP-Modul
(Pflichtauswahl)],"&lt;&gt;"&amp;BTT[[#This Row],[SAP-Modul
(Pflichtauswahl)]])&gt;0,"Modul anders","okay"),"")</f>
        <v>okay</v>
      </c>
      <c r="AQ375" s="10" t="str">
        <f>IFERROR(IF(COUNTIFS(BTT[Verwendete Transaktion (Pflichtauswahl)],BTT[[#This Row],[Verwendete Transaktion (Pflichtauswahl)]],BTT[Verantwortliches TP
(automatisch)],"&lt;&gt;"&amp;BTT[[#This Row],[Verantwortliches TP
(automatisch)]])&gt;0,"Transaktion mehrfach","okay"),"")</f>
        <v>Transaktion mehrfach</v>
      </c>
      <c r="AR37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5" s="10" t="s">
        <v>10107</v>
      </c>
      <c r="AT375" s="10"/>
    </row>
    <row r="376" spans="1:46" x14ac:dyDescent="0.25">
      <c r="A376" s="14" t="str">
        <f>IFERROR(IF(BTT[[#This Row],[Lfd Nr. 
(aus konsolidierter Datei)]]&lt;&gt;"",BTT[[#This Row],[Lfd Nr. 
(aus konsolidierter Datei)]],VLOOKUP(aktives_Teilprojekt,Teilprojekte[[Teilprojekte]:[Kürzel]],2,FALSE)&amp;ROW(BTT[[#This Row],[Lfd Nr.
(automatisch)]])-2),"")</f>
        <v>IH388</v>
      </c>
      <c r="B376" s="15" t="s">
        <v>6110</v>
      </c>
      <c r="C376" s="15" t="s">
        <v>6230</v>
      </c>
      <c r="D376" t="s">
        <v>10067</v>
      </c>
      <c r="E376" s="10" t="str">
        <f>IFERROR(IF(NOT(BTT[[#This Row],[Manuelle Änderung des Verantwortliches TP
(Auswahl - bei Bedarf)]]=""),BTT[[#This Row],[Manuelle Änderung des Verantwortliches TP
(Auswahl - bei Bedarf)]],VLOOKUP(BTT[[#This Row],[Hauptprozess
(Pflichtauswahl)]],Hauptprozesse[],3,FALSE)),"")</f>
        <v>IH</v>
      </c>
      <c r="H376" s="10" t="s">
        <v>6041</v>
      </c>
      <c r="I376" t="s">
        <v>2486</v>
      </c>
      <c r="J376" s="10" t="str">
        <f>IFERROR(VLOOKUP(BTT[[#This Row],[Verwendete Transaktion (Pflichtauswahl)]],Transaktionen[[Transaktionen]:[Langtext]],2,FALSE),"")</f>
        <v>AUFTRAG ÄNDERN</v>
      </c>
      <c r="K376" t="s">
        <v>2468</v>
      </c>
      <c r="L376" t="s">
        <v>6052</v>
      </c>
      <c r="M376" t="s">
        <v>6052</v>
      </c>
      <c r="N376" t="s">
        <v>6052</v>
      </c>
      <c r="O376" t="s">
        <v>6052</v>
      </c>
      <c r="P376" t="s">
        <v>6052</v>
      </c>
      <c r="Q376" t="s">
        <v>6052</v>
      </c>
      <c r="R376" t="s">
        <v>8533</v>
      </c>
      <c r="S376" t="s">
        <v>6052</v>
      </c>
      <c r="T376" t="s">
        <v>8525</v>
      </c>
      <c r="U376" t="s">
        <v>8704</v>
      </c>
      <c r="V376" s="10" t="str">
        <f>IFERROR(VLOOKUP(BTT[[#This Row],[Verwendetes Formular
(Auswahl falls relevant)]],Formulare[[Formularbezeichnung]:[Formularname (technisch)]],2,FALSE),"")</f>
        <v>ZBWB_FREIGABE</v>
      </c>
      <c r="X376" t="s">
        <v>6052</v>
      </c>
      <c r="Y376" s="4"/>
      <c r="Z376" t="s">
        <v>6048</v>
      </c>
      <c r="AK376" s="10" t="str">
        <f>IF(BTT[[#This Row],[Subprozess
(optionale Auswahl)]]="","okay",IF(VLOOKUP(BTT[[#This Row],[Subprozess
(optionale Auswahl)]],BPML[[Subprozess]:[Zugeordneter Hauptprozess]],3,FALSE)=BTT[[#This Row],[Hauptprozess
(Pflichtauswahl)]],"okay","falscher Subprozess"))</f>
        <v>okay</v>
      </c>
      <c r="AL376" t="str">
        <f>IF(aktives_Teilprojekt="Master","",IF(BTT[[#This Row],[Verantwortliches TP
(automatisch)]]=VLOOKUP(aktives_Teilprojekt,Teilprojekte[[Teilprojekte]:[Kürzel]],2,FALSE),"okay","Hauptprozess anderes TP"))</f>
        <v>okay</v>
      </c>
      <c r="AM3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6" s="10" t="str">
        <f>IFERROR(IF(BTT[[#This Row],[SAP-Modul
(Pflichtauswahl)]]&lt;&gt;VLOOKUP(BTT[[#This Row],[Verwendete Transaktion (Pflichtauswahl)]],Transaktionen[[Transaktionen]:[Modul]],3,FALSE),"Modul anders","okay"),"")</f>
        <v>okay</v>
      </c>
      <c r="AP376" s="10" t="str">
        <f>IFERROR(IF(COUNTIFS(BTT[Verwendete Transaktion (Pflichtauswahl)],BTT[[#This Row],[Verwendete Transaktion (Pflichtauswahl)]],BTT[SAP-Modul
(Pflichtauswahl)],"&lt;&gt;"&amp;BTT[[#This Row],[SAP-Modul
(Pflichtauswahl)]])&gt;0,"Modul anders","okay"),"")</f>
        <v>okay</v>
      </c>
      <c r="AQ376" s="10" t="str">
        <f>IFERROR(IF(COUNTIFS(BTT[Verwendete Transaktion (Pflichtauswahl)],BTT[[#This Row],[Verwendete Transaktion (Pflichtauswahl)]],BTT[Verantwortliches TP
(automatisch)],"&lt;&gt;"&amp;BTT[[#This Row],[Verantwortliches TP
(automatisch)]])&gt;0,"Transaktion mehrfach","okay"),"")</f>
        <v>Transaktion mehrfach</v>
      </c>
      <c r="AR37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6" s="10" t="s">
        <v>10108</v>
      </c>
      <c r="AT376" s="10"/>
    </row>
    <row r="377" spans="1:46" x14ac:dyDescent="0.25">
      <c r="A377" s="14" t="str">
        <f>IFERROR(IF(BTT[[#This Row],[Lfd Nr. 
(aus konsolidierter Datei)]]&lt;&gt;"",BTT[[#This Row],[Lfd Nr. 
(aus konsolidierter Datei)]],VLOOKUP(aktives_Teilprojekt,Teilprojekte[[Teilprojekte]:[Kürzel]],2,FALSE)&amp;ROW(BTT[[#This Row],[Lfd Nr.
(automatisch)]])-2),"")</f>
        <v>IH389</v>
      </c>
      <c r="B377" s="15" t="s">
        <v>6110</v>
      </c>
      <c r="C377" s="15" t="s">
        <v>6230</v>
      </c>
      <c r="D377" t="s">
        <v>10067</v>
      </c>
      <c r="E377" s="10" t="str">
        <f>IFERROR(IF(NOT(BTT[[#This Row],[Manuelle Änderung des Verantwortliches TP
(Auswahl - bei Bedarf)]]=""),BTT[[#This Row],[Manuelle Änderung des Verantwortliches TP
(Auswahl - bei Bedarf)]],VLOOKUP(BTT[[#This Row],[Hauptprozess
(Pflichtauswahl)]],Hauptprozesse[],3,FALSE)),"")</f>
        <v>IH</v>
      </c>
      <c r="H377" s="10" t="s">
        <v>6041</v>
      </c>
      <c r="I377" t="s">
        <v>2486</v>
      </c>
      <c r="J377" s="10" t="str">
        <f>IFERROR(VLOOKUP(BTT[[#This Row],[Verwendete Transaktion (Pflichtauswahl)]],Transaktionen[[Transaktionen]:[Langtext]],2,FALSE),"")</f>
        <v>AUFTRAG ÄNDERN</v>
      </c>
      <c r="K377" t="s">
        <v>2468</v>
      </c>
      <c r="L377" t="s">
        <v>6052</v>
      </c>
      <c r="M377" t="s">
        <v>6052</v>
      </c>
      <c r="N377" t="s">
        <v>6052</v>
      </c>
      <c r="O377" t="s">
        <v>6052</v>
      </c>
      <c r="P377" t="s">
        <v>6052</v>
      </c>
      <c r="Q377" t="s">
        <v>6052</v>
      </c>
      <c r="R377" t="s">
        <v>8533</v>
      </c>
      <c r="S377" t="s">
        <v>6052</v>
      </c>
      <c r="T377" t="s">
        <v>8525</v>
      </c>
      <c r="U377" t="s">
        <v>8706</v>
      </c>
      <c r="V377" s="10" t="str">
        <f>IFERROR(VLOOKUP(BTT[[#This Row],[Verwendetes Formular
(Auswahl falls relevant)]],Formulare[[Formularbezeichnung]:[Formularname (technisch)]],2,FALSE),"")</f>
        <v>ZBWB_FREIGABE2</v>
      </c>
      <c r="X377" t="s">
        <v>6052</v>
      </c>
      <c r="Y377" s="4"/>
      <c r="Z377" t="s">
        <v>6048</v>
      </c>
      <c r="AK377" s="10" t="str">
        <f>IF(BTT[[#This Row],[Subprozess
(optionale Auswahl)]]="","okay",IF(VLOOKUP(BTT[[#This Row],[Subprozess
(optionale Auswahl)]],BPML[[Subprozess]:[Zugeordneter Hauptprozess]],3,FALSE)=BTT[[#This Row],[Hauptprozess
(Pflichtauswahl)]],"okay","falscher Subprozess"))</f>
        <v>okay</v>
      </c>
      <c r="AL377" t="str">
        <f>IF(aktives_Teilprojekt="Master","",IF(BTT[[#This Row],[Verantwortliches TP
(automatisch)]]=VLOOKUP(aktives_Teilprojekt,Teilprojekte[[Teilprojekte]:[Kürzel]],2,FALSE),"okay","Hauptprozess anderes TP"))</f>
        <v>okay</v>
      </c>
      <c r="AM3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7" s="10" t="str">
        <f>IFERROR(IF(BTT[[#This Row],[SAP-Modul
(Pflichtauswahl)]]&lt;&gt;VLOOKUP(BTT[[#This Row],[Verwendete Transaktion (Pflichtauswahl)]],Transaktionen[[Transaktionen]:[Modul]],3,FALSE),"Modul anders","okay"),"")</f>
        <v>okay</v>
      </c>
      <c r="AP377" s="10" t="str">
        <f>IFERROR(IF(COUNTIFS(BTT[Verwendete Transaktion (Pflichtauswahl)],BTT[[#This Row],[Verwendete Transaktion (Pflichtauswahl)]],BTT[SAP-Modul
(Pflichtauswahl)],"&lt;&gt;"&amp;BTT[[#This Row],[SAP-Modul
(Pflichtauswahl)]])&gt;0,"Modul anders","okay"),"")</f>
        <v>okay</v>
      </c>
      <c r="AQ377" s="10" t="str">
        <f>IFERROR(IF(COUNTIFS(BTT[Verwendete Transaktion (Pflichtauswahl)],BTT[[#This Row],[Verwendete Transaktion (Pflichtauswahl)]],BTT[Verantwortliches TP
(automatisch)],"&lt;&gt;"&amp;BTT[[#This Row],[Verantwortliches TP
(automatisch)]])&gt;0,"Transaktion mehrfach","okay"),"")</f>
        <v>Transaktion mehrfach</v>
      </c>
      <c r="AR37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7" s="10" t="s">
        <v>10109</v>
      </c>
      <c r="AT377" s="10"/>
    </row>
    <row r="378" spans="1:46" x14ac:dyDescent="0.25">
      <c r="A378" s="14" t="str">
        <f>IFERROR(IF(BTT[[#This Row],[Lfd Nr. 
(aus konsolidierter Datei)]]&lt;&gt;"",BTT[[#This Row],[Lfd Nr. 
(aus konsolidierter Datei)]],VLOOKUP(aktives_Teilprojekt,Teilprojekte[[Teilprojekte]:[Kürzel]],2,FALSE)&amp;ROW(BTT[[#This Row],[Lfd Nr.
(automatisch)]])-2),"")</f>
        <v>IH390</v>
      </c>
      <c r="B378" s="15" t="s">
        <v>6110</v>
      </c>
      <c r="C378" s="15" t="s">
        <v>6230</v>
      </c>
      <c r="D378" t="s">
        <v>10067</v>
      </c>
      <c r="E378" s="10" t="str">
        <f>IFERROR(IF(NOT(BTT[[#This Row],[Manuelle Änderung des Verantwortliches TP
(Auswahl - bei Bedarf)]]=""),BTT[[#This Row],[Manuelle Änderung des Verantwortliches TP
(Auswahl - bei Bedarf)]],VLOOKUP(BTT[[#This Row],[Hauptprozess
(Pflichtauswahl)]],Hauptprozesse[],3,FALSE)),"")</f>
        <v>IH</v>
      </c>
      <c r="H378" s="10" t="s">
        <v>6041</v>
      </c>
      <c r="I378" t="s">
        <v>2486</v>
      </c>
      <c r="J378" s="10" t="str">
        <f>IFERROR(VLOOKUP(BTT[[#This Row],[Verwendete Transaktion (Pflichtauswahl)]],Transaktionen[[Transaktionen]:[Langtext]],2,FALSE),"")</f>
        <v>AUFTRAG ÄNDERN</v>
      </c>
      <c r="K378" t="s">
        <v>2468</v>
      </c>
      <c r="L378" t="s">
        <v>6052</v>
      </c>
      <c r="M378" t="s">
        <v>6052</v>
      </c>
      <c r="N378" t="s">
        <v>6052</v>
      </c>
      <c r="O378" t="s">
        <v>6052</v>
      </c>
      <c r="P378" t="s">
        <v>6052</v>
      </c>
      <c r="Q378" t="s">
        <v>6052</v>
      </c>
      <c r="R378" t="s">
        <v>8533</v>
      </c>
      <c r="S378" t="s">
        <v>6052</v>
      </c>
      <c r="T378" t="s">
        <v>8525</v>
      </c>
      <c r="U378" t="s">
        <v>8708</v>
      </c>
      <c r="V378" s="10" t="str">
        <f>IFERROR(VLOOKUP(BTT[[#This Row],[Verwendetes Formular
(Auswahl falls relevant)]],Formulare[[Formularbezeichnung]:[Formularname (technisch)]],2,FALSE),"")</f>
        <v>ZBWB_INVENT</v>
      </c>
      <c r="X378" t="s">
        <v>6052</v>
      </c>
      <c r="Y378" s="4"/>
      <c r="Z378" t="s">
        <v>6048</v>
      </c>
      <c r="AK378" s="10" t="str">
        <f>IF(BTT[[#This Row],[Subprozess
(optionale Auswahl)]]="","okay",IF(VLOOKUP(BTT[[#This Row],[Subprozess
(optionale Auswahl)]],BPML[[Subprozess]:[Zugeordneter Hauptprozess]],3,FALSE)=BTT[[#This Row],[Hauptprozess
(Pflichtauswahl)]],"okay","falscher Subprozess"))</f>
        <v>okay</v>
      </c>
      <c r="AL378" t="str">
        <f>IF(aktives_Teilprojekt="Master","",IF(BTT[[#This Row],[Verantwortliches TP
(automatisch)]]=VLOOKUP(aktives_Teilprojekt,Teilprojekte[[Teilprojekte]:[Kürzel]],2,FALSE),"okay","Hauptprozess anderes TP"))</f>
        <v>okay</v>
      </c>
      <c r="AM3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8" s="10" t="str">
        <f>IFERROR(IF(BTT[[#This Row],[SAP-Modul
(Pflichtauswahl)]]&lt;&gt;VLOOKUP(BTT[[#This Row],[Verwendete Transaktion (Pflichtauswahl)]],Transaktionen[[Transaktionen]:[Modul]],3,FALSE),"Modul anders","okay"),"")</f>
        <v>okay</v>
      </c>
      <c r="AP378" s="10" t="str">
        <f>IFERROR(IF(COUNTIFS(BTT[Verwendete Transaktion (Pflichtauswahl)],BTT[[#This Row],[Verwendete Transaktion (Pflichtauswahl)]],BTT[SAP-Modul
(Pflichtauswahl)],"&lt;&gt;"&amp;BTT[[#This Row],[SAP-Modul
(Pflichtauswahl)]])&gt;0,"Modul anders","okay"),"")</f>
        <v>okay</v>
      </c>
      <c r="AQ378" s="10" t="str">
        <f>IFERROR(IF(COUNTIFS(BTT[Verwendete Transaktion (Pflichtauswahl)],BTT[[#This Row],[Verwendete Transaktion (Pflichtauswahl)]],BTT[Verantwortliches TP
(automatisch)],"&lt;&gt;"&amp;BTT[[#This Row],[Verantwortliches TP
(automatisch)]])&gt;0,"Transaktion mehrfach","okay"),"")</f>
        <v>Transaktion mehrfach</v>
      </c>
      <c r="AR37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8" s="10" t="s">
        <v>10110</v>
      </c>
      <c r="AT378" s="10"/>
    </row>
    <row r="379" spans="1:46" x14ac:dyDescent="0.25">
      <c r="A379" s="14" t="str">
        <f>IFERROR(IF(BTT[[#This Row],[Lfd Nr. 
(aus konsolidierter Datei)]]&lt;&gt;"",BTT[[#This Row],[Lfd Nr. 
(aus konsolidierter Datei)]],VLOOKUP(aktives_Teilprojekt,Teilprojekte[[Teilprojekte]:[Kürzel]],2,FALSE)&amp;ROW(BTT[[#This Row],[Lfd Nr.
(automatisch)]])-2),"")</f>
        <v>IH391</v>
      </c>
      <c r="B379" s="15" t="s">
        <v>6110</v>
      </c>
      <c r="C379" s="15" t="s">
        <v>6230</v>
      </c>
      <c r="D379" t="s">
        <v>10067</v>
      </c>
      <c r="E379" s="10" t="str">
        <f>IFERROR(IF(NOT(BTT[[#This Row],[Manuelle Änderung des Verantwortliches TP
(Auswahl - bei Bedarf)]]=""),BTT[[#This Row],[Manuelle Änderung des Verantwortliches TP
(Auswahl - bei Bedarf)]],VLOOKUP(BTT[[#This Row],[Hauptprozess
(Pflichtauswahl)]],Hauptprozesse[],3,FALSE)),"")</f>
        <v>IH</v>
      </c>
      <c r="H379" s="10" t="s">
        <v>6041</v>
      </c>
      <c r="I379" t="s">
        <v>2486</v>
      </c>
      <c r="J379" s="10" t="str">
        <f>IFERROR(VLOOKUP(BTT[[#This Row],[Verwendete Transaktion (Pflichtauswahl)]],Transaktionen[[Transaktionen]:[Langtext]],2,FALSE),"")</f>
        <v>AUFTRAG ÄNDERN</v>
      </c>
      <c r="K379" t="s">
        <v>2468</v>
      </c>
      <c r="L379" t="s">
        <v>6052</v>
      </c>
      <c r="M379" t="s">
        <v>6052</v>
      </c>
      <c r="N379" t="s">
        <v>6052</v>
      </c>
      <c r="O379" t="s">
        <v>6052</v>
      </c>
      <c r="P379" t="s">
        <v>6052</v>
      </c>
      <c r="Q379" t="s">
        <v>6052</v>
      </c>
      <c r="R379" t="s">
        <v>8533</v>
      </c>
      <c r="S379" t="s">
        <v>6052</v>
      </c>
      <c r="T379" t="s">
        <v>8525</v>
      </c>
      <c r="U379" t="s">
        <v>8710</v>
      </c>
      <c r="V379" s="10" t="str">
        <f>IFERROR(VLOOKUP(BTT[[#This Row],[Verwendetes Formular
(Auswahl falls relevant)]],Formulare[[Formularbezeichnung]:[Formularname (technisch)]],2,FALSE),"")</f>
        <v>ZBWB_MATERIALB</v>
      </c>
      <c r="X379" t="s">
        <v>6052</v>
      </c>
      <c r="Y379" s="4"/>
      <c r="Z379" t="s">
        <v>6048</v>
      </c>
      <c r="AK379" s="10" t="str">
        <f>IF(BTT[[#This Row],[Subprozess
(optionale Auswahl)]]="","okay",IF(VLOOKUP(BTT[[#This Row],[Subprozess
(optionale Auswahl)]],BPML[[Subprozess]:[Zugeordneter Hauptprozess]],3,FALSE)=BTT[[#This Row],[Hauptprozess
(Pflichtauswahl)]],"okay","falscher Subprozess"))</f>
        <v>okay</v>
      </c>
      <c r="AL379" t="str">
        <f>IF(aktives_Teilprojekt="Master","",IF(BTT[[#This Row],[Verantwortliches TP
(automatisch)]]=VLOOKUP(aktives_Teilprojekt,Teilprojekte[[Teilprojekte]:[Kürzel]],2,FALSE),"okay","Hauptprozess anderes TP"))</f>
        <v>okay</v>
      </c>
      <c r="AM3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9" s="10" t="str">
        <f>IFERROR(IF(BTT[[#This Row],[SAP-Modul
(Pflichtauswahl)]]&lt;&gt;VLOOKUP(BTT[[#This Row],[Verwendete Transaktion (Pflichtauswahl)]],Transaktionen[[Transaktionen]:[Modul]],3,FALSE),"Modul anders","okay"),"")</f>
        <v>okay</v>
      </c>
      <c r="AP379" s="10" t="str">
        <f>IFERROR(IF(COUNTIFS(BTT[Verwendete Transaktion (Pflichtauswahl)],BTT[[#This Row],[Verwendete Transaktion (Pflichtauswahl)]],BTT[SAP-Modul
(Pflichtauswahl)],"&lt;&gt;"&amp;BTT[[#This Row],[SAP-Modul
(Pflichtauswahl)]])&gt;0,"Modul anders","okay"),"")</f>
        <v>okay</v>
      </c>
      <c r="AQ379" s="10" t="str">
        <f>IFERROR(IF(COUNTIFS(BTT[Verwendete Transaktion (Pflichtauswahl)],BTT[[#This Row],[Verwendete Transaktion (Pflichtauswahl)]],BTT[Verantwortliches TP
(automatisch)],"&lt;&gt;"&amp;BTT[[#This Row],[Verantwortliches TP
(automatisch)]])&gt;0,"Transaktion mehrfach","okay"),"")</f>
        <v>Transaktion mehrfach</v>
      </c>
      <c r="AR37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9" s="10" t="s">
        <v>10111</v>
      </c>
      <c r="AT379" s="10"/>
    </row>
    <row r="380" spans="1:46" x14ac:dyDescent="0.25">
      <c r="A380" s="14" t="str">
        <f>IFERROR(IF(BTT[[#This Row],[Lfd Nr. 
(aus konsolidierter Datei)]]&lt;&gt;"",BTT[[#This Row],[Lfd Nr. 
(aus konsolidierter Datei)]],VLOOKUP(aktives_Teilprojekt,Teilprojekte[[Teilprojekte]:[Kürzel]],2,FALSE)&amp;ROW(BTT[[#This Row],[Lfd Nr.
(automatisch)]])-2),"")</f>
        <v>IH392</v>
      </c>
      <c r="B380" s="15" t="s">
        <v>6110</v>
      </c>
      <c r="C380" s="15" t="s">
        <v>6230</v>
      </c>
      <c r="D380" t="s">
        <v>10067</v>
      </c>
      <c r="E380" s="10" t="str">
        <f>IFERROR(IF(NOT(BTT[[#This Row],[Manuelle Änderung des Verantwortliches TP
(Auswahl - bei Bedarf)]]=""),BTT[[#This Row],[Manuelle Änderung des Verantwortliches TP
(Auswahl - bei Bedarf)]],VLOOKUP(BTT[[#This Row],[Hauptprozess
(Pflichtauswahl)]],Hauptprozesse[],3,FALSE)),"")</f>
        <v>IH</v>
      </c>
      <c r="H380" s="10" t="s">
        <v>6041</v>
      </c>
      <c r="I380" t="s">
        <v>2486</v>
      </c>
      <c r="J380" s="10" t="str">
        <f>IFERROR(VLOOKUP(BTT[[#This Row],[Verwendete Transaktion (Pflichtauswahl)]],Transaktionen[[Transaktionen]:[Langtext]],2,FALSE),"")</f>
        <v>AUFTRAG ÄNDERN</v>
      </c>
      <c r="K380" t="s">
        <v>2468</v>
      </c>
      <c r="L380" t="s">
        <v>6052</v>
      </c>
      <c r="M380" t="s">
        <v>6052</v>
      </c>
      <c r="N380" t="s">
        <v>6052</v>
      </c>
      <c r="O380" t="s">
        <v>6052</v>
      </c>
      <c r="P380" t="s">
        <v>6052</v>
      </c>
      <c r="Q380" t="s">
        <v>6052</v>
      </c>
      <c r="R380" t="s">
        <v>8533</v>
      </c>
      <c r="S380" t="s">
        <v>6052</v>
      </c>
      <c r="T380" t="s">
        <v>8525</v>
      </c>
      <c r="U380" t="s">
        <v>8712</v>
      </c>
      <c r="V380" s="10" t="str">
        <f>IFERROR(VLOOKUP(BTT[[#This Row],[Verwendetes Formular
(Auswahl falls relevant)]],Formulare[[Formularbezeichnung]:[Formularname (technisch)]],2,FALSE),"")</f>
        <v>ZBWB_MATFREIGABE</v>
      </c>
      <c r="X380" t="s">
        <v>6052</v>
      </c>
      <c r="Y380" s="4"/>
      <c r="Z380" t="s">
        <v>6048</v>
      </c>
      <c r="AK380" s="10" t="str">
        <f>IF(BTT[[#This Row],[Subprozess
(optionale Auswahl)]]="","okay",IF(VLOOKUP(BTT[[#This Row],[Subprozess
(optionale Auswahl)]],BPML[[Subprozess]:[Zugeordneter Hauptprozess]],3,FALSE)=BTT[[#This Row],[Hauptprozess
(Pflichtauswahl)]],"okay","falscher Subprozess"))</f>
        <v>okay</v>
      </c>
      <c r="AL380" t="str">
        <f>IF(aktives_Teilprojekt="Master","",IF(BTT[[#This Row],[Verantwortliches TP
(automatisch)]]=VLOOKUP(aktives_Teilprojekt,Teilprojekte[[Teilprojekte]:[Kürzel]],2,FALSE),"okay","Hauptprozess anderes TP"))</f>
        <v>okay</v>
      </c>
      <c r="AM3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0" s="10" t="str">
        <f>IFERROR(IF(BTT[[#This Row],[SAP-Modul
(Pflichtauswahl)]]&lt;&gt;VLOOKUP(BTT[[#This Row],[Verwendete Transaktion (Pflichtauswahl)]],Transaktionen[[Transaktionen]:[Modul]],3,FALSE),"Modul anders","okay"),"")</f>
        <v>okay</v>
      </c>
      <c r="AP380" s="10" t="str">
        <f>IFERROR(IF(COUNTIFS(BTT[Verwendete Transaktion (Pflichtauswahl)],BTT[[#This Row],[Verwendete Transaktion (Pflichtauswahl)]],BTT[SAP-Modul
(Pflichtauswahl)],"&lt;&gt;"&amp;BTT[[#This Row],[SAP-Modul
(Pflichtauswahl)]])&gt;0,"Modul anders","okay"),"")</f>
        <v>okay</v>
      </c>
      <c r="AQ380" s="10" t="str">
        <f>IFERROR(IF(COUNTIFS(BTT[Verwendete Transaktion (Pflichtauswahl)],BTT[[#This Row],[Verwendete Transaktion (Pflichtauswahl)]],BTT[Verantwortliches TP
(automatisch)],"&lt;&gt;"&amp;BTT[[#This Row],[Verantwortliches TP
(automatisch)]])&gt;0,"Transaktion mehrfach","okay"),"")</f>
        <v>Transaktion mehrfach</v>
      </c>
      <c r="AR38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0" s="10" t="s">
        <v>10112</v>
      </c>
      <c r="AT380" s="10"/>
    </row>
    <row r="381" spans="1:46" x14ac:dyDescent="0.25">
      <c r="A381" s="14" t="str">
        <f>IFERROR(IF(BTT[[#This Row],[Lfd Nr. 
(aus konsolidierter Datei)]]&lt;&gt;"",BTT[[#This Row],[Lfd Nr. 
(aus konsolidierter Datei)]],VLOOKUP(aktives_Teilprojekt,Teilprojekte[[Teilprojekte]:[Kürzel]],2,FALSE)&amp;ROW(BTT[[#This Row],[Lfd Nr.
(automatisch)]])-2),"")</f>
        <v>IH393</v>
      </c>
      <c r="B381" s="15" t="s">
        <v>6110</v>
      </c>
      <c r="C381" s="15" t="s">
        <v>6230</v>
      </c>
      <c r="D381" t="s">
        <v>10067</v>
      </c>
      <c r="E381" s="10" t="str">
        <f>IFERROR(IF(NOT(BTT[[#This Row],[Manuelle Änderung des Verantwortliches TP
(Auswahl - bei Bedarf)]]=""),BTT[[#This Row],[Manuelle Änderung des Verantwortliches TP
(Auswahl - bei Bedarf)]],VLOOKUP(BTT[[#This Row],[Hauptprozess
(Pflichtauswahl)]],Hauptprozesse[],3,FALSE)),"")</f>
        <v>IH</v>
      </c>
      <c r="H381" s="10" t="s">
        <v>6041</v>
      </c>
      <c r="I381" t="s">
        <v>2486</v>
      </c>
      <c r="J381" s="10" t="str">
        <f>IFERROR(VLOOKUP(BTT[[#This Row],[Verwendete Transaktion (Pflichtauswahl)]],Transaktionen[[Transaktionen]:[Langtext]],2,FALSE),"")</f>
        <v>AUFTRAG ÄNDERN</v>
      </c>
      <c r="K381" t="s">
        <v>2468</v>
      </c>
      <c r="L381" t="s">
        <v>6052</v>
      </c>
      <c r="M381" t="s">
        <v>6052</v>
      </c>
      <c r="N381" t="s">
        <v>6052</v>
      </c>
      <c r="O381" t="s">
        <v>6052</v>
      </c>
      <c r="P381" t="s">
        <v>6052</v>
      </c>
      <c r="Q381" t="s">
        <v>6052</v>
      </c>
      <c r="R381" t="s">
        <v>8533</v>
      </c>
      <c r="S381" t="s">
        <v>6052</v>
      </c>
      <c r="T381" t="s">
        <v>8525</v>
      </c>
      <c r="U381" t="s">
        <v>8714</v>
      </c>
      <c r="V381" s="10" t="str">
        <f>IFERROR(VLOOKUP(BTT[[#This Row],[Verwendetes Formular
(Auswahl falls relevant)]],Formulare[[Formularbezeichnung]:[Formularname (technisch)]],2,FALSE),"")</f>
        <v>ZBWB_OBJEKTLISTE</v>
      </c>
      <c r="X381" t="s">
        <v>6052</v>
      </c>
      <c r="Y381" s="4"/>
      <c r="Z381" t="s">
        <v>6048</v>
      </c>
      <c r="AK381" s="10" t="str">
        <f>IF(BTT[[#This Row],[Subprozess
(optionale Auswahl)]]="","okay",IF(VLOOKUP(BTT[[#This Row],[Subprozess
(optionale Auswahl)]],BPML[[Subprozess]:[Zugeordneter Hauptprozess]],3,FALSE)=BTT[[#This Row],[Hauptprozess
(Pflichtauswahl)]],"okay","falscher Subprozess"))</f>
        <v>okay</v>
      </c>
      <c r="AL381" t="str">
        <f>IF(aktives_Teilprojekt="Master","",IF(BTT[[#This Row],[Verantwortliches TP
(automatisch)]]=VLOOKUP(aktives_Teilprojekt,Teilprojekte[[Teilprojekte]:[Kürzel]],2,FALSE),"okay","Hauptprozess anderes TP"))</f>
        <v>okay</v>
      </c>
      <c r="AM3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1" s="10" t="str">
        <f>IFERROR(IF(BTT[[#This Row],[SAP-Modul
(Pflichtauswahl)]]&lt;&gt;VLOOKUP(BTT[[#This Row],[Verwendete Transaktion (Pflichtauswahl)]],Transaktionen[[Transaktionen]:[Modul]],3,FALSE),"Modul anders","okay"),"")</f>
        <v>okay</v>
      </c>
      <c r="AP381" s="10" t="str">
        <f>IFERROR(IF(COUNTIFS(BTT[Verwendete Transaktion (Pflichtauswahl)],BTT[[#This Row],[Verwendete Transaktion (Pflichtauswahl)]],BTT[SAP-Modul
(Pflichtauswahl)],"&lt;&gt;"&amp;BTT[[#This Row],[SAP-Modul
(Pflichtauswahl)]])&gt;0,"Modul anders","okay"),"")</f>
        <v>okay</v>
      </c>
      <c r="AQ381" s="10" t="str">
        <f>IFERROR(IF(COUNTIFS(BTT[Verwendete Transaktion (Pflichtauswahl)],BTT[[#This Row],[Verwendete Transaktion (Pflichtauswahl)]],BTT[Verantwortliches TP
(automatisch)],"&lt;&gt;"&amp;BTT[[#This Row],[Verantwortliches TP
(automatisch)]])&gt;0,"Transaktion mehrfach","okay"),"")</f>
        <v>Transaktion mehrfach</v>
      </c>
      <c r="AR38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1" s="10" t="s">
        <v>10113</v>
      </c>
      <c r="AT381" s="10"/>
    </row>
    <row r="382" spans="1:46" x14ac:dyDescent="0.25">
      <c r="A382" s="14" t="str">
        <f>IFERROR(IF(BTT[[#This Row],[Lfd Nr. 
(aus konsolidierter Datei)]]&lt;&gt;"",BTT[[#This Row],[Lfd Nr. 
(aus konsolidierter Datei)]],VLOOKUP(aktives_Teilprojekt,Teilprojekte[[Teilprojekte]:[Kürzel]],2,FALSE)&amp;ROW(BTT[[#This Row],[Lfd Nr.
(automatisch)]])-2),"")</f>
        <v>IH394</v>
      </c>
      <c r="B382" s="15" t="s">
        <v>6110</v>
      </c>
      <c r="C382" s="15" t="s">
        <v>6230</v>
      </c>
      <c r="D382" t="s">
        <v>10067</v>
      </c>
      <c r="E382" s="10" t="str">
        <f>IFERROR(IF(NOT(BTT[[#This Row],[Manuelle Änderung des Verantwortliches TP
(Auswahl - bei Bedarf)]]=""),BTT[[#This Row],[Manuelle Änderung des Verantwortliches TP
(Auswahl - bei Bedarf)]],VLOOKUP(BTT[[#This Row],[Hauptprozess
(Pflichtauswahl)]],Hauptprozesse[],3,FALSE)),"")</f>
        <v>IH</v>
      </c>
      <c r="H382" s="10" t="s">
        <v>6041</v>
      </c>
      <c r="I382" t="s">
        <v>2486</v>
      </c>
      <c r="J382" s="10" t="str">
        <f>IFERROR(VLOOKUP(BTT[[#This Row],[Verwendete Transaktion (Pflichtauswahl)]],Transaktionen[[Transaktionen]:[Langtext]],2,FALSE),"")</f>
        <v>AUFTRAG ÄNDERN</v>
      </c>
      <c r="K382" t="s">
        <v>2468</v>
      </c>
      <c r="L382" t="s">
        <v>6052</v>
      </c>
      <c r="M382" t="s">
        <v>6052</v>
      </c>
      <c r="N382" t="s">
        <v>6052</v>
      </c>
      <c r="O382" t="s">
        <v>6052</v>
      </c>
      <c r="P382" t="s">
        <v>6052</v>
      </c>
      <c r="Q382" t="s">
        <v>6052</v>
      </c>
      <c r="R382" t="s">
        <v>8533</v>
      </c>
      <c r="S382" t="s">
        <v>6052</v>
      </c>
      <c r="T382" t="s">
        <v>8525</v>
      </c>
      <c r="U382" t="s">
        <v>8667</v>
      </c>
      <c r="V382" s="10" t="str">
        <f>IFERROR(VLOOKUP(BTT[[#This Row],[Verwendetes Formular
(Auswahl falls relevant)]],Formulare[[Formularbezeichnung]:[Formularname (technisch)]],2,FALSE),"")</f>
        <v>ZBWB_ALLG_ASCHEI</v>
      </c>
      <c r="X382" t="s">
        <v>6052</v>
      </c>
      <c r="Y382" s="4"/>
      <c r="Z382" t="s">
        <v>6048</v>
      </c>
      <c r="AK382" s="10" t="str">
        <f>IF(BTT[[#This Row],[Subprozess
(optionale Auswahl)]]="","okay",IF(VLOOKUP(BTT[[#This Row],[Subprozess
(optionale Auswahl)]],BPML[[Subprozess]:[Zugeordneter Hauptprozess]],3,FALSE)=BTT[[#This Row],[Hauptprozess
(Pflichtauswahl)]],"okay","falscher Subprozess"))</f>
        <v>okay</v>
      </c>
      <c r="AL382" t="str">
        <f>IF(aktives_Teilprojekt="Master","",IF(BTT[[#This Row],[Verantwortliches TP
(automatisch)]]=VLOOKUP(aktives_Teilprojekt,Teilprojekte[[Teilprojekte]:[Kürzel]],2,FALSE),"okay","Hauptprozess anderes TP"))</f>
        <v>okay</v>
      </c>
      <c r="AM3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2" s="10" t="str">
        <f>IFERROR(IF(BTT[[#This Row],[SAP-Modul
(Pflichtauswahl)]]&lt;&gt;VLOOKUP(BTT[[#This Row],[Verwendete Transaktion (Pflichtauswahl)]],Transaktionen[[Transaktionen]:[Modul]],3,FALSE),"Modul anders","okay"),"")</f>
        <v>okay</v>
      </c>
      <c r="AP382" s="10" t="str">
        <f>IFERROR(IF(COUNTIFS(BTT[Verwendete Transaktion (Pflichtauswahl)],BTT[[#This Row],[Verwendete Transaktion (Pflichtauswahl)]],BTT[SAP-Modul
(Pflichtauswahl)],"&lt;&gt;"&amp;BTT[[#This Row],[SAP-Modul
(Pflichtauswahl)]])&gt;0,"Modul anders","okay"),"")</f>
        <v>okay</v>
      </c>
      <c r="AQ382" s="10" t="str">
        <f>IFERROR(IF(COUNTIFS(BTT[Verwendete Transaktion (Pflichtauswahl)],BTT[[#This Row],[Verwendete Transaktion (Pflichtauswahl)]],BTT[Verantwortliches TP
(automatisch)],"&lt;&gt;"&amp;BTT[[#This Row],[Verantwortliches TP
(automatisch)]])&gt;0,"Transaktion mehrfach","okay"),"")</f>
        <v>Transaktion mehrfach</v>
      </c>
      <c r="AR38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2" s="10" t="s">
        <v>10114</v>
      </c>
      <c r="AT382" s="10"/>
    </row>
    <row r="383" spans="1:46" x14ac:dyDescent="0.25">
      <c r="A383" s="14" t="str">
        <f>IFERROR(IF(BTT[[#This Row],[Lfd Nr. 
(aus konsolidierter Datei)]]&lt;&gt;"",BTT[[#This Row],[Lfd Nr. 
(aus konsolidierter Datei)]],VLOOKUP(aktives_Teilprojekt,Teilprojekte[[Teilprojekte]:[Kürzel]],2,FALSE)&amp;ROW(BTT[[#This Row],[Lfd Nr.
(automatisch)]])-2),"")</f>
        <v>IH395</v>
      </c>
      <c r="B383" s="15" t="s">
        <v>6110</v>
      </c>
      <c r="C383" s="15" t="s">
        <v>6230</v>
      </c>
      <c r="D383" t="s">
        <v>10067</v>
      </c>
      <c r="E383" s="10" t="str">
        <f>IFERROR(IF(NOT(BTT[[#This Row],[Manuelle Änderung des Verantwortliches TP
(Auswahl - bei Bedarf)]]=""),BTT[[#This Row],[Manuelle Änderung des Verantwortliches TP
(Auswahl - bei Bedarf)]],VLOOKUP(BTT[[#This Row],[Hauptprozess
(Pflichtauswahl)]],Hauptprozesse[],3,FALSE)),"")</f>
        <v>IH</v>
      </c>
      <c r="H383" s="10" t="s">
        <v>6041</v>
      </c>
      <c r="I383" t="s">
        <v>2486</v>
      </c>
      <c r="J383" s="10" t="str">
        <f>IFERROR(VLOOKUP(BTT[[#This Row],[Verwendete Transaktion (Pflichtauswahl)]],Transaktionen[[Transaktionen]:[Langtext]],2,FALSE),"")</f>
        <v>AUFTRAG ÄNDERN</v>
      </c>
      <c r="K383" t="s">
        <v>2468</v>
      </c>
      <c r="L383" t="s">
        <v>6052</v>
      </c>
      <c r="M383" t="s">
        <v>6052</v>
      </c>
      <c r="N383" t="s">
        <v>6052</v>
      </c>
      <c r="O383" t="s">
        <v>6052</v>
      </c>
      <c r="P383" t="s">
        <v>6052</v>
      </c>
      <c r="Q383" t="s">
        <v>6052</v>
      </c>
      <c r="R383" t="s">
        <v>8533</v>
      </c>
      <c r="S383" t="s">
        <v>6052</v>
      </c>
      <c r="T383" t="s">
        <v>8525</v>
      </c>
      <c r="U383" t="s">
        <v>8719</v>
      </c>
      <c r="V383" s="10" t="str">
        <f>IFERROR(VLOOKUP(BTT[[#This Row],[Verwendetes Formular
(Auswahl falls relevant)]],Formulare[[Formularbezeichnung]:[Formularname (technisch)]],2,FALSE),"")</f>
        <v>ZBWB_QM_COMPLAIN</v>
      </c>
      <c r="X383" t="s">
        <v>6052</v>
      </c>
      <c r="Y383" s="4"/>
      <c r="Z383" t="s">
        <v>6048</v>
      </c>
      <c r="AK383" s="10" t="str">
        <f>IF(BTT[[#This Row],[Subprozess
(optionale Auswahl)]]="","okay",IF(VLOOKUP(BTT[[#This Row],[Subprozess
(optionale Auswahl)]],BPML[[Subprozess]:[Zugeordneter Hauptprozess]],3,FALSE)=BTT[[#This Row],[Hauptprozess
(Pflichtauswahl)]],"okay","falscher Subprozess"))</f>
        <v>okay</v>
      </c>
      <c r="AL383" t="str">
        <f>IF(aktives_Teilprojekt="Master","",IF(BTT[[#This Row],[Verantwortliches TP
(automatisch)]]=VLOOKUP(aktives_Teilprojekt,Teilprojekte[[Teilprojekte]:[Kürzel]],2,FALSE),"okay","Hauptprozess anderes TP"))</f>
        <v>okay</v>
      </c>
      <c r="AM3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3" s="10" t="str">
        <f>IFERROR(IF(BTT[[#This Row],[SAP-Modul
(Pflichtauswahl)]]&lt;&gt;VLOOKUP(BTT[[#This Row],[Verwendete Transaktion (Pflichtauswahl)]],Transaktionen[[Transaktionen]:[Modul]],3,FALSE),"Modul anders","okay"),"")</f>
        <v>okay</v>
      </c>
      <c r="AP383" s="10" t="str">
        <f>IFERROR(IF(COUNTIFS(BTT[Verwendete Transaktion (Pflichtauswahl)],BTT[[#This Row],[Verwendete Transaktion (Pflichtauswahl)]],BTT[SAP-Modul
(Pflichtauswahl)],"&lt;&gt;"&amp;BTT[[#This Row],[SAP-Modul
(Pflichtauswahl)]])&gt;0,"Modul anders","okay"),"")</f>
        <v>okay</v>
      </c>
      <c r="AQ383" s="10" t="str">
        <f>IFERROR(IF(COUNTIFS(BTT[Verwendete Transaktion (Pflichtauswahl)],BTT[[#This Row],[Verwendete Transaktion (Pflichtauswahl)]],BTT[Verantwortliches TP
(automatisch)],"&lt;&gt;"&amp;BTT[[#This Row],[Verantwortliches TP
(automatisch)]])&gt;0,"Transaktion mehrfach","okay"),"")</f>
        <v>Transaktion mehrfach</v>
      </c>
      <c r="AR38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3" s="10" t="s">
        <v>10115</v>
      </c>
      <c r="AT383" s="10"/>
    </row>
    <row r="384" spans="1:46" x14ac:dyDescent="0.25">
      <c r="A384" s="14" t="str">
        <f>IFERROR(IF(BTT[[#This Row],[Lfd Nr. 
(aus konsolidierter Datei)]]&lt;&gt;"",BTT[[#This Row],[Lfd Nr. 
(aus konsolidierter Datei)]],VLOOKUP(aktives_Teilprojekt,Teilprojekte[[Teilprojekte]:[Kürzel]],2,FALSE)&amp;ROW(BTT[[#This Row],[Lfd Nr.
(automatisch)]])-2),"")</f>
        <v>IH396</v>
      </c>
      <c r="B384" s="15" t="s">
        <v>6110</v>
      </c>
      <c r="C384" s="15" t="s">
        <v>6230</v>
      </c>
      <c r="D384" t="s">
        <v>10067</v>
      </c>
      <c r="E384" s="10" t="str">
        <f>IFERROR(IF(NOT(BTT[[#This Row],[Manuelle Änderung des Verantwortliches TP
(Auswahl - bei Bedarf)]]=""),BTT[[#This Row],[Manuelle Änderung des Verantwortliches TP
(Auswahl - bei Bedarf)]],VLOOKUP(BTT[[#This Row],[Hauptprozess
(Pflichtauswahl)]],Hauptprozesse[],3,FALSE)),"")</f>
        <v>IH</v>
      </c>
      <c r="H384" s="10" t="s">
        <v>6041</v>
      </c>
      <c r="I384" t="s">
        <v>2486</v>
      </c>
      <c r="J384" s="10" t="str">
        <f>IFERROR(VLOOKUP(BTT[[#This Row],[Verwendete Transaktion (Pflichtauswahl)]],Transaktionen[[Transaktionen]:[Langtext]],2,FALSE),"")</f>
        <v>AUFTRAG ÄNDERN</v>
      </c>
      <c r="K384" t="s">
        <v>2468</v>
      </c>
      <c r="L384" t="s">
        <v>6052</v>
      </c>
      <c r="M384" t="s">
        <v>6052</v>
      </c>
      <c r="N384" t="s">
        <v>6052</v>
      </c>
      <c r="O384" t="s">
        <v>6052</v>
      </c>
      <c r="P384" t="s">
        <v>6052</v>
      </c>
      <c r="Q384" t="s">
        <v>6052</v>
      </c>
      <c r="R384" t="s">
        <v>8533</v>
      </c>
      <c r="S384" t="s">
        <v>6052</v>
      </c>
      <c r="T384" t="s">
        <v>8525</v>
      </c>
      <c r="U384" t="s">
        <v>8721</v>
      </c>
      <c r="V384" s="10" t="str">
        <f>IFERROR(VLOOKUP(BTT[[#This Row],[Verwendetes Formular
(Auswahl falls relevant)]],Formulare[[Formularbezeichnung]:[Formularname (technisch)]],2,FALSE),"")</f>
        <v>ZBWB_QM_LABEL</v>
      </c>
      <c r="X384" t="s">
        <v>6052</v>
      </c>
      <c r="Y384" s="4"/>
      <c r="Z384" t="s">
        <v>6048</v>
      </c>
      <c r="AK384" s="10" t="str">
        <f>IF(BTT[[#This Row],[Subprozess
(optionale Auswahl)]]="","okay",IF(VLOOKUP(BTT[[#This Row],[Subprozess
(optionale Auswahl)]],BPML[[Subprozess]:[Zugeordneter Hauptprozess]],3,FALSE)=BTT[[#This Row],[Hauptprozess
(Pflichtauswahl)]],"okay","falscher Subprozess"))</f>
        <v>okay</v>
      </c>
      <c r="AL384" t="str">
        <f>IF(aktives_Teilprojekt="Master","",IF(BTT[[#This Row],[Verantwortliches TP
(automatisch)]]=VLOOKUP(aktives_Teilprojekt,Teilprojekte[[Teilprojekte]:[Kürzel]],2,FALSE),"okay","Hauptprozess anderes TP"))</f>
        <v>okay</v>
      </c>
      <c r="AM3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4" s="10" t="str">
        <f>IFERROR(IF(BTT[[#This Row],[SAP-Modul
(Pflichtauswahl)]]&lt;&gt;VLOOKUP(BTT[[#This Row],[Verwendete Transaktion (Pflichtauswahl)]],Transaktionen[[Transaktionen]:[Modul]],3,FALSE),"Modul anders","okay"),"")</f>
        <v>okay</v>
      </c>
      <c r="AP384" s="10" t="str">
        <f>IFERROR(IF(COUNTIFS(BTT[Verwendete Transaktion (Pflichtauswahl)],BTT[[#This Row],[Verwendete Transaktion (Pflichtauswahl)]],BTT[SAP-Modul
(Pflichtauswahl)],"&lt;&gt;"&amp;BTT[[#This Row],[SAP-Modul
(Pflichtauswahl)]])&gt;0,"Modul anders","okay"),"")</f>
        <v>okay</v>
      </c>
      <c r="AQ384" s="10" t="str">
        <f>IFERROR(IF(COUNTIFS(BTT[Verwendete Transaktion (Pflichtauswahl)],BTT[[#This Row],[Verwendete Transaktion (Pflichtauswahl)]],BTT[Verantwortliches TP
(automatisch)],"&lt;&gt;"&amp;BTT[[#This Row],[Verantwortliches TP
(automatisch)]])&gt;0,"Transaktion mehrfach","okay"),"")</f>
        <v>Transaktion mehrfach</v>
      </c>
      <c r="AR38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4" s="10" t="s">
        <v>10116</v>
      </c>
      <c r="AT384" s="10"/>
    </row>
    <row r="385" spans="1:46" x14ac:dyDescent="0.25">
      <c r="A385" s="14" t="str">
        <f>IFERROR(IF(BTT[[#This Row],[Lfd Nr. 
(aus konsolidierter Datei)]]&lt;&gt;"",BTT[[#This Row],[Lfd Nr. 
(aus konsolidierter Datei)]],VLOOKUP(aktives_Teilprojekt,Teilprojekte[[Teilprojekte]:[Kürzel]],2,FALSE)&amp;ROW(BTT[[#This Row],[Lfd Nr.
(automatisch)]])-2),"")</f>
        <v>IH397</v>
      </c>
      <c r="B385" s="15" t="s">
        <v>6110</v>
      </c>
      <c r="C385" s="15" t="s">
        <v>6230</v>
      </c>
      <c r="D385" t="s">
        <v>10067</v>
      </c>
      <c r="E385" s="10" t="str">
        <f>IFERROR(IF(NOT(BTT[[#This Row],[Manuelle Änderung des Verantwortliches TP
(Auswahl - bei Bedarf)]]=""),BTT[[#This Row],[Manuelle Änderung des Verantwortliches TP
(Auswahl - bei Bedarf)]],VLOOKUP(BTT[[#This Row],[Hauptprozess
(Pflichtauswahl)]],Hauptprozesse[],3,FALSE)),"")</f>
        <v>IH</v>
      </c>
      <c r="H385" s="10" t="s">
        <v>6041</v>
      </c>
      <c r="I385" t="s">
        <v>2486</v>
      </c>
      <c r="J385" s="10" t="str">
        <f>IFERROR(VLOOKUP(BTT[[#This Row],[Verwendete Transaktion (Pflichtauswahl)]],Transaktionen[[Transaktionen]:[Langtext]],2,FALSE),"")</f>
        <v>AUFTRAG ÄNDERN</v>
      </c>
      <c r="K385" t="s">
        <v>2468</v>
      </c>
      <c r="L385" t="s">
        <v>6052</v>
      </c>
      <c r="M385" t="s">
        <v>6052</v>
      </c>
      <c r="N385" t="s">
        <v>6052</v>
      </c>
      <c r="O385" t="s">
        <v>6052</v>
      </c>
      <c r="P385" t="s">
        <v>6052</v>
      </c>
      <c r="Q385" t="s">
        <v>6052</v>
      </c>
      <c r="R385" t="s">
        <v>8533</v>
      </c>
      <c r="S385" t="s">
        <v>6052</v>
      </c>
      <c r="T385" t="s">
        <v>8525</v>
      </c>
      <c r="U385" t="s">
        <v>8723</v>
      </c>
      <c r="V385" s="10" t="str">
        <f>IFERROR(VLOOKUP(BTT[[#This Row],[Verwendetes Formular
(Auswahl falls relevant)]],Formulare[[Formularbezeichnung]:[Formularname (technisch)]],2,FALSE),"")</f>
        <v>ZBWB_RUECKSTELL</v>
      </c>
      <c r="X385" t="s">
        <v>6052</v>
      </c>
      <c r="Y385" s="4"/>
      <c r="Z385" t="s">
        <v>6048</v>
      </c>
      <c r="AK385" s="10" t="str">
        <f>IF(BTT[[#This Row],[Subprozess
(optionale Auswahl)]]="","okay",IF(VLOOKUP(BTT[[#This Row],[Subprozess
(optionale Auswahl)]],BPML[[Subprozess]:[Zugeordneter Hauptprozess]],3,FALSE)=BTT[[#This Row],[Hauptprozess
(Pflichtauswahl)]],"okay","falscher Subprozess"))</f>
        <v>okay</v>
      </c>
      <c r="AL385" t="str">
        <f>IF(aktives_Teilprojekt="Master","",IF(BTT[[#This Row],[Verantwortliches TP
(automatisch)]]=VLOOKUP(aktives_Teilprojekt,Teilprojekte[[Teilprojekte]:[Kürzel]],2,FALSE),"okay","Hauptprozess anderes TP"))</f>
        <v>okay</v>
      </c>
      <c r="AM3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5" s="10" t="str">
        <f>IFERROR(IF(BTT[[#This Row],[SAP-Modul
(Pflichtauswahl)]]&lt;&gt;VLOOKUP(BTT[[#This Row],[Verwendete Transaktion (Pflichtauswahl)]],Transaktionen[[Transaktionen]:[Modul]],3,FALSE),"Modul anders","okay"),"")</f>
        <v>okay</v>
      </c>
      <c r="AP385" s="10" t="str">
        <f>IFERROR(IF(COUNTIFS(BTT[Verwendete Transaktion (Pflichtauswahl)],BTT[[#This Row],[Verwendete Transaktion (Pflichtauswahl)]],BTT[SAP-Modul
(Pflichtauswahl)],"&lt;&gt;"&amp;BTT[[#This Row],[SAP-Modul
(Pflichtauswahl)]])&gt;0,"Modul anders","okay"),"")</f>
        <v>okay</v>
      </c>
      <c r="AQ385" s="10" t="str">
        <f>IFERROR(IF(COUNTIFS(BTT[Verwendete Transaktion (Pflichtauswahl)],BTT[[#This Row],[Verwendete Transaktion (Pflichtauswahl)]],BTT[Verantwortliches TP
(automatisch)],"&lt;&gt;"&amp;BTT[[#This Row],[Verantwortliches TP
(automatisch)]])&gt;0,"Transaktion mehrfach","okay"),"")</f>
        <v>Transaktion mehrfach</v>
      </c>
      <c r="AR38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5" s="10" t="s">
        <v>10117</v>
      </c>
      <c r="AT385" s="10"/>
    </row>
    <row r="386" spans="1:46" x14ac:dyDescent="0.25">
      <c r="A386" s="14" t="str">
        <f>IFERROR(IF(BTT[[#This Row],[Lfd Nr. 
(aus konsolidierter Datei)]]&lt;&gt;"",BTT[[#This Row],[Lfd Nr. 
(aus konsolidierter Datei)]],VLOOKUP(aktives_Teilprojekt,Teilprojekte[[Teilprojekte]:[Kürzel]],2,FALSE)&amp;ROW(BTT[[#This Row],[Lfd Nr.
(automatisch)]])-2),"")</f>
        <v>IH398</v>
      </c>
      <c r="B386" s="15" t="s">
        <v>6110</v>
      </c>
      <c r="C386" s="15" t="s">
        <v>6230</v>
      </c>
      <c r="D386" t="s">
        <v>10067</v>
      </c>
      <c r="E386" s="10" t="str">
        <f>IFERROR(IF(NOT(BTT[[#This Row],[Manuelle Änderung des Verantwortliches TP
(Auswahl - bei Bedarf)]]=""),BTT[[#This Row],[Manuelle Änderung des Verantwortliches TP
(Auswahl - bei Bedarf)]],VLOOKUP(BTT[[#This Row],[Hauptprozess
(Pflichtauswahl)]],Hauptprozesse[],3,FALSE)),"")</f>
        <v>IH</v>
      </c>
      <c r="H386" s="10" t="s">
        <v>6041</v>
      </c>
      <c r="I386" t="s">
        <v>2486</v>
      </c>
      <c r="J386" s="10" t="str">
        <f>IFERROR(VLOOKUP(BTT[[#This Row],[Verwendete Transaktion (Pflichtauswahl)]],Transaktionen[[Transaktionen]:[Langtext]],2,FALSE),"")</f>
        <v>AUFTRAG ÄNDERN</v>
      </c>
      <c r="K386" t="s">
        <v>2468</v>
      </c>
      <c r="L386" t="s">
        <v>6052</v>
      </c>
      <c r="M386" t="s">
        <v>6052</v>
      </c>
      <c r="N386" t="s">
        <v>6052</v>
      </c>
      <c r="O386" t="s">
        <v>6052</v>
      </c>
      <c r="P386" t="s">
        <v>6052</v>
      </c>
      <c r="Q386" t="s">
        <v>6052</v>
      </c>
      <c r="R386" t="s">
        <v>8533</v>
      </c>
      <c r="S386" t="s">
        <v>6052</v>
      </c>
      <c r="T386" t="s">
        <v>8525</v>
      </c>
      <c r="U386" t="s">
        <v>8573</v>
      </c>
      <c r="V386" s="10" t="str">
        <f>IFERROR(VLOOKUP(BTT[[#This Row],[Verwendetes Formular
(Auswahl falls relevant)]],Formulare[[Formularbezeichnung]:[Formularname (technisch)]],2,FALSE),"")</f>
        <v>ZBWB_STRTUNNEL</v>
      </c>
      <c r="X386" t="s">
        <v>6052</v>
      </c>
      <c r="Y386" s="4"/>
      <c r="Z386" t="s">
        <v>6048</v>
      </c>
      <c r="AK386" s="10" t="str">
        <f>IF(BTT[[#This Row],[Subprozess
(optionale Auswahl)]]="","okay",IF(VLOOKUP(BTT[[#This Row],[Subprozess
(optionale Auswahl)]],BPML[[Subprozess]:[Zugeordneter Hauptprozess]],3,FALSE)=BTT[[#This Row],[Hauptprozess
(Pflichtauswahl)]],"okay","falscher Subprozess"))</f>
        <v>okay</v>
      </c>
      <c r="AL386" t="str">
        <f>IF(aktives_Teilprojekt="Master","",IF(BTT[[#This Row],[Verantwortliches TP
(automatisch)]]=VLOOKUP(aktives_Teilprojekt,Teilprojekte[[Teilprojekte]:[Kürzel]],2,FALSE),"okay","Hauptprozess anderes TP"))</f>
        <v>okay</v>
      </c>
      <c r="AM3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6" s="10" t="str">
        <f>IFERROR(IF(BTT[[#This Row],[SAP-Modul
(Pflichtauswahl)]]&lt;&gt;VLOOKUP(BTT[[#This Row],[Verwendete Transaktion (Pflichtauswahl)]],Transaktionen[[Transaktionen]:[Modul]],3,FALSE),"Modul anders","okay"),"")</f>
        <v>okay</v>
      </c>
      <c r="AP386" s="10" t="str">
        <f>IFERROR(IF(COUNTIFS(BTT[Verwendete Transaktion (Pflichtauswahl)],BTT[[#This Row],[Verwendete Transaktion (Pflichtauswahl)]],BTT[SAP-Modul
(Pflichtauswahl)],"&lt;&gt;"&amp;BTT[[#This Row],[SAP-Modul
(Pflichtauswahl)]])&gt;0,"Modul anders","okay"),"")</f>
        <v>okay</v>
      </c>
      <c r="AQ386" s="10" t="str">
        <f>IFERROR(IF(COUNTIFS(BTT[Verwendete Transaktion (Pflichtauswahl)],BTT[[#This Row],[Verwendete Transaktion (Pflichtauswahl)]],BTT[Verantwortliches TP
(automatisch)],"&lt;&gt;"&amp;BTT[[#This Row],[Verantwortliches TP
(automatisch)]])&gt;0,"Transaktion mehrfach","okay"),"")</f>
        <v>Transaktion mehrfach</v>
      </c>
      <c r="AR38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6" s="10" t="s">
        <v>10118</v>
      </c>
      <c r="AT386" s="10"/>
    </row>
    <row r="387" spans="1:46" x14ac:dyDescent="0.25">
      <c r="A387" s="14" t="str">
        <f>IFERROR(IF(BTT[[#This Row],[Lfd Nr. 
(aus konsolidierter Datei)]]&lt;&gt;"",BTT[[#This Row],[Lfd Nr. 
(aus konsolidierter Datei)]],VLOOKUP(aktives_Teilprojekt,Teilprojekte[[Teilprojekte]:[Kürzel]],2,FALSE)&amp;ROW(BTT[[#This Row],[Lfd Nr.
(automatisch)]])-2),"")</f>
        <v>IH399</v>
      </c>
      <c r="B387" s="15" t="s">
        <v>6110</v>
      </c>
      <c r="C387" s="15" t="s">
        <v>6230</v>
      </c>
      <c r="D387" t="s">
        <v>10067</v>
      </c>
      <c r="E387" s="10" t="str">
        <f>IFERROR(IF(NOT(BTT[[#This Row],[Manuelle Änderung des Verantwortliches TP
(Auswahl - bei Bedarf)]]=""),BTT[[#This Row],[Manuelle Änderung des Verantwortliches TP
(Auswahl - bei Bedarf)]],VLOOKUP(BTT[[#This Row],[Hauptprozess
(Pflichtauswahl)]],Hauptprozesse[],3,FALSE)),"")</f>
        <v>IH</v>
      </c>
      <c r="H387" s="10" t="s">
        <v>6041</v>
      </c>
      <c r="I387" t="s">
        <v>2486</v>
      </c>
      <c r="J387" s="10" t="str">
        <f>IFERROR(VLOOKUP(BTT[[#This Row],[Verwendete Transaktion (Pflichtauswahl)]],Transaktionen[[Transaktionen]:[Langtext]],2,FALSE),"")</f>
        <v>AUFTRAG ÄNDERN</v>
      </c>
      <c r="K387" t="s">
        <v>2468</v>
      </c>
      <c r="L387" t="s">
        <v>6052</v>
      </c>
      <c r="M387" t="s">
        <v>6052</v>
      </c>
      <c r="N387" t="s">
        <v>6052</v>
      </c>
      <c r="O387" t="s">
        <v>6052</v>
      </c>
      <c r="P387" t="s">
        <v>6052</v>
      </c>
      <c r="Q387" t="s">
        <v>6052</v>
      </c>
      <c r="R387" t="s">
        <v>8533</v>
      </c>
      <c r="S387" t="s">
        <v>6052</v>
      </c>
      <c r="T387" t="s">
        <v>8525</v>
      </c>
      <c r="U387" t="s">
        <v>8726</v>
      </c>
      <c r="V387" s="10" t="str">
        <f>IFERROR(VLOOKUP(BTT[[#This Row],[Verwendetes Formular
(Auswahl falls relevant)]],Formulare[[Formularbezeichnung]:[Formularname (technisch)]],2,FALSE),"")</f>
        <v>ZBWB_VORLAGE_BRIEF</v>
      </c>
      <c r="X387" t="s">
        <v>6052</v>
      </c>
      <c r="Y387" s="4"/>
      <c r="Z387" t="s">
        <v>6048</v>
      </c>
      <c r="AK387" s="10" t="str">
        <f>IF(BTT[[#This Row],[Subprozess
(optionale Auswahl)]]="","okay",IF(VLOOKUP(BTT[[#This Row],[Subprozess
(optionale Auswahl)]],BPML[[Subprozess]:[Zugeordneter Hauptprozess]],3,FALSE)=BTT[[#This Row],[Hauptprozess
(Pflichtauswahl)]],"okay","falscher Subprozess"))</f>
        <v>okay</v>
      </c>
      <c r="AL387" t="str">
        <f>IF(aktives_Teilprojekt="Master","",IF(BTT[[#This Row],[Verantwortliches TP
(automatisch)]]=VLOOKUP(aktives_Teilprojekt,Teilprojekte[[Teilprojekte]:[Kürzel]],2,FALSE),"okay","Hauptprozess anderes TP"))</f>
        <v>okay</v>
      </c>
      <c r="AM3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7" s="10" t="str">
        <f>IFERROR(IF(BTT[[#This Row],[SAP-Modul
(Pflichtauswahl)]]&lt;&gt;VLOOKUP(BTT[[#This Row],[Verwendete Transaktion (Pflichtauswahl)]],Transaktionen[[Transaktionen]:[Modul]],3,FALSE),"Modul anders","okay"),"")</f>
        <v>okay</v>
      </c>
      <c r="AP387" s="10" t="str">
        <f>IFERROR(IF(COUNTIFS(BTT[Verwendete Transaktion (Pflichtauswahl)],BTT[[#This Row],[Verwendete Transaktion (Pflichtauswahl)]],BTT[SAP-Modul
(Pflichtauswahl)],"&lt;&gt;"&amp;BTT[[#This Row],[SAP-Modul
(Pflichtauswahl)]])&gt;0,"Modul anders","okay"),"")</f>
        <v>okay</v>
      </c>
      <c r="AQ387" s="10" t="str">
        <f>IFERROR(IF(COUNTIFS(BTT[Verwendete Transaktion (Pflichtauswahl)],BTT[[#This Row],[Verwendete Transaktion (Pflichtauswahl)]],BTT[Verantwortliches TP
(automatisch)],"&lt;&gt;"&amp;BTT[[#This Row],[Verantwortliches TP
(automatisch)]])&gt;0,"Transaktion mehrfach","okay"),"")</f>
        <v>Transaktion mehrfach</v>
      </c>
      <c r="AR38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7" s="10" t="s">
        <v>10119</v>
      </c>
      <c r="AT387" s="10"/>
    </row>
    <row r="388" spans="1:46" x14ac:dyDescent="0.25">
      <c r="A388" s="14" t="str">
        <f>IFERROR(IF(BTT[[#This Row],[Lfd Nr. 
(aus konsolidierter Datei)]]&lt;&gt;"",BTT[[#This Row],[Lfd Nr. 
(aus konsolidierter Datei)]],VLOOKUP(aktives_Teilprojekt,Teilprojekte[[Teilprojekte]:[Kürzel]],2,FALSE)&amp;ROW(BTT[[#This Row],[Lfd Nr.
(automatisch)]])-2),"")</f>
        <v>IH400</v>
      </c>
      <c r="B388" s="15" t="s">
        <v>6110</v>
      </c>
      <c r="C388" s="15" t="s">
        <v>6230</v>
      </c>
      <c r="D388" t="s">
        <v>10067</v>
      </c>
      <c r="E388" s="10" t="str">
        <f>IFERROR(IF(NOT(BTT[[#This Row],[Manuelle Änderung des Verantwortliches TP
(Auswahl - bei Bedarf)]]=""),BTT[[#This Row],[Manuelle Änderung des Verantwortliches TP
(Auswahl - bei Bedarf)]],VLOOKUP(BTT[[#This Row],[Hauptprozess
(Pflichtauswahl)]],Hauptprozesse[],3,FALSE)),"")</f>
        <v>IH</v>
      </c>
      <c r="H388" s="10" t="s">
        <v>6041</v>
      </c>
      <c r="I388" t="s">
        <v>2486</v>
      </c>
      <c r="J388" s="10" t="str">
        <f>IFERROR(VLOOKUP(BTT[[#This Row],[Verwendete Transaktion (Pflichtauswahl)]],Transaktionen[[Transaktionen]:[Langtext]],2,FALSE),"")</f>
        <v>AUFTRAG ÄNDERN</v>
      </c>
      <c r="K388" t="s">
        <v>2468</v>
      </c>
      <c r="L388" t="s">
        <v>6052</v>
      </c>
      <c r="M388" t="s">
        <v>6052</v>
      </c>
      <c r="N388" t="s">
        <v>6052</v>
      </c>
      <c r="O388" t="s">
        <v>6052</v>
      </c>
      <c r="P388" t="s">
        <v>6052</v>
      </c>
      <c r="Q388" t="s">
        <v>6052</v>
      </c>
      <c r="R388" t="s">
        <v>8533</v>
      </c>
      <c r="S388" t="s">
        <v>6052</v>
      </c>
      <c r="T388" t="s">
        <v>8525</v>
      </c>
      <c r="U388" t="s">
        <v>8728</v>
      </c>
      <c r="V388" s="10" t="str">
        <f>IFERROR(VLOOKUP(BTT[[#This Row],[Verwendetes Formular
(Auswahl falls relevant)]],Formulare[[Formularbezeichnung]:[Formularname (technisch)]],2,FALSE),"")</f>
        <v>ZBWB_WASCHEIN</v>
      </c>
      <c r="X388" t="s">
        <v>6052</v>
      </c>
      <c r="Y388" s="4"/>
      <c r="Z388" t="s">
        <v>6048</v>
      </c>
      <c r="AK388" s="10" t="str">
        <f>IF(BTT[[#This Row],[Subprozess
(optionale Auswahl)]]="","okay",IF(VLOOKUP(BTT[[#This Row],[Subprozess
(optionale Auswahl)]],BPML[[Subprozess]:[Zugeordneter Hauptprozess]],3,FALSE)=BTT[[#This Row],[Hauptprozess
(Pflichtauswahl)]],"okay","falscher Subprozess"))</f>
        <v>okay</v>
      </c>
      <c r="AL388" t="str">
        <f>IF(aktives_Teilprojekt="Master","",IF(BTT[[#This Row],[Verantwortliches TP
(automatisch)]]=VLOOKUP(aktives_Teilprojekt,Teilprojekte[[Teilprojekte]:[Kürzel]],2,FALSE),"okay","Hauptprozess anderes TP"))</f>
        <v>okay</v>
      </c>
      <c r="AM3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8" s="10" t="str">
        <f>IFERROR(IF(BTT[[#This Row],[SAP-Modul
(Pflichtauswahl)]]&lt;&gt;VLOOKUP(BTT[[#This Row],[Verwendete Transaktion (Pflichtauswahl)]],Transaktionen[[Transaktionen]:[Modul]],3,FALSE),"Modul anders","okay"),"")</f>
        <v>okay</v>
      </c>
      <c r="AP388" s="10" t="str">
        <f>IFERROR(IF(COUNTIFS(BTT[Verwendete Transaktion (Pflichtauswahl)],BTT[[#This Row],[Verwendete Transaktion (Pflichtauswahl)]],BTT[SAP-Modul
(Pflichtauswahl)],"&lt;&gt;"&amp;BTT[[#This Row],[SAP-Modul
(Pflichtauswahl)]])&gt;0,"Modul anders","okay"),"")</f>
        <v>okay</v>
      </c>
      <c r="AQ388" s="10" t="str">
        <f>IFERROR(IF(COUNTIFS(BTT[Verwendete Transaktion (Pflichtauswahl)],BTT[[#This Row],[Verwendete Transaktion (Pflichtauswahl)]],BTT[Verantwortliches TP
(automatisch)],"&lt;&gt;"&amp;BTT[[#This Row],[Verantwortliches TP
(automatisch)]])&gt;0,"Transaktion mehrfach","okay"),"")</f>
        <v>Transaktion mehrfach</v>
      </c>
      <c r="AR38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8" s="10" t="s">
        <v>10120</v>
      </c>
      <c r="AT388" s="10"/>
    </row>
    <row r="389" spans="1:46" x14ac:dyDescent="0.25">
      <c r="A389" s="14" t="str">
        <f>IFERROR(IF(BTT[[#This Row],[Lfd Nr. 
(aus konsolidierter Datei)]]&lt;&gt;"",BTT[[#This Row],[Lfd Nr. 
(aus konsolidierter Datei)]],VLOOKUP(aktives_Teilprojekt,Teilprojekte[[Teilprojekte]:[Kürzel]],2,FALSE)&amp;ROW(BTT[[#This Row],[Lfd Nr.
(automatisch)]])-2),"")</f>
        <v>IH401</v>
      </c>
      <c r="B389" s="15" t="s">
        <v>6110</v>
      </c>
      <c r="C389" s="15" t="s">
        <v>6230</v>
      </c>
      <c r="D389" t="s">
        <v>10067</v>
      </c>
      <c r="E389" s="10" t="str">
        <f>IFERROR(IF(NOT(BTT[[#This Row],[Manuelle Änderung des Verantwortliches TP
(Auswahl - bei Bedarf)]]=""),BTT[[#This Row],[Manuelle Änderung des Verantwortliches TP
(Auswahl - bei Bedarf)]],VLOOKUP(BTT[[#This Row],[Hauptprozess
(Pflichtauswahl)]],Hauptprozesse[],3,FALSE)),"")</f>
        <v>IH</v>
      </c>
      <c r="H389" s="10" t="s">
        <v>6041</v>
      </c>
      <c r="I389" t="s">
        <v>2486</v>
      </c>
      <c r="J389" s="10" t="str">
        <f>IFERROR(VLOOKUP(BTT[[#This Row],[Verwendete Transaktion (Pflichtauswahl)]],Transaktionen[[Transaktionen]:[Langtext]],2,FALSE),"")</f>
        <v>AUFTRAG ÄNDERN</v>
      </c>
      <c r="K389" t="s">
        <v>2468</v>
      </c>
      <c r="L389" t="s">
        <v>6052</v>
      </c>
      <c r="M389" t="s">
        <v>6052</v>
      </c>
      <c r="N389" t="s">
        <v>6052</v>
      </c>
      <c r="O389" t="s">
        <v>6052</v>
      </c>
      <c r="P389" t="s">
        <v>6052</v>
      </c>
      <c r="Q389" t="s">
        <v>6052</v>
      </c>
      <c r="R389" t="s">
        <v>8533</v>
      </c>
      <c r="S389" t="s">
        <v>6052</v>
      </c>
      <c r="T389" t="s">
        <v>8525</v>
      </c>
      <c r="U389" t="s">
        <v>8574</v>
      </c>
      <c r="V389" s="10" t="str">
        <f>IFERROR(VLOOKUP(BTT[[#This Row],[Verwendetes Formular
(Auswahl falls relevant)]],Formulare[[Formularbezeichnung]:[Formularname (technisch)]],2,FALSE),"")</f>
        <v>ZBWB_WERKBEGLEIT</v>
      </c>
      <c r="X389" t="s">
        <v>6052</v>
      </c>
      <c r="Y389" s="4"/>
      <c r="Z389" t="s">
        <v>6048</v>
      </c>
      <c r="AK389" s="10" t="str">
        <f>IF(BTT[[#This Row],[Subprozess
(optionale Auswahl)]]="","okay",IF(VLOOKUP(BTT[[#This Row],[Subprozess
(optionale Auswahl)]],BPML[[Subprozess]:[Zugeordneter Hauptprozess]],3,FALSE)=BTT[[#This Row],[Hauptprozess
(Pflichtauswahl)]],"okay","falscher Subprozess"))</f>
        <v>okay</v>
      </c>
      <c r="AL389" t="str">
        <f>IF(aktives_Teilprojekt="Master","",IF(BTT[[#This Row],[Verantwortliches TP
(automatisch)]]=VLOOKUP(aktives_Teilprojekt,Teilprojekte[[Teilprojekte]:[Kürzel]],2,FALSE),"okay","Hauptprozess anderes TP"))</f>
        <v>okay</v>
      </c>
      <c r="AM3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9" s="10" t="str">
        <f>IFERROR(IF(BTT[[#This Row],[SAP-Modul
(Pflichtauswahl)]]&lt;&gt;VLOOKUP(BTT[[#This Row],[Verwendete Transaktion (Pflichtauswahl)]],Transaktionen[[Transaktionen]:[Modul]],3,FALSE),"Modul anders","okay"),"")</f>
        <v>okay</v>
      </c>
      <c r="AP389" s="10" t="str">
        <f>IFERROR(IF(COUNTIFS(BTT[Verwendete Transaktion (Pflichtauswahl)],BTT[[#This Row],[Verwendete Transaktion (Pflichtauswahl)]],BTT[SAP-Modul
(Pflichtauswahl)],"&lt;&gt;"&amp;BTT[[#This Row],[SAP-Modul
(Pflichtauswahl)]])&gt;0,"Modul anders","okay"),"")</f>
        <v>okay</v>
      </c>
      <c r="AQ389" s="10" t="str">
        <f>IFERROR(IF(COUNTIFS(BTT[Verwendete Transaktion (Pflichtauswahl)],BTT[[#This Row],[Verwendete Transaktion (Pflichtauswahl)]],BTT[Verantwortliches TP
(automatisch)],"&lt;&gt;"&amp;BTT[[#This Row],[Verantwortliches TP
(automatisch)]])&gt;0,"Transaktion mehrfach","okay"),"")</f>
        <v>Transaktion mehrfach</v>
      </c>
      <c r="AR38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9" s="10" t="s">
        <v>10121</v>
      </c>
      <c r="AT389" s="10"/>
    </row>
    <row r="390" spans="1:46" x14ac:dyDescent="0.25">
      <c r="A390" s="14" t="str">
        <f>IFERROR(IF(BTT[[#This Row],[Lfd Nr. 
(aus konsolidierter Datei)]]&lt;&gt;"",BTT[[#This Row],[Lfd Nr. 
(aus konsolidierter Datei)]],VLOOKUP(aktives_Teilprojekt,Teilprojekte[[Teilprojekte]:[Kürzel]],2,FALSE)&amp;ROW(BTT[[#This Row],[Lfd Nr.
(automatisch)]])-2),"")</f>
        <v>IH402</v>
      </c>
      <c r="B390" s="15" t="s">
        <v>6110</v>
      </c>
      <c r="C390" s="15" t="s">
        <v>6230</v>
      </c>
      <c r="D390" t="s">
        <v>10067</v>
      </c>
      <c r="E390" s="10" t="str">
        <f>IFERROR(IF(NOT(BTT[[#This Row],[Manuelle Änderung des Verantwortliches TP
(Auswahl - bei Bedarf)]]=""),BTT[[#This Row],[Manuelle Änderung des Verantwortliches TP
(Auswahl - bei Bedarf)]],VLOOKUP(BTT[[#This Row],[Hauptprozess
(Pflichtauswahl)]],Hauptprozesse[],3,FALSE)),"")</f>
        <v>IH</v>
      </c>
      <c r="H390" s="10" t="s">
        <v>6041</v>
      </c>
      <c r="I390" t="s">
        <v>2486</v>
      </c>
      <c r="J390" s="10" t="str">
        <f>IFERROR(VLOOKUP(BTT[[#This Row],[Verwendete Transaktion (Pflichtauswahl)]],Transaktionen[[Transaktionen]:[Langtext]],2,FALSE),"")</f>
        <v>AUFTRAG ÄNDERN</v>
      </c>
      <c r="K390" t="s">
        <v>2468</v>
      </c>
      <c r="L390" t="s">
        <v>6052</v>
      </c>
      <c r="M390" t="s">
        <v>6052</v>
      </c>
      <c r="N390" t="s">
        <v>6052</v>
      </c>
      <c r="O390" t="s">
        <v>6052</v>
      </c>
      <c r="P390" t="s">
        <v>6052</v>
      </c>
      <c r="Q390" t="s">
        <v>6052</v>
      </c>
      <c r="R390" t="s">
        <v>8533</v>
      </c>
      <c r="S390" t="s">
        <v>6052</v>
      </c>
      <c r="T390" t="s">
        <v>8525</v>
      </c>
      <c r="U390" t="s">
        <v>8731</v>
      </c>
      <c r="V390" s="10" t="str">
        <f>IFERROR(VLOOKUP(BTT[[#This Row],[Verwendetes Formular
(Auswahl falls relevant)]],Formulare[[Formularbezeichnung]:[Formularname (technisch)]],2,FALSE),"")</f>
        <v>ZBWB_WERKSTATT</v>
      </c>
      <c r="X390" t="s">
        <v>6052</v>
      </c>
      <c r="Y390" s="4"/>
      <c r="Z390" t="s">
        <v>6048</v>
      </c>
      <c r="AK390" s="10" t="str">
        <f>IF(BTT[[#This Row],[Subprozess
(optionale Auswahl)]]="","okay",IF(VLOOKUP(BTT[[#This Row],[Subprozess
(optionale Auswahl)]],BPML[[Subprozess]:[Zugeordneter Hauptprozess]],3,FALSE)=BTT[[#This Row],[Hauptprozess
(Pflichtauswahl)]],"okay","falscher Subprozess"))</f>
        <v>okay</v>
      </c>
      <c r="AL390" t="str">
        <f>IF(aktives_Teilprojekt="Master","",IF(BTT[[#This Row],[Verantwortliches TP
(automatisch)]]=VLOOKUP(aktives_Teilprojekt,Teilprojekte[[Teilprojekte]:[Kürzel]],2,FALSE),"okay","Hauptprozess anderes TP"))</f>
        <v>okay</v>
      </c>
      <c r="AM3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0" s="10" t="str">
        <f>IFERROR(IF(BTT[[#This Row],[SAP-Modul
(Pflichtauswahl)]]&lt;&gt;VLOOKUP(BTT[[#This Row],[Verwendete Transaktion (Pflichtauswahl)]],Transaktionen[[Transaktionen]:[Modul]],3,FALSE),"Modul anders","okay"),"")</f>
        <v>okay</v>
      </c>
      <c r="AP390" s="10" t="str">
        <f>IFERROR(IF(COUNTIFS(BTT[Verwendete Transaktion (Pflichtauswahl)],BTT[[#This Row],[Verwendete Transaktion (Pflichtauswahl)]],BTT[SAP-Modul
(Pflichtauswahl)],"&lt;&gt;"&amp;BTT[[#This Row],[SAP-Modul
(Pflichtauswahl)]])&gt;0,"Modul anders","okay"),"")</f>
        <v>okay</v>
      </c>
      <c r="AQ390" s="10" t="str">
        <f>IFERROR(IF(COUNTIFS(BTT[Verwendete Transaktion (Pflichtauswahl)],BTT[[#This Row],[Verwendete Transaktion (Pflichtauswahl)]],BTT[Verantwortliches TP
(automatisch)],"&lt;&gt;"&amp;BTT[[#This Row],[Verantwortliches TP
(automatisch)]])&gt;0,"Transaktion mehrfach","okay"),"")</f>
        <v>Transaktion mehrfach</v>
      </c>
      <c r="AR39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90" s="10" t="s">
        <v>10122</v>
      </c>
      <c r="AT390" s="10"/>
    </row>
    <row r="391" spans="1:46" x14ac:dyDescent="0.25">
      <c r="A391" s="14" t="str">
        <f>IFERROR(IF(BTT[[#This Row],[Lfd Nr. 
(aus konsolidierter Datei)]]&lt;&gt;"",BTT[[#This Row],[Lfd Nr. 
(aus konsolidierter Datei)]],VLOOKUP(aktives_Teilprojekt,Teilprojekte[[Teilprojekte]:[Kürzel]],2,FALSE)&amp;ROW(BTT[[#This Row],[Lfd Nr.
(automatisch)]])-2),"")</f>
        <v>IH403</v>
      </c>
      <c r="B391" s="15" t="s">
        <v>6110</v>
      </c>
      <c r="C391" s="15" t="s">
        <v>6230</v>
      </c>
      <c r="D391" t="s">
        <v>10067</v>
      </c>
      <c r="E391" s="10" t="str">
        <f>IFERROR(IF(NOT(BTT[[#This Row],[Manuelle Änderung des Verantwortliches TP
(Auswahl - bei Bedarf)]]=""),BTT[[#This Row],[Manuelle Änderung des Verantwortliches TP
(Auswahl - bei Bedarf)]],VLOOKUP(BTT[[#This Row],[Hauptprozess
(Pflichtauswahl)]],Hauptprozesse[],3,FALSE)),"")</f>
        <v>IH</v>
      </c>
      <c r="H391" s="10" t="s">
        <v>6041</v>
      </c>
      <c r="I391" t="s">
        <v>2486</v>
      </c>
      <c r="J391" s="10" t="str">
        <f>IFERROR(VLOOKUP(BTT[[#This Row],[Verwendete Transaktion (Pflichtauswahl)]],Transaktionen[[Transaktionen]:[Langtext]],2,FALSE),"")</f>
        <v>AUFTRAG ÄNDERN</v>
      </c>
      <c r="K391" t="s">
        <v>2468</v>
      </c>
      <c r="L391" t="s">
        <v>6052</v>
      </c>
      <c r="M391" t="s">
        <v>6052</v>
      </c>
      <c r="N391" t="s">
        <v>6052</v>
      </c>
      <c r="O391" t="s">
        <v>6052</v>
      </c>
      <c r="P391" t="s">
        <v>6052</v>
      </c>
      <c r="Q391" t="s">
        <v>6052</v>
      </c>
      <c r="R391" t="s">
        <v>8533</v>
      </c>
      <c r="S391" t="s">
        <v>6052</v>
      </c>
      <c r="T391" t="s">
        <v>8525</v>
      </c>
      <c r="U391" t="s">
        <v>8733</v>
      </c>
      <c r="V391" s="10" t="str">
        <f>IFERROR(VLOOKUP(BTT[[#This Row],[Verwendetes Formular
(Auswahl falls relevant)]],Formulare[[Formularbezeichnung]:[Formularname (technisch)]],2,FALSE),"")</f>
        <v>ZBWB_WERKWARTUNG</v>
      </c>
      <c r="X391" t="s">
        <v>6052</v>
      </c>
      <c r="Y391" s="4"/>
      <c r="Z391" t="s">
        <v>6048</v>
      </c>
      <c r="AK391" s="10" t="str">
        <f>IF(BTT[[#This Row],[Subprozess
(optionale Auswahl)]]="","okay",IF(VLOOKUP(BTT[[#This Row],[Subprozess
(optionale Auswahl)]],BPML[[Subprozess]:[Zugeordneter Hauptprozess]],3,FALSE)=BTT[[#This Row],[Hauptprozess
(Pflichtauswahl)]],"okay","falscher Subprozess"))</f>
        <v>okay</v>
      </c>
      <c r="AL391" t="str">
        <f>IF(aktives_Teilprojekt="Master","",IF(BTT[[#This Row],[Verantwortliches TP
(automatisch)]]=VLOOKUP(aktives_Teilprojekt,Teilprojekte[[Teilprojekte]:[Kürzel]],2,FALSE),"okay","Hauptprozess anderes TP"))</f>
        <v>okay</v>
      </c>
      <c r="AM3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1" s="10" t="str">
        <f>IFERROR(IF(BTT[[#This Row],[SAP-Modul
(Pflichtauswahl)]]&lt;&gt;VLOOKUP(BTT[[#This Row],[Verwendete Transaktion (Pflichtauswahl)]],Transaktionen[[Transaktionen]:[Modul]],3,FALSE),"Modul anders","okay"),"")</f>
        <v>okay</v>
      </c>
      <c r="AP391" s="10" t="str">
        <f>IFERROR(IF(COUNTIFS(BTT[Verwendete Transaktion (Pflichtauswahl)],BTT[[#This Row],[Verwendete Transaktion (Pflichtauswahl)]],BTT[SAP-Modul
(Pflichtauswahl)],"&lt;&gt;"&amp;BTT[[#This Row],[SAP-Modul
(Pflichtauswahl)]])&gt;0,"Modul anders","okay"),"")</f>
        <v>okay</v>
      </c>
      <c r="AQ391" s="10" t="str">
        <f>IFERROR(IF(COUNTIFS(BTT[Verwendete Transaktion (Pflichtauswahl)],BTT[[#This Row],[Verwendete Transaktion (Pflichtauswahl)]],BTT[Verantwortliches TP
(automatisch)],"&lt;&gt;"&amp;BTT[[#This Row],[Verantwortliches TP
(automatisch)]])&gt;0,"Transaktion mehrfach","okay"),"")</f>
        <v>Transaktion mehrfach</v>
      </c>
      <c r="AR39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91" s="10" t="s">
        <v>10123</v>
      </c>
      <c r="AT391" s="10"/>
    </row>
    <row r="392" spans="1:46" x14ac:dyDescent="0.25">
      <c r="A392" s="14" t="str">
        <f>IFERROR(IF(BTT[[#This Row],[Lfd Nr. 
(aus konsolidierter Datei)]]&lt;&gt;"",BTT[[#This Row],[Lfd Nr. 
(aus konsolidierter Datei)]],VLOOKUP(aktives_Teilprojekt,Teilprojekte[[Teilprojekte]:[Kürzel]],2,FALSE)&amp;ROW(BTT[[#This Row],[Lfd Nr.
(automatisch)]])-2),"")</f>
        <v>IH404</v>
      </c>
      <c r="B392" s="15" t="s">
        <v>6110</v>
      </c>
      <c r="C392" s="15" t="s">
        <v>6230</v>
      </c>
      <c r="D392" t="s">
        <v>10067</v>
      </c>
      <c r="E392" s="10" t="str">
        <f>IFERROR(IF(NOT(BTT[[#This Row],[Manuelle Änderung des Verantwortliches TP
(Auswahl - bei Bedarf)]]=""),BTT[[#This Row],[Manuelle Änderung des Verantwortliches TP
(Auswahl - bei Bedarf)]],VLOOKUP(BTT[[#This Row],[Hauptprozess
(Pflichtauswahl)]],Hauptprozesse[],3,FALSE)),"")</f>
        <v>IH</v>
      </c>
      <c r="H392" s="10" t="s">
        <v>6041</v>
      </c>
      <c r="I392" t="s">
        <v>2486</v>
      </c>
      <c r="J392" s="10" t="str">
        <f>IFERROR(VLOOKUP(BTT[[#This Row],[Verwendete Transaktion (Pflichtauswahl)]],Transaktionen[[Transaktionen]:[Langtext]],2,FALSE),"")</f>
        <v>AUFTRAG ÄNDERN</v>
      </c>
      <c r="K392" t="s">
        <v>2468</v>
      </c>
      <c r="L392" t="s">
        <v>6052</v>
      </c>
      <c r="M392" t="s">
        <v>6052</v>
      </c>
      <c r="N392" t="s">
        <v>6052</v>
      </c>
      <c r="O392" t="s">
        <v>6052</v>
      </c>
      <c r="P392" t="s">
        <v>6052</v>
      </c>
      <c r="Q392" t="s">
        <v>6052</v>
      </c>
      <c r="R392" t="s">
        <v>8533</v>
      </c>
      <c r="S392" t="s">
        <v>6052</v>
      </c>
      <c r="T392" t="s">
        <v>8525</v>
      </c>
      <c r="U392" t="s">
        <v>8735</v>
      </c>
      <c r="V392" s="10" t="str">
        <f>IFERROR(VLOOKUP(BTT[[#This Row],[Verwendetes Formular
(Auswahl falls relevant)]],Formulare[[Formularbezeichnung]:[Formularname (technisch)]],2,FALSE),"")</f>
        <v>ZBWB_WESCHEIN</v>
      </c>
      <c r="X392" t="s">
        <v>6052</v>
      </c>
      <c r="Y392" s="4"/>
      <c r="Z392" t="s">
        <v>6048</v>
      </c>
      <c r="AK392" s="10" t="str">
        <f>IF(BTT[[#This Row],[Subprozess
(optionale Auswahl)]]="","okay",IF(VLOOKUP(BTT[[#This Row],[Subprozess
(optionale Auswahl)]],BPML[[Subprozess]:[Zugeordneter Hauptprozess]],3,FALSE)=BTT[[#This Row],[Hauptprozess
(Pflichtauswahl)]],"okay","falscher Subprozess"))</f>
        <v>okay</v>
      </c>
      <c r="AL392" t="str">
        <f>IF(aktives_Teilprojekt="Master","",IF(BTT[[#This Row],[Verantwortliches TP
(automatisch)]]=VLOOKUP(aktives_Teilprojekt,Teilprojekte[[Teilprojekte]:[Kürzel]],2,FALSE),"okay","Hauptprozess anderes TP"))</f>
        <v>okay</v>
      </c>
      <c r="AM3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2" s="10" t="str">
        <f>IFERROR(IF(BTT[[#This Row],[SAP-Modul
(Pflichtauswahl)]]&lt;&gt;VLOOKUP(BTT[[#This Row],[Verwendete Transaktion (Pflichtauswahl)]],Transaktionen[[Transaktionen]:[Modul]],3,FALSE),"Modul anders","okay"),"")</f>
        <v>okay</v>
      </c>
      <c r="AP392" s="10" t="str">
        <f>IFERROR(IF(COUNTIFS(BTT[Verwendete Transaktion (Pflichtauswahl)],BTT[[#This Row],[Verwendete Transaktion (Pflichtauswahl)]],BTT[SAP-Modul
(Pflichtauswahl)],"&lt;&gt;"&amp;BTT[[#This Row],[SAP-Modul
(Pflichtauswahl)]])&gt;0,"Modul anders","okay"),"")</f>
        <v>okay</v>
      </c>
      <c r="AQ392" s="10" t="str">
        <f>IFERROR(IF(COUNTIFS(BTT[Verwendete Transaktion (Pflichtauswahl)],BTT[[#This Row],[Verwendete Transaktion (Pflichtauswahl)]],BTT[Verantwortliches TP
(automatisch)],"&lt;&gt;"&amp;BTT[[#This Row],[Verantwortliches TP
(automatisch)]])&gt;0,"Transaktion mehrfach","okay"),"")</f>
        <v>Transaktion mehrfach</v>
      </c>
      <c r="AR39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92" s="10" t="s">
        <v>10124</v>
      </c>
      <c r="AT392" s="10"/>
    </row>
    <row r="393" spans="1:46" x14ac:dyDescent="0.25">
      <c r="A393" s="14" t="str">
        <f>IFERROR(IF(BTT[[#This Row],[Lfd Nr. 
(aus konsolidierter Datei)]]&lt;&gt;"",BTT[[#This Row],[Lfd Nr. 
(aus konsolidierter Datei)]],VLOOKUP(aktives_Teilprojekt,Teilprojekte[[Teilprojekte]:[Kürzel]],2,FALSE)&amp;ROW(BTT[[#This Row],[Lfd Nr.
(automatisch)]])-2),"")</f>
        <v>IH405</v>
      </c>
      <c r="B393" s="15" t="s">
        <v>6116</v>
      </c>
      <c r="C393" s="15"/>
      <c r="D393" t="s">
        <v>10126</v>
      </c>
      <c r="E393" s="10" t="str">
        <f>IFERROR(IF(NOT(BTT[[#This Row],[Manuelle Änderung des Verantwortliches TP
(Auswahl - bei Bedarf)]]=""),BTT[[#This Row],[Manuelle Änderung des Verantwortliches TP
(Auswahl - bei Bedarf)]],VLOOKUP(BTT[[#This Row],[Hauptprozess
(Pflichtauswahl)]],Hauptprozesse[],3,FALSE)),"")</f>
        <v>IH</v>
      </c>
      <c r="H393" s="10" t="s">
        <v>6041</v>
      </c>
      <c r="J393" s="10" t="str">
        <f>IFERROR(VLOOKUP(BTT[[#This Row],[Verwendete Transaktion (Pflichtauswahl)]],Transaktionen[[Transaktionen]:[Langtext]],2,FALSE),"")</f>
        <v/>
      </c>
      <c r="L393" t="s">
        <v>6052</v>
      </c>
      <c r="M393" t="s">
        <v>6052</v>
      </c>
      <c r="N393" t="s">
        <v>6052</v>
      </c>
      <c r="O393" t="s">
        <v>6052</v>
      </c>
      <c r="P393" t="s">
        <v>6052</v>
      </c>
      <c r="Q393" t="s">
        <v>6052</v>
      </c>
      <c r="R393" t="s">
        <v>8533</v>
      </c>
      <c r="S393" t="s">
        <v>6052</v>
      </c>
      <c r="T393" t="s">
        <v>6060</v>
      </c>
      <c r="V393" s="10" t="str">
        <f>IFERROR(VLOOKUP(BTT[[#This Row],[Verwendetes Formular
(Auswahl falls relevant)]],Formulare[[Formularbezeichnung]:[Formularname (technisch)]],2,FALSE),"")</f>
        <v/>
      </c>
      <c r="Y393" s="4"/>
      <c r="Z393" t="s">
        <v>6048</v>
      </c>
      <c r="AK393" s="10" t="str">
        <f>IF(BTT[[#This Row],[Subprozess
(optionale Auswahl)]]="","okay",IF(VLOOKUP(BTT[[#This Row],[Subprozess
(optionale Auswahl)]],BPML[[Subprozess]:[Zugeordneter Hauptprozess]],3,FALSE)=BTT[[#This Row],[Hauptprozess
(Pflichtauswahl)]],"okay","falscher Subprozess"))</f>
        <v>okay</v>
      </c>
      <c r="AL393" t="str">
        <f>IF(aktives_Teilprojekt="Master","",IF(BTT[[#This Row],[Verantwortliches TP
(automatisch)]]=VLOOKUP(aktives_Teilprojekt,Teilprojekte[[Teilprojekte]:[Kürzel]],2,FALSE),"okay","Hauptprozess anderes TP"))</f>
        <v>okay</v>
      </c>
      <c r="AM3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3" s="10" t="str">
        <f>IFERROR(IF(BTT[[#This Row],[SAP-Modul
(Pflichtauswahl)]]&lt;&gt;VLOOKUP(BTT[[#This Row],[Verwendete Transaktion (Pflichtauswahl)]],Transaktionen[[Transaktionen]:[Modul]],3,FALSE),"Modul anders","okay"),"")</f>
        <v/>
      </c>
      <c r="AP393" s="10" t="str">
        <f>IFERROR(IF(COUNTIFS(BTT[Verwendete Transaktion (Pflichtauswahl)],BTT[[#This Row],[Verwendete Transaktion (Pflichtauswahl)]],BTT[SAP-Modul
(Pflichtauswahl)],"&lt;&gt;"&amp;BTT[[#This Row],[SAP-Modul
(Pflichtauswahl)]])&gt;0,"Modul anders","okay"),"")</f>
        <v>okay</v>
      </c>
      <c r="AQ393" s="10" t="str">
        <f>IFERROR(IF(COUNTIFS(BTT[Verwendete Transaktion (Pflichtauswahl)],BTT[[#This Row],[Verwendete Transaktion (Pflichtauswahl)]],BTT[Verantwortliches TP
(automatisch)],"&lt;&gt;"&amp;BTT[[#This Row],[Verantwortliches TP
(automatisch)]])&gt;0,"Transaktion mehrfach","okay"),"")</f>
        <v>okay</v>
      </c>
      <c r="AR393" s="10" t="str">
        <f>IFERROR(IF(COUNTIFS(BTT[Verwendete Transaktion (Pflichtauswahl)],BTT[[#This Row],[Verwendete Transaktion (Pflichtauswahl)]],BTT[Verantwortliches TP
(automatisch)],"&lt;&gt;"&amp;VLOOKUP(aktives_Teilprojekt,Teilprojekte[[Teilprojekte]:[Kürzel]],2,FALSE))&gt;0,"Transaktion mehrfach","okay"),"")</f>
        <v>okay</v>
      </c>
      <c r="AS393" s="10" t="s">
        <v>10125</v>
      </c>
      <c r="AT393" s="10"/>
    </row>
    <row r="394" spans="1:46" ht="45" x14ac:dyDescent="0.25">
      <c r="A394" s="14" t="str">
        <f>IFERROR(IF(BTT[[#This Row],[Lfd Nr. 
(aus konsolidierter Datei)]]&lt;&gt;"",BTT[[#This Row],[Lfd Nr. 
(aus konsolidierter Datei)]],VLOOKUP(aktives_Teilprojekt,Teilprojekte[[Teilprojekte]:[Kürzel]],2,FALSE)&amp;ROW(BTT[[#This Row],[Lfd Nr.
(automatisch)]])-2),"")</f>
        <v>IH406</v>
      </c>
      <c r="B394" s="15" t="s">
        <v>51</v>
      </c>
      <c r="C394" s="15" t="s">
        <v>6215</v>
      </c>
      <c r="E394" s="10" t="str">
        <f>IFERROR(IF(NOT(BTT[[#This Row],[Manuelle Änderung des Verantwortliches TP
(Auswahl - bei Bedarf)]]=""),BTT[[#This Row],[Manuelle Änderung des Verantwortliches TP
(Auswahl - bei Bedarf)]],VLOOKUP(BTT[[#This Row],[Hauptprozess
(Pflichtauswahl)]],Hauptprozesse[],3,FALSE)),"")</f>
        <v>IH</v>
      </c>
      <c r="F394" t="s">
        <v>4</v>
      </c>
      <c r="G394" t="s">
        <v>10144</v>
      </c>
      <c r="H394" s="10" t="s">
        <v>6091</v>
      </c>
      <c r="I394" t="s">
        <v>8521</v>
      </c>
      <c r="J394" s="10" t="str">
        <f>IFERROR(VLOOKUP(BTT[[#This Row],[Verwendete Transaktion (Pflichtauswahl)]],Transaktionen[[Transaktionen]:[Langtext]],2,FALSE),"")</f>
        <v>Durchführung in Drittsystem (Non-SAP)</v>
      </c>
      <c r="O394" t="s">
        <v>6052</v>
      </c>
      <c r="R394" t="s">
        <v>10208</v>
      </c>
      <c r="S394" t="s">
        <v>6052</v>
      </c>
      <c r="T394" t="s">
        <v>6061</v>
      </c>
      <c r="V394" s="10" t="str">
        <f>IFERROR(VLOOKUP(BTT[[#This Row],[Verwendetes Formular
(Auswahl falls relevant)]],Formulare[[Formularbezeichnung]:[Formularname (technisch)]],2,FALSE),"")</f>
        <v/>
      </c>
      <c r="W394" t="s">
        <v>10314</v>
      </c>
      <c r="X394" t="s">
        <v>6051</v>
      </c>
      <c r="Y394" s="4" t="s">
        <v>10315</v>
      </c>
      <c r="Z394" t="s">
        <v>6046</v>
      </c>
      <c r="AK394" s="10" t="str">
        <f>IF(BTT[[#This Row],[Subprozess
(optionale Auswahl)]]="","okay",IF(VLOOKUP(BTT[[#This Row],[Subprozess
(optionale Auswahl)]],BPML[[Subprozess]:[Zugeordneter Hauptprozess]],3,FALSE)=BTT[[#This Row],[Hauptprozess
(Pflichtauswahl)]],"okay","falscher Subprozess"))</f>
        <v>okay</v>
      </c>
      <c r="AL394" t="str">
        <f>IF(aktives_Teilprojekt="Master","",IF(BTT[[#This Row],[Verantwortliches TP
(automatisch)]]=VLOOKUP(aktives_Teilprojekt,Teilprojekte[[Teilprojekte]:[Kürzel]],2,FALSE),"okay","Hauptprozess anderes TP"))</f>
        <v>okay</v>
      </c>
      <c r="AM3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4" s="10" t="str">
        <f>IFERROR(IF(BTT[[#This Row],[SAP-Modul
(Pflichtauswahl)]]&lt;&gt;VLOOKUP(BTT[[#This Row],[Verwendete Transaktion (Pflichtauswahl)]],Transaktionen[[Transaktionen]:[Modul]],3,FALSE),"Modul anders","okay"),"")</f>
        <v>Modul anders</v>
      </c>
      <c r="AP394" s="10" t="str">
        <f>IFERROR(IF(COUNTIFS(BTT[Verwendete Transaktion (Pflichtauswahl)],BTT[[#This Row],[Verwendete Transaktion (Pflichtauswahl)]],BTT[SAP-Modul
(Pflichtauswahl)],"&lt;&gt;"&amp;BTT[[#This Row],[SAP-Modul
(Pflichtauswahl)]])&gt;0,"Modul anders","okay"),"")</f>
        <v>Modul anders</v>
      </c>
      <c r="AQ394" s="10" t="str">
        <f>IFERROR(IF(COUNTIFS(BTT[Verwendete Transaktion (Pflichtauswahl)],BTT[[#This Row],[Verwendete Transaktion (Pflichtauswahl)]],BTT[Verantwortliches TP
(automatisch)],"&lt;&gt;"&amp;BTT[[#This Row],[Verantwortliches TP
(automatisch)]])&gt;0,"Transaktion mehrfach","okay"),"")</f>
        <v>Transaktion mehrfach</v>
      </c>
      <c r="AR39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94" s="10" t="s">
        <v>10127</v>
      </c>
      <c r="AT394" s="10"/>
    </row>
    <row r="395" spans="1:46" x14ac:dyDescent="0.25">
      <c r="A395" s="14" t="str">
        <f>IFERROR(IF(BTT[[#This Row],[Lfd Nr. 
(aus konsolidierter Datei)]]&lt;&gt;"",BTT[[#This Row],[Lfd Nr. 
(aus konsolidierter Datei)]],VLOOKUP(aktives_Teilprojekt,Teilprojekte[[Teilprojekte]:[Kürzel]],2,FALSE)&amp;ROW(BTT[[#This Row],[Lfd Nr.
(automatisch)]])-2),"")</f>
        <v>NL15</v>
      </c>
      <c r="B395" s="15" t="s">
        <v>6118</v>
      </c>
      <c r="C395" s="15"/>
      <c r="D395" t="s">
        <v>10129</v>
      </c>
      <c r="E395" s="10" t="str">
        <f>IFERROR(IF(NOT(BTT[[#This Row],[Manuelle Änderung des Verantwortliches TP
(Auswahl - bei Bedarf)]]=""),BTT[[#This Row],[Manuelle Änderung des Verantwortliches TP
(Auswahl - bei Bedarf)]],VLOOKUP(BTT[[#This Row],[Hauptprozess
(Pflichtauswahl)]],Hauptprozesse[],3,FALSE)),"")</f>
        <v>IH</v>
      </c>
      <c r="F395" t="s">
        <v>4</v>
      </c>
      <c r="G395" t="s">
        <v>9597</v>
      </c>
      <c r="H395" s="10" t="s">
        <v>6041</v>
      </c>
      <c r="I395" t="s">
        <v>2268</v>
      </c>
      <c r="J395" s="10" t="str">
        <f>IFERROR(VLOOKUP(BTT[[#This Row],[Verwendete Transaktion (Pflichtauswahl)]],Transaktionen[[Transaktionen]:[Langtext]],2,FALSE),"")</f>
        <v>Referenzplatz Strukturdarstellung</v>
      </c>
      <c r="K395" t="s">
        <v>10209</v>
      </c>
      <c r="O395" t="s">
        <v>6052</v>
      </c>
      <c r="T395" t="s">
        <v>6060</v>
      </c>
      <c r="V395" s="10" t="str">
        <f>IFERROR(VLOOKUP(BTT[[#This Row],[Verwendetes Formular
(Auswahl falls relevant)]],Formulare[[Formularbezeichnung]:[Formularname (technisch)]],2,FALSE),"")</f>
        <v/>
      </c>
      <c r="Y395" s="4" t="s">
        <v>9599</v>
      </c>
      <c r="Z395" t="s">
        <v>6046</v>
      </c>
      <c r="AK395" s="10" t="str">
        <f>IF(BTT[[#This Row],[Subprozess
(optionale Auswahl)]]="","okay",IF(VLOOKUP(BTT[[#This Row],[Subprozess
(optionale Auswahl)]],BPML[[Subprozess]:[Zugeordneter Hauptprozess]],3,FALSE)=BTT[[#This Row],[Hauptprozess
(Pflichtauswahl)]],"okay","falscher Subprozess"))</f>
        <v>okay</v>
      </c>
      <c r="AL395" t="str">
        <f>IF(aktives_Teilprojekt="Master","",IF(BTT[[#This Row],[Verantwortliches TP
(automatisch)]]=VLOOKUP(aktives_Teilprojekt,Teilprojekte[[Teilprojekte]:[Kürzel]],2,FALSE),"okay","Hauptprozess anderes TP"))</f>
        <v>okay</v>
      </c>
      <c r="AM3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5" s="10" t="str">
        <f>IFERROR(IF(BTT[[#This Row],[SAP-Modul
(Pflichtauswahl)]]&lt;&gt;VLOOKUP(BTT[[#This Row],[Verwendete Transaktion (Pflichtauswahl)]],Transaktionen[[Transaktionen]:[Modul]],3,FALSE),"Modul anders","okay"),"")</f>
        <v>okay</v>
      </c>
      <c r="AP395" s="10" t="str">
        <f>IFERROR(IF(COUNTIFS(BTT[Verwendete Transaktion (Pflichtauswahl)],BTT[[#This Row],[Verwendete Transaktion (Pflichtauswahl)]],BTT[SAP-Modul
(Pflichtauswahl)],"&lt;&gt;"&amp;BTT[[#This Row],[SAP-Modul
(Pflichtauswahl)]])&gt;0,"Modul anders","okay"),"")</f>
        <v>okay</v>
      </c>
      <c r="AQ395" s="10" t="str">
        <f>IFERROR(IF(COUNTIFS(BTT[Verwendete Transaktion (Pflichtauswahl)],BTT[[#This Row],[Verwendete Transaktion (Pflichtauswahl)]],BTT[Verantwortliches TP
(automatisch)],"&lt;&gt;"&amp;BTT[[#This Row],[Verantwortliches TP
(automatisch)]])&gt;0,"Transaktion mehrfach","okay"),"")</f>
        <v>okay</v>
      </c>
      <c r="AR395" s="10" t="str">
        <f>IFERROR(IF(COUNTIFS(BTT[Verwendete Transaktion (Pflichtauswahl)],BTT[[#This Row],[Verwendete Transaktion (Pflichtauswahl)]],BTT[Verantwortliches TP
(automatisch)],"&lt;&gt;"&amp;VLOOKUP(aktives_Teilprojekt,Teilprojekte[[Teilprojekte]:[Kürzel]],2,FALSE))&gt;0,"Transaktion mehrfach","okay"),"")</f>
        <v>okay</v>
      </c>
      <c r="AS395" s="10" t="s">
        <v>10128</v>
      </c>
      <c r="AT395" s="10"/>
    </row>
    <row r="396" spans="1:46" x14ac:dyDescent="0.25">
      <c r="A396" s="14" t="str">
        <f>IFERROR(IF(BTT[[#This Row],[Lfd Nr. 
(aus konsolidierter Datei)]]&lt;&gt;"",BTT[[#This Row],[Lfd Nr. 
(aus konsolidierter Datei)]],VLOOKUP(aktives_Teilprojekt,Teilprojekte[[Teilprojekte]:[Kürzel]],2,FALSE)&amp;ROW(BTT[[#This Row],[Lfd Nr.
(automatisch)]])-2),"")</f>
        <v>NL17</v>
      </c>
      <c r="B396" s="15" t="s">
        <v>6118</v>
      </c>
      <c r="C396" s="15"/>
      <c r="D396" t="s">
        <v>10131</v>
      </c>
      <c r="E396" s="10" t="str">
        <f>IFERROR(IF(NOT(BTT[[#This Row],[Manuelle Änderung des Verantwortliches TP
(Auswahl - bei Bedarf)]]=""),BTT[[#This Row],[Manuelle Änderung des Verantwortliches TP
(Auswahl - bei Bedarf)]],VLOOKUP(BTT[[#This Row],[Hauptprozess
(Pflichtauswahl)]],Hauptprozesse[],3,FALSE)),"")</f>
        <v>IH</v>
      </c>
      <c r="F396" t="s">
        <v>4</v>
      </c>
      <c r="G396" t="s">
        <v>9597</v>
      </c>
      <c r="H396" s="10" t="s">
        <v>6041</v>
      </c>
      <c r="I396" t="s">
        <v>7</v>
      </c>
      <c r="J396" s="10" t="str">
        <f>IFERROR(VLOOKUP(BTT[[#This Row],[Verwendete Transaktion (Pflichtauswahl)]],Transaktionen[[Transaktionen]:[Langtext]],2,FALSE),"")</f>
        <v>Techn.Platz Strukturdarstellung</v>
      </c>
      <c r="O396" t="s">
        <v>6052</v>
      </c>
      <c r="T396" t="s">
        <v>6060</v>
      </c>
      <c r="V396" s="10" t="str">
        <f>IFERROR(VLOOKUP(BTT[[#This Row],[Verwendetes Formular
(Auswahl falls relevant)]],Formulare[[Formularbezeichnung]:[Formularname (technisch)]],2,FALSE),"")</f>
        <v/>
      </c>
      <c r="Y396" s="4" t="s">
        <v>9599</v>
      </c>
      <c r="Z396" t="s">
        <v>6046</v>
      </c>
      <c r="AK396" s="10" t="str">
        <f>IF(BTT[[#This Row],[Subprozess
(optionale Auswahl)]]="","okay",IF(VLOOKUP(BTT[[#This Row],[Subprozess
(optionale Auswahl)]],BPML[[Subprozess]:[Zugeordneter Hauptprozess]],3,FALSE)=BTT[[#This Row],[Hauptprozess
(Pflichtauswahl)]],"okay","falscher Subprozess"))</f>
        <v>okay</v>
      </c>
      <c r="AL396" t="str">
        <f>IF(aktives_Teilprojekt="Master","",IF(BTT[[#This Row],[Verantwortliches TP
(automatisch)]]=VLOOKUP(aktives_Teilprojekt,Teilprojekte[[Teilprojekte]:[Kürzel]],2,FALSE),"okay","Hauptprozess anderes TP"))</f>
        <v>okay</v>
      </c>
      <c r="AM3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6" s="10" t="str">
        <f>IFERROR(IF(BTT[[#This Row],[SAP-Modul
(Pflichtauswahl)]]&lt;&gt;VLOOKUP(BTT[[#This Row],[Verwendete Transaktion (Pflichtauswahl)]],Transaktionen[[Transaktionen]:[Modul]],3,FALSE),"Modul anders","okay"),"")</f>
        <v>okay</v>
      </c>
      <c r="AP396" s="10" t="str">
        <f>IFERROR(IF(COUNTIFS(BTT[Verwendete Transaktion (Pflichtauswahl)],BTT[[#This Row],[Verwendete Transaktion (Pflichtauswahl)]],BTT[SAP-Modul
(Pflichtauswahl)],"&lt;&gt;"&amp;BTT[[#This Row],[SAP-Modul
(Pflichtauswahl)]])&gt;0,"Modul anders","okay"),"")</f>
        <v>okay</v>
      </c>
      <c r="AQ396" s="10" t="str">
        <f>IFERROR(IF(COUNTIFS(BTT[Verwendete Transaktion (Pflichtauswahl)],BTT[[#This Row],[Verwendete Transaktion (Pflichtauswahl)]],BTT[Verantwortliches TP
(automatisch)],"&lt;&gt;"&amp;BTT[[#This Row],[Verantwortliches TP
(automatisch)]])&gt;0,"Transaktion mehrfach","okay"),"")</f>
        <v>okay</v>
      </c>
      <c r="AR396" s="10" t="str">
        <f>IFERROR(IF(COUNTIFS(BTT[Verwendete Transaktion (Pflichtauswahl)],BTT[[#This Row],[Verwendete Transaktion (Pflichtauswahl)]],BTT[Verantwortliches TP
(automatisch)],"&lt;&gt;"&amp;VLOOKUP(aktives_Teilprojekt,Teilprojekte[[Teilprojekte]:[Kürzel]],2,FALSE))&gt;0,"Transaktion mehrfach","okay"),"")</f>
        <v>okay</v>
      </c>
      <c r="AS396" s="10" t="s">
        <v>10130</v>
      </c>
      <c r="AT396" s="10"/>
    </row>
    <row r="397" spans="1:46" x14ac:dyDescent="0.25">
      <c r="A397" s="14" t="str">
        <f>IFERROR(IF(BTT[[#This Row],[Lfd Nr. 
(aus konsolidierter Datei)]]&lt;&gt;"",BTT[[#This Row],[Lfd Nr. 
(aus konsolidierter Datei)]],VLOOKUP(aktives_Teilprojekt,Teilprojekte[[Teilprojekte]:[Kürzel]],2,FALSE)&amp;ROW(BTT[[#This Row],[Lfd Nr.
(automatisch)]])-2),"")</f>
        <v>NL18</v>
      </c>
      <c r="B397" s="15" t="s">
        <v>6118</v>
      </c>
      <c r="C397" s="15" t="s">
        <v>6221</v>
      </c>
      <c r="D397" t="s">
        <v>10133</v>
      </c>
      <c r="E397" s="10" t="str">
        <f>IFERROR(IF(NOT(BTT[[#This Row],[Manuelle Änderung des Verantwortliches TP
(Auswahl - bei Bedarf)]]=""),BTT[[#This Row],[Manuelle Änderung des Verantwortliches TP
(Auswahl - bei Bedarf)]],VLOOKUP(BTT[[#This Row],[Hauptprozess
(Pflichtauswahl)]],Hauptprozesse[],3,FALSE)),"")</f>
        <v>IH</v>
      </c>
      <c r="F397" t="s">
        <v>4</v>
      </c>
      <c r="G397" t="s">
        <v>9597</v>
      </c>
      <c r="H397" s="10" t="s">
        <v>6041</v>
      </c>
      <c r="I397" t="s">
        <v>2317</v>
      </c>
      <c r="J397" s="10" t="str">
        <f>IFERROR(VLOOKUP(BTT[[#This Row],[Verwendete Transaktion (Pflichtauswahl)]],Transaktionen[[Transaktionen]:[Langtext]],2,FALSE),"")</f>
        <v>Techn.Platz anlegen</v>
      </c>
      <c r="K397" t="s">
        <v>9598</v>
      </c>
      <c r="O397" t="s">
        <v>6052</v>
      </c>
      <c r="T397" t="s">
        <v>6060</v>
      </c>
      <c r="V397" s="10" t="str">
        <f>IFERROR(VLOOKUP(BTT[[#This Row],[Verwendetes Formular
(Auswahl falls relevant)]],Formulare[[Formularbezeichnung]:[Formularname (technisch)]],2,FALSE),"")</f>
        <v/>
      </c>
      <c r="Y397" s="4" t="s">
        <v>9599</v>
      </c>
      <c r="Z397" t="s">
        <v>6046</v>
      </c>
      <c r="AK397" s="10" t="str">
        <f>IF(BTT[[#This Row],[Subprozess
(optionale Auswahl)]]="","okay",IF(VLOOKUP(BTT[[#This Row],[Subprozess
(optionale Auswahl)]],BPML[[Subprozess]:[Zugeordneter Hauptprozess]],3,FALSE)=BTT[[#This Row],[Hauptprozess
(Pflichtauswahl)]],"okay","falscher Subprozess"))</f>
        <v>falscher Subprozess</v>
      </c>
      <c r="AL397" t="str">
        <f>IF(aktives_Teilprojekt="Master","",IF(BTT[[#This Row],[Verantwortliches TP
(automatisch)]]=VLOOKUP(aktives_Teilprojekt,Teilprojekte[[Teilprojekte]:[Kürzel]],2,FALSE),"okay","Hauptprozess anderes TP"))</f>
        <v>okay</v>
      </c>
      <c r="AM3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7" s="10" t="str">
        <f>IFERROR(IF(BTT[[#This Row],[SAP-Modul
(Pflichtauswahl)]]&lt;&gt;VLOOKUP(BTT[[#This Row],[Verwendete Transaktion (Pflichtauswahl)]],Transaktionen[[Transaktionen]:[Modul]],3,FALSE),"Modul anders","okay"),"")</f>
        <v>okay</v>
      </c>
      <c r="AP397" s="10" t="str">
        <f>IFERROR(IF(COUNTIFS(BTT[Verwendete Transaktion (Pflichtauswahl)],BTT[[#This Row],[Verwendete Transaktion (Pflichtauswahl)]],BTT[SAP-Modul
(Pflichtauswahl)],"&lt;&gt;"&amp;BTT[[#This Row],[SAP-Modul
(Pflichtauswahl)]])&gt;0,"Modul anders","okay"),"")</f>
        <v>okay</v>
      </c>
      <c r="AQ397" s="10" t="str">
        <f>IFERROR(IF(COUNTIFS(BTT[Verwendete Transaktion (Pflichtauswahl)],BTT[[#This Row],[Verwendete Transaktion (Pflichtauswahl)]],BTT[Verantwortliches TP
(automatisch)],"&lt;&gt;"&amp;BTT[[#This Row],[Verantwortliches TP
(automatisch)]])&gt;0,"Transaktion mehrfach","okay"),"")</f>
        <v>okay</v>
      </c>
      <c r="AR397" s="10" t="str">
        <f>IFERROR(IF(COUNTIFS(BTT[Verwendete Transaktion (Pflichtauswahl)],BTT[[#This Row],[Verwendete Transaktion (Pflichtauswahl)]],BTT[Verantwortliches TP
(automatisch)],"&lt;&gt;"&amp;VLOOKUP(aktives_Teilprojekt,Teilprojekte[[Teilprojekte]:[Kürzel]],2,FALSE))&gt;0,"Transaktion mehrfach","okay"),"")</f>
        <v>okay</v>
      </c>
      <c r="AS397" s="10" t="s">
        <v>10132</v>
      </c>
      <c r="AT397" s="10"/>
    </row>
    <row r="398" spans="1:46" x14ac:dyDescent="0.25">
      <c r="A398" s="14" t="str">
        <f>IFERROR(IF(BTT[[#This Row],[Lfd Nr. 
(aus konsolidierter Datei)]]&lt;&gt;"",BTT[[#This Row],[Lfd Nr. 
(aus konsolidierter Datei)]],VLOOKUP(aktives_Teilprojekt,Teilprojekte[[Teilprojekte]:[Kürzel]],2,FALSE)&amp;ROW(BTT[[#This Row],[Lfd Nr.
(automatisch)]])-2),"")</f>
        <v>NL19</v>
      </c>
      <c r="B398" s="15" t="s">
        <v>6118</v>
      </c>
      <c r="C398" s="15"/>
      <c r="D398" t="s">
        <v>10135</v>
      </c>
      <c r="E398" s="10" t="str">
        <f>IFERROR(IF(NOT(BTT[[#This Row],[Manuelle Änderung des Verantwortliches TP
(Auswahl - bei Bedarf)]]=""),BTT[[#This Row],[Manuelle Änderung des Verantwortliches TP
(Auswahl - bei Bedarf)]],VLOOKUP(BTT[[#This Row],[Hauptprozess
(Pflichtauswahl)]],Hauptprozesse[],3,FALSE)),"")</f>
        <v>IH</v>
      </c>
      <c r="F398" t="s">
        <v>4</v>
      </c>
      <c r="G398" t="s">
        <v>9597</v>
      </c>
      <c r="H398" s="10" t="s">
        <v>6041</v>
      </c>
      <c r="I398" t="s">
        <v>2270</v>
      </c>
      <c r="J398" s="10" t="str">
        <f>IFERROR(VLOOKUP(BTT[[#This Row],[Verwendete Transaktion (Pflichtauswahl)]],Transaktionen[[Transaktionen]:[Langtext]],2,FALSE),"")</f>
        <v>Equipment Strukturdarstellung</v>
      </c>
      <c r="O398" t="s">
        <v>6052</v>
      </c>
      <c r="T398" t="s">
        <v>6060</v>
      </c>
      <c r="V398" s="10" t="str">
        <f>IFERROR(VLOOKUP(BTT[[#This Row],[Verwendetes Formular
(Auswahl falls relevant)]],Formulare[[Formularbezeichnung]:[Formularname (technisch)]],2,FALSE),"")</f>
        <v/>
      </c>
      <c r="Y398" s="4" t="s">
        <v>9599</v>
      </c>
      <c r="Z398" t="s">
        <v>6046</v>
      </c>
      <c r="AK398" s="10" t="str">
        <f>IF(BTT[[#This Row],[Subprozess
(optionale Auswahl)]]="","okay",IF(VLOOKUP(BTT[[#This Row],[Subprozess
(optionale Auswahl)]],BPML[[Subprozess]:[Zugeordneter Hauptprozess]],3,FALSE)=BTT[[#This Row],[Hauptprozess
(Pflichtauswahl)]],"okay","falscher Subprozess"))</f>
        <v>okay</v>
      </c>
      <c r="AL398" t="str">
        <f>IF(aktives_Teilprojekt="Master","",IF(BTT[[#This Row],[Verantwortliches TP
(automatisch)]]=VLOOKUP(aktives_Teilprojekt,Teilprojekte[[Teilprojekte]:[Kürzel]],2,FALSE),"okay","Hauptprozess anderes TP"))</f>
        <v>okay</v>
      </c>
      <c r="AM3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8" s="10" t="str">
        <f>IFERROR(IF(BTT[[#This Row],[SAP-Modul
(Pflichtauswahl)]]&lt;&gt;VLOOKUP(BTT[[#This Row],[Verwendete Transaktion (Pflichtauswahl)]],Transaktionen[[Transaktionen]:[Modul]],3,FALSE),"Modul anders","okay"),"")</f>
        <v>okay</v>
      </c>
      <c r="AP398" s="10" t="str">
        <f>IFERROR(IF(COUNTIFS(BTT[Verwendete Transaktion (Pflichtauswahl)],BTT[[#This Row],[Verwendete Transaktion (Pflichtauswahl)]],BTT[SAP-Modul
(Pflichtauswahl)],"&lt;&gt;"&amp;BTT[[#This Row],[SAP-Modul
(Pflichtauswahl)]])&gt;0,"Modul anders","okay"),"")</f>
        <v>okay</v>
      </c>
      <c r="AQ398" s="10" t="str">
        <f>IFERROR(IF(COUNTIFS(BTT[Verwendete Transaktion (Pflichtauswahl)],BTT[[#This Row],[Verwendete Transaktion (Pflichtauswahl)]],BTT[Verantwortliches TP
(automatisch)],"&lt;&gt;"&amp;BTT[[#This Row],[Verantwortliches TP
(automatisch)]])&gt;0,"Transaktion mehrfach","okay"),"")</f>
        <v>okay</v>
      </c>
      <c r="AR398" s="10" t="str">
        <f>IFERROR(IF(COUNTIFS(BTT[Verwendete Transaktion (Pflichtauswahl)],BTT[[#This Row],[Verwendete Transaktion (Pflichtauswahl)]],BTT[Verantwortliches TP
(automatisch)],"&lt;&gt;"&amp;VLOOKUP(aktives_Teilprojekt,Teilprojekte[[Teilprojekte]:[Kürzel]],2,FALSE))&gt;0,"Transaktion mehrfach","okay"),"")</f>
        <v>okay</v>
      </c>
      <c r="AS398" s="10" t="s">
        <v>10134</v>
      </c>
      <c r="AT398" s="10"/>
    </row>
    <row r="399" spans="1:46" x14ac:dyDescent="0.25">
      <c r="A399" s="14" t="str">
        <f>IFERROR(IF(BTT[[#This Row],[Lfd Nr. 
(aus konsolidierter Datei)]]&lt;&gt;"",BTT[[#This Row],[Lfd Nr. 
(aus konsolidierter Datei)]],VLOOKUP(aktives_Teilprojekt,Teilprojekte[[Teilprojekte]:[Kürzel]],2,FALSE)&amp;ROW(BTT[[#This Row],[Lfd Nr.
(automatisch)]])-2),"")</f>
        <v>NL20</v>
      </c>
      <c r="B399" s="15" t="s">
        <v>6118</v>
      </c>
      <c r="C399" s="15"/>
      <c r="D399" t="s">
        <v>10137</v>
      </c>
      <c r="E399" s="10" t="str">
        <f>IFERROR(IF(NOT(BTT[[#This Row],[Manuelle Änderung des Verantwortliches TP
(Auswahl - bei Bedarf)]]=""),BTT[[#This Row],[Manuelle Änderung des Verantwortliches TP
(Auswahl - bei Bedarf)]],VLOOKUP(BTT[[#This Row],[Hauptprozess
(Pflichtauswahl)]],Hauptprozesse[],3,FALSE)),"")</f>
        <v>IH</v>
      </c>
      <c r="F399" t="s">
        <v>4</v>
      </c>
      <c r="G399" t="s">
        <v>9597</v>
      </c>
      <c r="H399" s="10" t="s">
        <v>6041</v>
      </c>
      <c r="I399" t="s">
        <v>2250</v>
      </c>
      <c r="J399" s="10" t="str">
        <f>IFERROR(VLOOKUP(BTT[[#This Row],[Verwendete Transaktion (Pflichtauswahl)]],Transaktionen[[Transaktionen]:[Langtext]],2,FALSE),"")</f>
        <v>Equipment anlegen</v>
      </c>
      <c r="K399" t="s">
        <v>10149</v>
      </c>
      <c r="M399" t="s">
        <v>10210</v>
      </c>
      <c r="O399" t="s">
        <v>6052</v>
      </c>
      <c r="T399" t="s">
        <v>6060</v>
      </c>
      <c r="V399" s="10" t="str">
        <f>IFERROR(VLOOKUP(BTT[[#This Row],[Verwendetes Formular
(Auswahl falls relevant)]],Formulare[[Formularbezeichnung]:[Formularname (technisch)]],2,FALSE),"")</f>
        <v/>
      </c>
      <c r="X399" t="s">
        <v>6052</v>
      </c>
      <c r="Y399" s="4" t="s">
        <v>9599</v>
      </c>
      <c r="Z399" t="s">
        <v>6046</v>
      </c>
      <c r="AK399" s="10" t="str">
        <f>IF(BTT[[#This Row],[Subprozess
(optionale Auswahl)]]="","okay",IF(VLOOKUP(BTT[[#This Row],[Subprozess
(optionale Auswahl)]],BPML[[Subprozess]:[Zugeordneter Hauptprozess]],3,FALSE)=BTT[[#This Row],[Hauptprozess
(Pflichtauswahl)]],"okay","falscher Subprozess"))</f>
        <v>okay</v>
      </c>
      <c r="AL399" t="str">
        <f>IF(aktives_Teilprojekt="Master","",IF(BTT[[#This Row],[Verantwortliches TP
(automatisch)]]=VLOOKUP(aktives_Teilprojekt,Teilprojekte[[Teilprojekte]:[Kürzel]],2,FALSE),"okay","Hauptprozess anderes TP"))</f>
        <v>okay</v>
      </c>
      <c r="AM3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9" s="10" t="str">
        <f>IFERROR(IF(BTT[[#This Row],[SAP-Modul
(Pflichtauswahl)]]&lt;&gt;VLOOKUP(BTT[[#This Row],[Verwendete Transaktion (Pflichtauswahl)]],Transaktionen[[Transaktionen]:[Modul]],3,FALSE),"Modul anders","okay"),"")</f>
        <v>okay</v>
      </c>
      <c r="AP399" s="10" t="str">
        <f>IFERROR(IF(COUNTIFS(BTT[Verwendete Transaktion (Pflichtauswahl)],BTT[[#This Row],[Verwendete Transaktion (Pflichtauswahl)]],BTT[SAP-Modul
(Pflichtauswahl)],"&lt;&gt;"&amp;BTT[[#This Row],[SAP-Modul
(Pflichtauswahl)]])&gt;0,"Modul anders","okay"),"")</f>
        <v>okay</v>
      </c>
      <c r="AQ399" s="10" t="str">
        <f>IFERROR(IF(COUNTIFS(BTT[Verwendete Transaktion (Pflichtauswahl)],BTT[[#This Row],[Verwendete Transaktion (Pflichtauswahl)]],BTT[Verantwortliches TP
(automatisch)],"&lt;&gt;"&amp;BTT[[#This Row],[Verantwortliches TP
(automatisch)]])&gt;0,"Transaktion mehrfach","okay"),"")</f>
        <v>okay</v>
      </c>
      <c r="AR399" s="10" t="str">
        <f>IFERROR(IF(COUNTIFS(BTT[Verwendete Transaktion (Pflichtauswahl)],BTT[[#This Row],[Verwendete Transaktion (Pflichtauswahl)]],BTT[Verantwortliches TP
(automatisch)],"&lt;&gt;"&amp;VLOOKUP(aktives_Teilprojekt,Teilprojekte[[Teilprojekte]:[Kürzel]],2,FALSE))&gt;0,"Transaktion mehrfach","okay"),"")</f>
        <v>okay</v>
      </c>
      <c r="AS399" s="10" t="s">
        <v>10136</v>
      </c>
      <c r="AT399" s="10"/>
    </row>
    <row r="400" spans="1:46" ht="30" x14ac:dyDescent="0.25">
      <c r="A400" s="14" t="str">
        <f>IFERROR(IF(BTT[[#This Row],[Lfd Nr. 
(aus konsolidierter Datei)]]&lt;&gt;"",BTT[[#This Row],[Lfd Nr. 
(aus konsolidierter Datei)]],VLOOKUP(aktives_Teilprojekt,Teilprojekte[[Teilprojekte]:[Kürzel]],2,FALSE)&amp;ROW(BTT[[#This Row],[Lfd Nr.
(automatisch)]])-2),"")</f>
        <v>NL23</v>
      </c>
      <c r="B400" s="15" t="s">
        <v>6118</v>
      </c>
      <c r="C400" s="15"/>
      <c r="D400" t="s">
        <v>10139</v>
      </c>
      <c r="E400" s="10" t="str">
        <f>IFERROR(IF(NOT(BTT[[#This Row],[Manuelle Änderung des Verantwortliches TP
(Auswahl - bei Bedarf)]]=""),BTT[[#This Row],[Manuelle Änderung des Verantwortliches TP
(Auswahl - bei Bedarf)]],VLOOKUP(BTT[[#This Row],[Hauptprozess
(Pflichtauswahl)]],Hauptprozesse[],3,FALSE)),"")</f>
        <v>IH</v>
      </c>
      <c r="F400" t="s">
        <v>4</v>
      </c>
      <c r="G400" t="s">
        <v>9597</v>
      </c>
      <c r="H400" s="10" t="s">
        <v>6041</v>
      </c>
      <c r="I400" t="s">
        <v>2528</v>
      </c>
      <c r="J400" s="10" t="str">
        <f>IFERROR(VLOOKUP(BTT[[#This Row],[Verwendete Transaktion (Pflichtauswahl)]],Transaktionen[[Transaktionen]:[Langtext]],2,FALSE),"")</f>
        <v>Anlegen Servicemeldung - Allgemein</v>
      </c>
      <c r="K400" t="s">
        <v>10211</v>
      </c>
      <c r="O400" t="s">
        <v>6052</v>
      </c>
      <c r="T400" t="s">
        <v>6060</v>
      </c>
      <c r="V400" s="10" t="str">
        <f>IFERROR(VLOOKUP(BTT[[#This Row],[Verwendetes Formular
(Auswahl falls relevant)]],Formulare[[Formularbezeichnung]:[Formularname (technisch)]],2,FALSE),"")</f>
        <v/>
      </c>
      <c r="X400" t="s">
        <v>6051</v>
      </c>
      <c r="Y400" s="4" t="s">
        <v>10316</v>
      </c>
      <c r="Z400" t="s">
        <v>6046</v>
      </c>
      <c r="AK400" s="10" t="str">
        <f>IF(BTT[[#This Row],[Subprozess
(optionale Auswahl)]]="","okay",IF(VLOOKUP(BTT[[#This Row],[Subprozess
(optionale Auswahl)]],BPML[[Subprozess]:[Zugeordneter Hauptprozess]],3,FALSE)=BTT[[#This Row],[Hauptprozess
(Pflichtauswahl)]],"okay","falscher Subprozess"))</f>
        <v>okay</v>
      </c>
      <c r="AL400" t="str">
        <f>IF(aktives_Teilprojekt="Master","",IF(BTT[[#This Row],[Verantwortliches TP
(automatisch)]]=VLOOKUP(aktives_Teilprojekt,Teilprojekte[[Teilprojekte]:[Kürzel]],2,FALSE),"okay","Hauptprozess anderes TP"))</f>
        <v>okay</v>
      </c>
      <c r="AM4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0" s="10" t="str">
        <f>IFERROR(IF(BTT[[#This Row],[SAP-Modul
(Pflichtauswahl)]]&lt;&gt;VLOOKUP(BTT[[#This Row],[Verwendete Transaktion (Pflichtauswahl)]],Transaktionen[[Transaktionen]:[Modul]],3,FALSE),"Modul anders","okay"),"")</f>
        <v>okay</v>
      </c>
      <c r="AP400" s="10" t="str">
        <f>IFERROR(IF(COUNTIFS(BTT[Verwendete Transaktion (Pflichtauswahl)],BTT[[#This Row],[Verwendete Transaktion (Pflichtauswahl)]],BTT[SAP-Modul
(Pflichtauswahl)],"&lt;&gt;"&amp;BTT[[#This Row],[SAP-Modul
(Pflichtauswahl)]])&gt;0,"Modul anders","okay"),"")</f>
        <v>okay</v>
      </c>
      <c r="AQ400" s="10" t="str">
        <f>IFERROR(IF(COUNTIFS(BTT[Verwendete Transaktion (Pflichtauswahl)],BTT[[#This Row],[Verwendete Transaktion (Pflichtauswahl)]],BTT[Verantwortliches TP
(automatisch)],"&lt;&gt;"&amp;BTT[[#This Row],[Verantwortliches TP
(automatisch)]])&gt;0,"Transaktion mehrfach","okay"),"")</f>
        <v>okay</v>
      </c>
      <c r="AR400" s="10" t="str">
        <f>IFERROR(IF(COUNTIFS(BTT[Verwendete Transaktion (Pflichtauswahl)],BTT[[#This Row],[Verwendete Transaktion (Pflichtauswahl)]],BTT[Verantwortliches TP
(automatisch)],"&lt;&gt;"&amp;VLOOKUP(aktives_Teilprojekt,Teilprojekte[[Teilprojekte]:[Kürzel]],2,FALSE))&gt;0,"Transaktion mehrfach","okay"),"")</f>
        <v>okay</v>
      </c>
      <c r="AS400" s="10" t="s">
        <v>10138</v>
      </c>
      <c r="AT400" s="10"/>
    </row>
    <row r="401" spans="1:46" ht="30" x14ac:dyDescent="0.25">
      <c r="A401" s="14" t="str">
        <f>IFERROR(IF(BTT[[#This Row],[Lfd Nr. 
(aus konsolidierter Datei)]]&lt;&gt;"",BTT[[#This Row],[Lfd Nr. 
(aus konsolidierter Datei)]],VLOOKUP(aktives_Teilprojekt,Teilprojekte[[Teilprojekte]:[Kürzel]],2,FALSE)&amp;ROW(BTT[[#This Row],[Lfd Nr.
(automatisch)]])-2),"")</f>
        <v>NL26</v>
      </c>
      <c r="B401" s="15" t="s">
        <v>6118</v>
      </c>
      <c r="C401" s="15"/>
      <c r="D401" t="s">
        <v>9595</v>
      </c>
      <c r="E401" s="10" t="str">
        <f>IFERROR(IF(NOT(BTT[[#This Row],[Manuelle Änderung des Verantwortliches TP
(Auswahl - bei Bedarf)]]=""),BTT[[#This Row],[Manuelle Änderung des Verantwortliches TP
(Auswahl - bei Bedarf)]],VLOOKUP(BTT[[#This Row],[Hauptprozess
(Pflichtauswahl)]],Hauptprozesse[],3,FALSE)),"")</f>
        <v>IH</v>
      </c>
      <c r="F401" t="s">
        <v>4</v>
      </c>
      <c r="G401" t="s">
        <v>9597</v>
      </c>
      <c r="H401" s="10" t="s">
        <v>6041</v>
      </c>
      <c r="I401" t="s">
        <v>2533</v>
      </c>
      <c r="J401" s="10" t="str">
        <f>IFERROR(VLOOKUP(BTT[[#This Row],[Verwendete Transaktion (Pflichtauswahl)]],Transaktionen[[Transaktionen]:[Langtext]],2,FALSE),"")</f>
        <v>Servicemeldungen ändern</v>
      </c>
      <c r="K401" t="s">
        <v>2535</v>
      </c>
      <c r="O401" t="s">
        <v>6052</v>
      </c>
      <c r="T401" t="s">
        <v>6061</v>
      </c>
      <c r="V401" s="10" t="str">
        <f>IFERROR(VLOOKUP(BTT[[#This Row],[Verwendetes Formular
(Auswahl falls relevant)]],Formulare[[Formularbezeichnung]:[Formularname (technisch)]],2,FALSE),"")</f>
        <v/>
      </c>
      <c r="W401" t="s">
        <v>9600</v>
      </c>
      <c r="X401" t="s">
        <v>6052</v>
      </c>
      <c r="Y401" s="4" t="s">
        <v>9601</v>
      </c>
      <c r="Z401" t="s">
        <v>6047</v>
      </c>
      <c r="AK401" s="10" t="str">
        <f>IF(BTT[[#This Row],[Subprozess
(optionale Auswahl)]]="","okay",IF(VLOOKUP(BTT[[#This Row],[Subprozess
(optionale Auswahl)]],BPML[[Subprozess]:[Zugeordneter Hauptprozess]],3,FALSE)=BTT[[#This Row],[Hauptprozess
(Pflichtauswahl)]],"okay","falscher Subprozess"))</f>
        <v>okay</v>
      </c>
      <c r="AL401" t="str">
        <f>IF(aktives_Teilprojekt="Master","",IF(BTT[[#This Row],[Verantwortliches TP
(automatisch)]]=VLOOKUP(aktives_Teilprojekt,Teilprojekte[[Teilprojekte]:[Kürzel]],2,FALSE),"okay","Hauptprozess anderes TP"))</f>
        <v>okay</v>
      </c>
      <c r="AM4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1" s="10" t="str">
        <f>IFERROR(IF(BTT[[#This Row],[SAP-Modul
(Pflichtauswahl)]]&lt;&gt;VLOOKUP(BTT[[#This Row],[Verwendete Transaktion (Pflichtauswahl)]],Transaktionen[[Transaktionen]:[Modul]],3,FALSE),"Modul anders","okay"),"")</f>
        <v>okay</v>
      </c>
      <c r="AP401" s="10" t="str">
        <f>IFERROR(IF(COUNTIFS(BTT[Verwendete Transaktion (Pflichtauswahl)],BTT[[#This Row],[Verwendete Transaktion (Pflichtauswahl)]],BTT[SAP-Modul
(Pflichtauswahl)],"&lt;&gt;"&amp;BTT[[#This Row],[SAP-Modul
(Pflichtauswahl)]])&gt;0,"Modul anders","okay"),"")</f>
        <v>okay</v>
      </c>
      <c r="AQ401" s="10" t="str">
        <f>IFERROR(IF(COUNTIFS(BTT[Verwendete Transaktion (Pflichtauswahl)],BTT[[#This Row],[Verwendete Transaktion (Pflichtauswahl)]],BTT[Verantwortliches TP
(automatisch)],"&lt;&gt;"&amp;BTT[[#This Row],[Verantwortliches TP
(automatisch)]])&gt;0,"Transaktion mehrfach","okay"),"")</f>
        <v>okay</v>
      </c>
      <c r="AR401" s="10" t="str">
        <f>IFERROR(IF(COUNTIFS(BTT[Verwendete Transaktion (Pflichtauswahl)],BTT[[#This Row],[Verwendete Transaktion (Pflichtauswahl)]],BTT[Verantwortliches TP
(automatisch)],"&lt;&gt;"&amp;VLOOKUP(aktives_Teilprojekt,Teilprojekte[[Teilprojekte]:[Kürzel]],2,FALSE))&gt;0,"Transaktion mehrfach","okay"),"")</f>
        <v>okay</v>
      </c>
      <c r="AS401" s="10" t="s">
        <v>10140</v>
      </c>
      <c r="AT401" s="10"/>
    </row>
    <row r="402" spans="1:46" x14ac:dyDescent="0.25">
      <c r="A402" s="14" t="str">
        <f>IFERROR(IF(BTT[[#This Row],[Lfd Nr. 
(aus konsolidierter Datei)]]&lt;&gt;"",BTT[[#This Row],[Lfd Nr. 
(aus konsolidierter Datei)]],VLOOKUP(aktives_Teilprojekt,Teilprojekte[[Teilprojekte]:[Kürzel]],2,FALSE)&amp;ROW(BTT[[#This Row],[Lfd Nr.
(automatisch)]])-2),"")</f>
        <v>NL275</v>
      </c>
      <c r="B402" s="15" t="s">
        <v>8592</v>
      </c>
      <c r="C402" s="15"/>
      <c r="D402" t="s">
        <v>10142</v>
      </c>
      <c r="E402" s="10" t="str">
        <f>IFERROR(IF(NOT(BTT[[#This Row],[Manuelle Änderung des Verantwortliches TP
(Auswahl - bei Bedarf)]]=""),BTT[[#This Row],[Manuelle Änderung des Verantwortliches TP
(Auswahl - bei Bedarf)]],VLOOKUP(BTT[[#This Row],[Hauptprozess
(Pflichtauswahl)]],Hauptprozesse[],3,FALSE)),"")</f>
        <v>IH</v>
      </c>
      <c r="F402" t="s">
        <v>4</v>
      </c>
      <c r="H402" s="10"/>
      <c r="J402" s="10" t="str">
        <f>IFERROR(VLOOKUP(BTT[[#This Row],[Verwendete Transaktion (Pflichtauswahl)]],Transaktionen[[Transaktionen]:[Langtext]],2,FALSE),"")</f>
        <v/>
      </c>
      <c r="V402" s="10" t="str">
        <f>IFERROR(VLOOKUP(BTT[[#This Row],[Verwendetes Formular
(Auswahl falls relevant)]],Formulare[[Formularbezeichnung]:[Formularname (technisch)]],2,FALSE),"")</f>
        <v/>
      </c>
      <c r="Y402" s="4"/>
      <c r="AK402" s="10" t="str">
        <f>IF(BTT[[#This Row],[Subprozess
(optionale Auswahl)]]="","okay",IF(VLOOKUP(BTT[[#This Row],[Subprozess
(optionale Auswahl)]],BPML[[Subprozess]:[Zugeordneter Hauptprozess]],3,FALSE)=BTT[[#This Row],[Hauptprozess
(Pflichtauswahl)]],"okay","falscher Subprozess"))</f>
        <v>okay</v>
      </c>
      <c r="AL402" t="str">
        <f>IF(aktives_Teilprojekt="Master","",IF(BTT[[#This Row],[Verantwortliches TP
(automatisch)]]=VLOOKUP(aktives_Teilprojekt,Teilprojekte[[Teilprojekte]:[Kürzel]],2,FALSE),"okay","Hauptprozess anderes TP"))</f>
        <v>okay</v>
      </c>
      <c r="AM4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2" s="10" t="str">
        <f>IFERROR(IF(BTT[[#This Row],[SAP-Modul
(Pflichtauswahl)]]&lt;&gt;VLOOKUP(BTT[[#This Row],[Verwendete Transaktion (Pflichtauswahl)]],Transaktionen[[Transaktionen]:[Modul]],3,FALSE),"Modul anders","okay"),"")</f>
        <v/>
      </c>
      <c r="AP402" s="10" t="str">
        <f>IFERROR(IF(COUNTIFS(BTT[Verwendete Transaktion (Pflichtauswahl)],BTT[[#This Row],[Verwendete Transaktion (Pflichtauswahl)]],BTT[SAP-Modul
(Pflichtauswahl)],"&lt;&gt;"&amp;BTT[[#This Row],[SAP-Modul
(Pflichtauswahl)]])&gt;0,"Modul anders","okay"),"")</f>
        <v>okay</v>
      </c>
      <c r="AQ402" s="10" t="str">
        <f>IFERROR(IF(COUNTIFS(BTT[Verwendete Transaktion (Pflichtauswahl)],BTT[[#This Row],[Verwendete Transaktion (Pflichtauswahl)]],BTT[Verantwortliches TP
(automatisch)],"&lt;&gt;"&amp;BTT[[#This Row],[Verantwortliches TP
(automatisch)]])&gt;0,"Transaktion mehrfach","okay"),"")</f>
        <v>okay</v>
      </c>
      <c r="AR402" s="10" t="str">
        <f>IFERROR(IF(COUNTIFS(BTT[Verwendete Transaktion (Pflichtauswahl)],BTT[[#This Row],[Verwendete Transaktion (Pflichtauswahl)]],BTT[Verantwortliches TP
(automatisch)],"&lt;&gt;"&amp;VLOOKUP(aktives_Teilprojekt,Teilprojekte[[Teilprojekte]:[Kürzel]],2,FALSE))&gt;0,"Transaktion mehrfach","okay"),"")</f>
        <v>okay</v>
      </c>
      <c r="AS402" s="10" t="s">
        <v>10141</v>
      </c>
      <c r="AT402" s="10"/>
    </row>
    <row r="403" spans="1:46" ht="30" x14ac:dyDescent="0.25">
      <c r="A403" s="14" t="str">
        <f>IFERROR(IF(BTT[[#This Row],[Lfd Nr. 
(aus konsolidierter Datei)]]&lt;&gt;"",BTT[[#This Row],[Lfd Nr. 
(aus konsolidierter Datei)]],VLOOKUP(aktives_Teilprojekt,Teilprojekte[[Teilprojekte]:[Kürzel]],2,FALSE)&amp;ROW(BTT[[#This Row],[Lfd Nr.
(automatisch)]])-2),"")</f>
        <v>IH418</v>
      </c>
      <c r="B403" s="15" t="s">
        <v>6110</v>
      </c>
      <c r="C403" s="15" t="s">
        <v>6226</v>
      </c>
      <c r="E403" s="10" t="str">
        <f>IFERROR(IF(NOT(BTT[[#This Row],[Manuelle Änderung des Verantwortliches TP
(Auswahl - bei Bedarf)]]=""),BTT[[#This Row],[Manuelle Änderung des Verantwortliches TP
(Auswahl - bei Bedarf)]],VLOOKUP(BTT[[#This Row],[Hauptprozess
(Pflichtauswahl)]],Hauptprozesse[],3,FALSE)),"")</f>
        <v>IH</v>
      </c>
      <c r="H403" s="10" t="s">
        <v>6041</v>
      </c>
      <c r="I403" t="s">
        <v>9530</v>
      </c>
      <c r="J403" s="10" t="str">
        <f>IFERROR(VLOOKUP(BTT[[#This Row],[Verwendete Transaktion (Pflichtauswahl)]],Transaktionen[[Transaktionen]:[Langtext]],2,FALSE),"")</f>
        <v>Abrufmanager</v>
      </c>
      <c r="K403" t="s">
        <v>5698</v>
      </c>
      <c r="L403" t="s">
        <v>6052</v>
      </c>
      <c r="M403" t="s">
        <v>6052</v>
      </c>
      <c r="V403" s="10" t="str">
        <f>IFERROR(VLOOKUP(BTT[[#This Row],[Verwendetes Formular
(Auswahl falls relevant)]],Formulare[[Formularbezeichnung]:[Formularname (technisch)]],2,FALSE),"")</f>
        <v/>
      </c>
      <c r="Y403" s="4" t="s">
        <v>10286</v>
      </c>
      <c r="Z403" t="s">
        <v>6046</v>
      </c>
      <c r="AK403" s="10" t="str">
        <f>IF(BTT[[#This Row],[Subprozess
(optionale Auswahl)]]="","okay",IF(VLOOKUP(BTT[[#This Row],[Subprozess
(optionale Auswahl)]],BPML[[Subprozess]:[Zugeordneter Hauptprozess]],3,FALSE)=BTT[[#This Row],[Hauptprozess
(Pflichtauswahl)]],"okay","falscher Subprozess"))</f>
        <v>okay</v>
      </c>
      <c r="AL403" t="str">
        <f>IF(aktives_Teilprojekt="Master","",IF(BTT[[#This Row],[Verantwortliches TP
(automatisch)]]=VLOOKUP(aktives_Teilprojekt,Teilprojekte[[Teilprojekte]:[Kürzel]],2,FALSE),"okay","Hauptprozess anderes TP"))</f>
        <v>okay</v>
      </c>
      <c r="AM4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3" s="10" t="str">
        <f>IFERROR(IF(BTT[[#This Row],[SAP-Modul
(Pflichtauswahl)]]&lt;&gt;VLOOKUP(BTT[[#This Row],[Verwendete Transaktion (Pflichtauswahl)]],Transaktionen[[Transaktionen]:[Modul]],3,FALSE),"Modul anders","okay"),"")</f>
        <v>Modul anders</v>
      </c>
      <c r="AP403" s="10" t="str">
        <f>IFERROR(IF(COUNTIFS(BTT[Verwendete Transaktion (Pflichtauswahl)],BTT[[#This Row],[Verwendete Transaktion (Pflichtauswahl)]],BTT[SAP-Modul
(Pflichtauswahl)],"&lt;&gt;"&amp;BTT[[#This Row],[SAP-Modul
(Pflichtauswahl)]])&gt;0,"Modul anders","okay"),"")</f>
        <v>okay</v>
      </c>
      <c r="AQ403" s="10" t="str">
        <f>IFERROR(IF(COUNTIFS(BTT[Verwendete Transaktion (Pflichtauswahl)],BTT[[#This Row],[Verwendete Transaktion (Pflichtauswahl)]],BTT[Verantwortliches TP
(automatisch)],"&lt;&gt;"&amp;BTT[[#This Row],[Verantwortliches TP
(automatisch)]])&gt;0,"Transaktion mehrfach","okay"),"")</f>
        <v>okay</v>
      </c>
      <c r="AR403" s="10" t="str">
        <f>IFERROR(IF(COUNTIFS(BTT[Verwendete Transaktion (Pflichtauswahl)],BTT[[#This Row],[Verwendete Transaktion (Pflichtauswahl)]],BTT[Verantwortliches TP
(automatisch)],"&lt;&gt;"&amp;VLOOKUP(aktives_Teilprojekt,Teilprojekte[[Teilprojekte]:[Kürzel]],2,FALSE))&gt;0,"Transaktion mehrfach","okay"),"")</f>
        <v>okay</v>
      </c>
      <c r="AS403" s="10" t="s">
        <v>10143</v>
      </c>
      <c r="AT403" s="10"/>
    </row>
    <row r="404" spans="1:46" x14ac:dyDescent="0.25">
      <c r="A404" s="14" t="str">
        <f>IFERROR(IF(BTT[[#This Row],[Lfd Nr. 
(aus konsolidierter Datei)]]&lt;&gt;"",BTT[[#This Row],[Lfd Nr. 
(aus konsolidierter Datei)]],VLOOKUP(aktives_Teilprojekt,Teilprojekte[[Teilprojekte]:[Kürzel]],2,FALSE)&amp;ROW(BTT[[#This Row],[Lfd Nr.
(automatisch)]])-2),"")</f>
        <v>FI2844</v>
      </c>
      <c r="B404" s="15" t="s">
        <v>6115</v>
      </c>
      <c r="C404" s="15"/>
      <c r="E404" s="10" t="str">
        <f>IFERROR(IF(NOT(BTT[[#This Row],[Manuelle Änderung des Verantwortliches TP
(Auswahl - bei Bedarf)]]=""),BTT[[#This Row],[Manuelle Änderung des Verantwortliches TP
(Auswahl - bei Bedarf)]],VLOOKUP(BTT[[#This Row],[Hauptprozess
(Pflichtauswahl)]],Hauptprozesse[],3,FALSE)),"")</f>
        <v>IH</v>
      </c>
      <c r="G404" t="s">
        <v>10332</v>
      </c>
      <c r="H404" s="10" t="s">
        <v>3</v>
      </c>
      <c r="I404" t="s">
        <v>5306</v>
      </c>
      <c r="J404" s="10" t="str">
        <f>IFERROR(VLOOKUP(BTT[[#This Row],[Verwendete Transaktion (Pflichtauswahl)]],Transaktionen[[Transaktionen]:[Langtext]],2,FALSE),"")</f>
        <v>Anlegen Auftrag aus LIMS</v>
      </c>
      <c r="V404" s="10" t="str">
        <f>IFERROR(VLOOKUP(BTT[[#This Row],[Verwendetes Formular
(Auswahl falls relevant)]],Formulare[[Formularbezeichnung]:[Formularname (technisch)]],2,FALSE),"")</f>
        <v/>
      </c>
      <c r="Y404" s="4"/>
      <c r="AK404" s="10" t="str">
        <f>IF(BTT[[#This Row],[Subprozess
(optionale Auswahl)]]="","okay",IF(VLOOKUP(BTT[[#This Row],[Subprozess
(optionale Auswahl)]],BPML[[Subprozess]:[Zugeordneter Hauptprozess]],3,FALSE)=BTT[[#This Row],[Hauptprozess
(Pflichtauswahl)]],"okay","falscher Subprozess"))</f>
        <v>okay</v>
      </c>
      <c r="AL404" t="str">
        <f>IF(aktives_Teilprojekt="Master","",IF(BTT[[#This Row],[Verantwortliches TP
(automatisch)]]=VLOOKUP(aktives_Teilprojekt,Teilprojekte[[Teilprojekte]:[Kürzel]],2,FALSE),"okay","Hauptprozess anderes TP"))</f>
        <v>okay</v>
      </c>
      <c r="AM4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4" s="10" t="str">
        <f>IFERROR(IF(BTT[[#This Row],[SAP-Modul
(Pflichtauswahl)]]&lt;&gt;VLOOKUP(BTT[[#This Row],[Verwendete Transaktion (Pflichtauswahl)]],Transaktionen[[Transaktionen]:[Modul]],3,FALSE),"Modul anders","okay"),"")</f>
        <v>okay</v>
      </c>
      <c r="AP404" s="10" t="str">
        <f>IFERROR(IF(COUNTIFS(BTT[Verwendete Transaktion (Pflichtauswahl)],BTT[[#This Row],[Verwendete Transaktion (Pflichtauswahl)]],BTT[SAP-Modul
(Pflichtauswahl)],"&lt;&gt;"&amp;BTT[[#This Row],[SAP-Modul
(Pflichtauswahl)]])&gt;0,"Modul anders","okay"),"")</f>
        <v>okay</v>
      </c>
      <c r="AQ404" s="10" t="str">
        <f>IFERROR(IF(COUNTIFS(BTT[Verwendete Transaktion (Pflichtauswahl)],BTT[[#This Row],[Verwendete Transaktion (Pflichtauswahl)]],BTT[Verantwortliches TP
(automatisch)],"&lt;&gt;"&amp;BTT[[#This Row],[Verantwortliches TP
(automatisch)]])&gt;0,"Transaktion mehrfach","okay"),"")</f>
        <v>okay</v>
      </c>
      <c r="AR404" s="10" t="str">
        <f>IFERROR(IF(COUNTIFS(BTT[Verwendete Transaktion (Pflichtauswahl)],BTT[[#This Row],[Verwendete Transaktion (Pflichtauswahl)]],BTT[Verantwortliches TP
(automatisch)],"&lt;&gt;"&amp;VLOOKUP(aktives_Teilprojekt,Teilprojekte[[Teilprojekte]:[Kürzel]],2,FALSE))&gt;0,"Transaktion mehrfach","okay"),"")</f>
        <v>okay</v>
      </c>
      <c r="AS404" s="10" t="s">
        <v>10331</v>
      </c>
      <c r="AT404" s="10"/>
    </row>
    <row r="405" spans="1:46" ht="30" x14ac:dyDescent="0.25">
      <c r="A405" s="14" t="str">
        <f>IFERROR(IF(BTT[[#This Row],[Lfd Nr. 
(aus konsolidierter Datei)]]&lt;&gt;"",BTT[[#This Row],[Lfd Nr. 
(aus konsolidierter Datei)]],VLOOKUP(aktives_Teilprojekt,Teilprojekte[[Teilprojekte]:[Kürzel]],2,FALSE)&amp;ROW(BTT[[#This Row],[Lfd Nr.
(automatisch)]])-2),"")</f>
        <v>IH232</v>
      </c>
      <c r="B405" s="15" t="s">
        <v>6107</v>
      </c>
      <c r="C405" s="15"/>
      <c r="D405" t="s">
        <v>10333</v>
      </c>
      <c r="E405" s="10" t="str">
        <f>IFERROR(IF(NOT(BTT[[#This Row],[Manuelle Änderung des Verantwortliches TP
(Auswahl - bei Bedarf)]]=""),BTT[[#This Row],[Manuelle Änderung des Verantwortliches TP
(Auswahl - bei Bedarf)]],VLOOKUP(BTT[[#This Row],[Hauptprozess
(Pflichtauswahl)]],Hauptprozesse[],3,FALSE)),"")</f>
        <v>NL</v>
      </c>
      <c r="F405" t="s">
        <v>63</v>
      </c>
      <c r="H405" s="10" t="s">
        <v>6041</v>
      </c>
      <c r="I405" t="s">
        <v>5614</v>
      </c>
      <c r="J405" s="10" t="str">
        <f>IFERROR(VLOOKUP(BTT[[#This Row],[Verwendete Transaktion (Pflichtauswahl)]],Transaktionen[[Transaktionen]:[Langtext]],2,FALSE),"")</f>
        <v>Datenherkunft zu Fahrzeugequipments</v>
      </c>
      <c r="M405" t="s">
        <v>6051</v>
      </c>
      <c r="O405" t="s">
        <v>6052</v>
      </c>
      <c r="S405" t="s">
        <v>6052</v>
      </c>
      <c r="T405" t="s">
        <v>6060</v>
      </c>
      <c r="V405" s="10" t="str">
        <f>IFERROR(VLOOKUP(BTT[[#This Row],[Verwendetes Formular
(Auswahl falls relevant)]],Formulare[[Formularbezeichnung]:[Formularname (technisch)]],2,FALSE),"")</f>
        <v/>
      </c>
      <c r="X405" t="s">
        <v>6052</v>
      </c>
      <c r="Y405" s="4" t="s">
        <v>10334</v>
      </c>
      <c r="Z405" t="s">
        <v>6046</v>
      </c>
      <c r="AK405" s="10" t="str">
        <f>IF(BTT[[#This Row],[Subprozess
(optionale Auswahl)]]="","okay",IF(VLOOKUP(BTT[[#This Row],[Subprozess
(optionale Auswahl)]],BPML[[Subprozess]:[Zugeordneter Hauptprozess]],3,FALSE)=BTT[[#This Row],[Hauptprozess
(Pflichtauswahl)]],"okay","falscher Subprozess"))</f>
        <v>okay</v>
      </c>
      <c r="AL405" t="str">
        <f>IF(aktives_Teilprojekt="Master","",IF(BTT[[#This Row],[Verantwortliches TP
(automatisch)]]=VLOOKUP(aktives_Teilprojekt,Teilprojekte[[Teilprojekte]:[Kürzel]],2,FALSE),"okay","Hauptprozess anderes TP"))</f>
        <v>Hauptprozess anderes TP</v>
      </c>
      <c r="AM4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5" s="10" t="str">
        <f>IFERROR(IF(BTT[[#This Row],[SAP-Modul
(Pflichtauswahl)]]&lt;&gt;VLOOKUP(BTT[[#This Row],[Verwendete Transaktion (Pflichtauswahl)]],Transaktionen[[Transaktionen]:[Modul]],3,FALSE),"Modul anders","okay"),"")</f>
        <v>okay</v>
      </c>
      <c r="AP405" s="10" t="str">
        <f>IFERROR(IF(COUNTIFS(BTT[Verwendete Transaktion (Pflichtauswahl)],BTT[[#This Row],[Verwendete Transaktion (Pflichtauswahl)]],BTT[SAP-Modul
(Pflichtauswahl)],"&lt;&gt;"&amp;BTT[[#This Row],[SAP-Modul
(Pflichtauswahl)]])&gt;0,"Modul anders","okay"),"")</f>
        <v>okay</v>
      </c>
      <c r="AQ405" s="10" t="str">
        <f>IFERROR(IF(COUNTIFS(BTT[Verwendete Transaktion (Pflichtauswahl)],BTT[[#This Row],[Verwendete Transaktion (Pflichtauswahl)]],BTT[Verantwortliches TP
(automatisch)],"&lt;&gt;"&amp;BTT[[#This Row],[Verantwortliches TP
(automatisch)]])&gt;0,"Transaktion mehrfach","okay"),"")</f>
        <v>okay</v>
      </c>
      <c r="AR40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05" s="10" t="s">
        <v>10338</v>
      </c>
      <c r="AT405" s="10" t="s">
        <v>10341</v>
      </c>
    </row>
    <row r="406" spans="1:46" ht="75" x14ac:dyDescent="0.25">
      <c r="A406" s="14" t="str">
        <f>IFERROR(IF(BTT[[#This Row],[Lfd Nr. 
(aus konsolidierter Datei)]]&lt;&gt;"",BTT[[#This Row],[Lfd Nr. 
(aus konsolidierter Datei)]],VLOOKUP(aktives_Teilprojekt,Teilprojekte[[Teilprojekte]:[Kürzel]],2,FALSE)&amp;ROW(BTT[[#This Row],[Lfd Nr.
(automatisch)]])-2),"")</f>
        <v>IH139</v>
      </c>
      <c r="B406" s="15" t="s">
        <v>6109</v>
      </c>
      <c r="C406" s="15"/>
      <c r="D406" t="s">
        <v>9778</v>
      </c>
      <c r="E406" s="10" t="str">
        <f>IFERROR(IF(NOT(BTT[[#This Row],[Manuelle Änderung des Verantwortliches TP
(Auswahl - bei Bedarf)]]=""),BTT[[#This Row],[Manuelle Änderung des Verantwortliches TP
(Auswahl - bei Bedarf)]],VLOOKUP(BTT[[#This Row],[Hauptprozess
(Pflichtauswahl)]],Hauptprozesse[],3,FALSE)),"")</f>
        <v>FI</v>
      </c>
      <c r="F406" t="s">
        <v>3</v>
      </c>
      <c r="H406" s="10" t="s">
        <v>8457</v>
      </c>
      <c r="I406" t="s">
        <v>2807</v>
      </c>
      <c r="J406" s="10" t="str">
        <f>IFERROR(VLOOKUP(BTT[[#This Row],[Verwendete Transaktion (Pflichtauswahl)]],Transaktionen[[Transaktionen]:[Langtext]],2,FALSE),"")</f>
        <v>Auftragsnachtrag ändern</v>
      </c>
      <c r="K406" t="s">
        <v>2486</v>
      </c>
      <c r="L406" t="s">
        <v>6052</v>
      </c>
      <c r="M406" t="s">
        <v>10164</v>
      </c>
      <c r="N406" t="s">
        <v>10153</v>
      </c>
      <c r="O406" t="s">
        <v>6052</v>
      </c>
      <c r="P406" t="s">
        <v>6052</v>
      </c>
      <c r="Q406" t="s">
        <v>6052</v>
      </c>
      <c r="R406" t="s">
        <v>8533</v>
      </c>
      <c r="S406" t="s">
        <v>6052</v>
      </c>
      <c r="T406" t="s">
        <v>6058</v>
      </c>
      <c r="V406" s="10" t="str">
        <f>IFERROR(VLOOKUP(BTT[[#This Row],[Verwendetes Formular
(Auswahl falls relevant)]],Formulare[[Formularbezeichnung]:[Formularname (technisch)]],2,FALSE),"")</f>
        <v/>
      </c>
      <c r="W406" t="s">
        <v>10335</v>
      </c>
      <c r="X406" t="s">
        <v>6052</v>
      </c>
      <c r="Y406" s="4" t="s">
        <v>10336</v>
      </c>
      <c r="Z406" t="s">
        <v>6046</v>
      </c>
      <c r="AB406" t="s">
        <v>6052</v>
      </c>
      <c r="AC406" t="s">
        <v>10317</v>
      </c>
      <c r="AE406" t="s">
        <v>6052</v>
      </c>
      <c r="AG406" t="s">
        <v>6051</v>
      </c>
      <c r="AI406" t="s">
        <v>6051</v>
      </c>
      <c r="AK406" s="10" t="str">
        <f>IF(BTT[[#This Row],[Subprozess
(optionale Auswahl)]]="","okay",IF(VLOOKUP(BTT[[#This Row],[Subprozess
(optionale Auswahl)]],BPML[[Subprozess]:[Zugeordneter Hauptprozess]],3,FALSE)=BTT[[#This Row],[Hauptprozess
(Pflichtauswahl)]],"okay","falscher Subprozess"))</f>
        <v>okay</v>
      </c>
      <c r="AL406" t="str">
        <f>IF(aktives_Teilprojekt="Master","",IF(BTT[[#This Row],[Verantwortliches TP
(automatisch)]]=VLOOKUP(aktives_Teilprojekt,Teilprojekte[[Teilprojekte]:[Kürzel]],2,FALSE),"okay","Hauptprozess anderes TP"))</f>
        <v>Hauptprozess anderes TP</v>
      </c>
      <c r="AM4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6" s="10" t="str">
        <f>IFERROR(IF(BTT[[#This Row],[SAP-Modul
(Pflichtauswahl)]]&lt;&gt;VLOOKUP(BTT[[#This Row],[Verwendete Transaktion (Pflichtauswahl)]],Transaktionen[[Transaktionen]:[Modul]],3,FALSE),"Modul anders","okay"),"")</f>
        <v>okay</v>
      </c>
      <c r="AP406" s="10" t="str">
        <f>IFERROR(IF(COUNTIFS(BTT[Verwendete Transaktion (Pflichtauswahl)],BTT[[#This Row],[Verwendete Transaktion (Pflichtauswahl)]],BTT[SAP-Modul
(Pflichtauswahl)],"&lt;&gt;"&amp;BTT[[#This Row],[SAP-Modul
(Pflichtauswahl)]])&gt;0,"Modul anders","okay"),"")</f>
        <v>Modul anders</v>
      </c>
      <c r="AQ406" s="10" t="str">
        <f>IFERROR(IF(COUNTIFS(BTT[Verwendete Transaktion (Pflichtauswahl)],BTT[[#This Row],[Verwendete Transaktion (Pflichtauswahl)]],BTT[Verantwortliches TP
(automatisch)],"&lt;&gt;"&amp;BTT[[#This Row],[Verantwortliches TP
(automatisch)]])&gt;0,"Transaktion mehrfach","okay"),"")</f>
        <v>Transaktion mehrfach</v>
      </c>
      <c r="AR40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06" s="10" t="s">
        <v>10339</v>
      </c>
      <c r="AT406" s="10" t="s">
        <v>10341</v>
      </c>
    </row>
    <row r="407" spans="1:46" ht="30" x14ac:dyDescent="0.25">
      <c r="A407" s="14" t="str">
        <f>IFERROR(IF(BTT[[#This Row],[Lfd Nr. 
(aus konsolidierter Datei)]]&lt;&gt;"",BTT[[#This Row],[Lfd Nr. 
(aus konsolidierter Datei)]],VLOOKUP(aktives_Teilprojekt,Teilprojekte[[Teilprojekte]:[Kürzel]],2,FALSE)&amp;ROW(BTT[[#This Row],[Lfd Nr.
(automatisch)]])-2),"")</f>
        <v>IH407</v>
      </c>
      <c r="B407" s="15" t="s">
        <v>6110</v>
      </c>
      <c r="C407" s="15"/>
      <c r="D407" t="s">
        <v>9794</v>
      </c>
      <c r="E407" s="10" t="str">
        <f>IFERROR(IF(NOT(BTT[[#This Row],[Manuelle Änderung des Verantwortliches TP
(Auswahl - bei Bedarf)]]=""),BTT[[#This Row],[Manuelle Änderung des Verantwortliches TP
(Auswahl - bei Bedarf)]],VLOOKUP(BTT[[#This Row],[Hauptprozess
(Pflichtauswahl)]],Hauptprozesse[],3,FALSE)),"")</f>
        <v>BLQ</v>
      </c>
      <c r="F407" t="s">
        <v>5</v>
      </c>
      <c r="H407" s="10" t="s">
        <v>6038</v>
      </c>
      <c r="I407" t="s">
        <v>3202</v>
      </c>
      <c r="J407" s="10" t="str">
        <f>IFERROR(VLOOKUP(BTT[[#This Row],[Verwendete Transaktion (Pflichtauswahl)]],Transaktionen[[Transaktionen]:[Langtext]],2,FALSE),"")</f>
        <v>Bestellanforderung ändern</v>
      </c>
      <c r="K407" t="s">
        <v>3911</v>
      </c>
      <c r="L407" t="s">
        <v>10175</v>
      </c>
      <c r="M407" t="s">
        <v>9070</v>
      </c>
      <c r="N407" t="s">
        <v>9729</v>
      </c>
      <c r="O407" t="s">
        <v>6052</v>
      </c>
      <c r="P407" t="s">
        <v>10176</v>
      </c>
      <c r="Q407" t="s">
        <v>6052</v>
      </c>
      <c r="R407" t="s">
        <v>8533</v>
      </c>
      <c r="S407" t="s">
        <v>6052</v>
      </c>
      <c r="T407" t="s">
        <v>6061</v>
      </c>
      <c r="V407" s="10" t="str">
        <f>IFERROR(VLOOKUP(BTT[[#This Row],[Verwendetes Formular
(Auswahl falls relevant)]],Formulare[[Formularbezeichnung]:[Formularname (technisch)]],2,FALSE),"")</f>
        <v/>
      </c>
      <c r="W407" t="s">
        <v>10238</v>
      </c>
      <c r="X407" t="s">
        <v>6051</v>
      </c>
      <c r="Y407" s="4" t="s">
        <v>10248</v>
      </c>
      <c r="Z407" t="s">
        <v>6046</v>
      </c>
      <c r="AK407" s="10" t="str">
        <f>IF(BTT[[#This Row],[Subprozess
(optionale Auswahl)]]="","okay",IF(VLOOKUP(BTT[[#This Row],[Subprozess
(optionale Auswahl)]],BPML[[Subprozess]:[Zugeordneter Hauptprozess]],3,FALSE)=BTT[[#This Row],[Hauptprozess
(Pflichtauswahl)]],"okay","falscher Subprozess"))</f>
        <v>okay</v>
      </c>
      <c r="AL407" t="str">
        <f>IF(aktives_Teilprojekt="Master","",IF(BTT[[#This Row],[Verantwortliches TP
(automatisch)]]=VLOOKUP(aktives_Teilprojekt,Teilprojekte[[Teilprojekte]:[Kürzel]],2,FALSE),"okay","Hauptprozess anderes TP"))</f>
        <v>Hauptprozess anderes TP</v>
      </c>
      <c r="AM4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7" s="10" t="str">
        <f>IFERROR(IF(BTT[[#This Row],[SAP-Modul
(Pflichtauswahl)]]&lt;&gt;VLOOKUP(BTT[[#This Row],[Verwendete Transaktion (Pflichtauswahl)]],Transaktionen[[Transaktionen]:[Modul]],3,FALSE),"Modul anders","okay"),"")</f>
        <v>okay</v>
      </c>
      <c r="AP407" s="10" t="str">
        <f>IFERROR(IF(COUNTIFS(BTT[Verwendete Transaktion (Pflichtauswahl)],BTT[[#This Row],[Verwendete Transaktion (Pflichtauswahl)]],BTT[SAP-Modul
(Pflichtauswahl)],"&lt;&gt;"&amp;BTT[[#This Row],[SAP-Modul
(Pflichtauswahl)]])&gt;0,"Modul anders","okay"),"")</f>
        <v>okay</v>
      </c>
      <c r="AQ407" s="10" t="str">
        <f>IFERROR(IF(COUNTIFS(BTT[Verwendete Transaktion (Pflichtauswahl)],BTT[[#This Row],[Verwendete Transaktion (Pflichtauswahl)]],BTT[Verantwortliches TP
(automatisch)],"&lt;&gt;"&amp;BTT[[#This Row],[Verantwortliches TP
(automatisch)]])&gt;0,"Transaktion mehrfach","okay"),"")</f>
        <v>okay</v>
      </c>
      <c r="AR40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07" s="10" t="s">
        <v>9793</v>
      </c>
      <c r="AT407" s="10" t="s">
        <v>10341</v>
      </c>
    </row>
    <row r="408" spans="1:46" ht="75" x14ac:dyDescent="0.25">
      <c r="A408" s="14" t="str">
        <f>IFERROR(IF(BTT[[#This Row],[Lfd Nr. 
(aus konsolidierter Datei)]]&lt;&gt;"",BTT[[#This Row],[Lfd Nr. 
(aus konsolidierter Datei)]],VLOOKUP(aktives_Teilprojekt,Teilprojekte[[Teilprojekte]:[Kürzel]],2,FALSE)&amp;ROW(BTT[[#This Row],[Lfd Nr.
(automatisch)]])-2),"")</f>
        <v>IH408</v>
      </c>
      <c r="B408" s="15" t="s">
        <v>6110</v>
      </c>
      <c r="C408" s="15"/>
      <c r="D408" t="s">
        <v>9794</v>
      </c>
      <c r="E408" s="10" t="str">
        <f>IFERROR(IF(NOT(BTT[[#This Row],[Manuelle Änderung des Verantwortliches TP
(Auswahl - bei Bedarf)]]=""),BTT[[#This Row],[Manuelle Änderung des Verantwortliches TP
(Auswahl - bei Bedarf)]],VLOOKUP(BTT[[#This Row],[Hauptprozess
(Pflichtauswahl)]],Hauptprozesse[],3,FALSE)),"")</f>
        <v>BLQ</v>
      </c>
      <c r="F408" t="s">
        <v>5</v>
      </c>
      <c r="H408" s="10" t="s">
        <v>6038</v>
      </c>
      <c r="I408" t="s">
        <v>3216</v>
      </c>
      <c r="J408" s="10" t="str">
        <f>IFERROR(VLOOKUP(BTT[[#This Row],[Verwendete Transaktion (Pflichtauswahl)]],Transaktionen[[Transaktionen]:[Langtext]],2,FALSE),"")</f>
        <v>Zugeordnete Bestellanf. bestellen</v>
      </c>
      <c r="K408" t="s">
        <v>10177</v>
      </c>
      <c r="M408" t="s">
        <v>10178</v>
      </c>
      <c r="N408" t="s">
        <v>6052</v>
      </c>
      <c r="O408" t="s">
        <v>6052</v>
      </c>
      <c r="P408" t="s">
        <v>6052</v>
      </c>
      <c r="Q408" t="s">
        <v>6052</v>
      </c>
      <c r="R408" t="s">
        <v>8533</v>
      </c>
      <c r="S408" t="s">
        <v>6052</v>
      </c>
      <c r="T408" t="s">
        <v>6061</v>
      </c>
      <c r="V408" s="10" t="str">
        <f>IFERROR(VLOOKUP(BTT[[#This Row],[Verwendetes Formular
(Auswahl falls relevant)]],Formulare[[Formularbezeichnung]:[Formularname (technisch)]],2,FALSE),"")</f>
        <v/>
      </c>
      <c r="W408" t="s">
        <v>10238</v>
      </c>
      <c r="X408" t="s">
        <v>6052</v>
      </c>
      <c r="Y408" s="4" t="s">
        <v>10249</v>
      </c>
      <c r="Z408" t="s">
        <v>6046</v>
      </c>
      <c r="AK408" s="10" t="str">
        <f>IF(BTT[[#This Row],[Subprozess
(optionale Auswahl)]]="","okay",IF(VLOOKUP(BTT[[#This Row],[Subprozess
(optionale Auswahl)]],BPML[[Subprozess]:[Zugeordneter Hauptprozess]],3,FALSE)=BTT[[#This Row],[Hauptprozess
(Pflichtauswahl)]],"okay","falscher Subprozess"))</f>
        <v>okay</v>
      </c>
      <c r="AL408" t="str">
        <f>IF(aktives_Teilprojekt="Master","",IF(BTT[[#This Row],[Verantwortliches TP
(automatisch)]]=VLOOKUP(aktives_Teilprojekt,Teilprojekte[[Teilprojekte]:[Kürzel]],2,FALSE),"okay","Hauptprozess anderes TP"))</f>
        <v>Hauptprozess anderes TP</v>
      </c>
      <c r="AM4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8" s="10" t="str">
        <f>IFERROR(IF(BTT[[#This Row],[SAP-Modul
(Pflichtauswahl)]]&lt;&gt;VLOOKUP(BTT[[#This Row],[Verwendete Transaktion (Pflichtauswahl)]],Transaktionen[[Transaktionen]:[Modul]],3,FALSE),"Modul anders","okay"),"")</f>
        <v>okay</v>
      </c>
      <c r="AP408" s="10" t="str">
        <f>IFERROR(IF(COUNTIFS(BTT[Verwendete Transaktion (Pflichtauswahl)],BTT[[#This Row],[Verwendete Transaktion (Pflichtauswahl)]],BTT[SAP-Modul
(Pflichtauswahl)],"&lt;&gt;"&amp;BTT[[#This Row],[SAP-Modul
(Pflichtauswahl)]])&gt;0,"Modul anders","okay"),"")</f>
        <v>okay</v>
      </c>
      <c r="AQ408" s="10" t="str">
        <f>IFERROR(IF(COUNTIFS(BTT[Verwendete Transaktion (Pflichtauswahl)],BTT[[#This Row],[Verwendete Transaktion (Pflichtauswahl)]],BTT[Verantwortliches TP
(automatisch)],"&lt;&gt;"&amp;BTT[[#This Row],[Verantwortliches TP
(automatisch)]])&gt;0,"Transaktion mehrfach","okay"),"")</f>
        <v>okay</v>
      </c>
      <c r="AR40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08" s="10" t="s">
        <v>9795</v>
      </c>
      <c r="AT408" s="10" t="s">
        <v>10341</v>
      </c>
    </row>
    <row r="409" spans="1:46" ht="330" x14ac:dyDescent="0.25">
      <c r="A409" s="14" t="str">
        <f>IFERROR(IF(BTT[[#This Row],[Lfd Nr. 
(aus konsolidierter Datei)]]&lt;&gt;"",BTT[[#This Row],[Lfd Nr. 
(aus konsolidierter Datei)]],VLOOKUP(aktives_Teilprojekt,Teilprojekte[[Teilprojekte]:[Kürzel]],2,FALSE)&amp;ROW(BTT[[#This Row],[Lfd Nr.
(automatisch)]])-2),"")</f>
        <v>IH411</v>
      </c>
      <c r="B409" s="15" t="s">
        <v>6115</v>
      </c>
      <c r="C409" s="15"/>
      <c r="D409" t="s">
        <v>9870</v>
      </c>
      <c r="E409" s="10" t="str">
        <f>IFERROR(IF(NOT(BTT[[#This Row],[Manuelle Änderung des Verantwortliches TP
(Auswahl - bei Bedarf)]]=""),BTT[[#This Row],[Manuelle Änderung des Verantwortliches TP
(Auswahl - bei Bedarf)]],VLOOKUP(BTT[[#This Row],[Hauptprozess
(Pflichtauswahl)]],Hauptprozesse[],3,FALSE)),"")</f>
        <v>NL</v>
      </c>
      <c r="F409" t="s">
        <v>63</v>
      </c>
      <c r="H409" s="10" t="s">
        <v>8457</v>
      </c>
      <c r="I409" t="s">
        <v>5242</v>
      </c>
      <c r="J409" s="10" t="str">
        <f>IFERROR(VLOOKUP(BTT[[#This Row],[Verwendete Transaktion (Pflichtauswahl)]],Transaktionen[[Transaktionen]:[Langtext]],2,FALSE),"")</f>
        <v>Autom. Lstg.-verr. aus Filetransfer</v>
      </c>
      <c r="R409" t="s">
        <v>8990</v>
      </c>
      <c r="V409" s="10" t="str">
        <f>IFERROR(VLOOKUP(BTT[[#This Row],[Verwendetes Formular
(Auswahl falls relevant)]],Formulare[[Formularbezeichnung]:[Formularname (technisch)]],2,FALSE),"")</f>
        <v/>
      </c>
      <c r="Y409" s="4" t="s">
        <v>10337</v>
      </c>
      <c r="AK409" s="10" t="str">
        <f>IF(BTT[[#This Row],[Subprozess
(optionale Auswahl)]]="","okay",IF(VLOOKUP(BTT[[#This Row],[Subprozess
(optionale Auswahl)]],BPML[[Subprozess]:[Zugeordneter Hauptprozess]],3,FALSE)=BTT[[#This Row],[Hauptprozess
(Pflichtauswahl)]],"okay","falscher Subprozess"))</f>
        <v>okay</v>
      </c>
      <c r="AL409" t="str">
        <f>IF(aktives_Teilprojekt="Master","",IF(BTT[[#This Row],[Verantwortliches TP
(automatisch)]]=VLOOKUP(aktives_Teilprojekt,Teilprojekte[[Teilprojekte]:[Kürzel]],2,FALSE),"okay","Hauptprozess anderes TP"))</f>
        <v>Hauptprozess anderes TP</v>
      </c>
      <c r="AM4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9" s="10" t="str">
        <f>IFERROR(IF(BTT[[#This Row],[SAP-Modul
(Pflichtauswahl)]]&lt;&gt;VLOOKUP(BTT[[#This Row],[Verwendete Transaktion (Pflichtauswahl)]],Transaktionen[[Transaktionen]:[Modul]],3,FALSE),"Modul anders","okay"),"")</f>
        <v>okay</v>
      </c>
      <c r="AP409" s="10" t="str">
        <f>IFERROR(IF(COUNTIFS(BTT[Verwendete Transaktion (Pflichtauswahl)],BTT[[#This Row],[Verwendete Transaktion (Pflichtauswahl)]],BTT[SAP-Modul
(Pflichtauswahl)],"&lt;&gt;"&amp;BTT[[#This Row],[SAP-Modul
(Pflichtauswahl)]])&gt;0,"Modul anders","okay"),"")</f>
        <v>Modul anders</v>
      </c>
      <c r="AQ409" s="10" t="str">
        <f>IFERROR(IF(COUNTIFS(BTT[Verwendete Transaktion (Pflichtauswahl)],BTT[[#This Row],[Verwendete Transaktion (Pflichtauswahl)]],BTT[Verantwortliches TP
(automatisch)],"&lt;&gt;"&amp;BTT[[#This Row],[Verantwortliches TP
(automatisch)]])&gt;0,"Transaktion mehrfach","okay"),"")</f>
        <v>Transaktion mehrfach</v>
      </c>
      <c r="AR40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09" s="10" t="s">
        <v>10340</v>
      </c>
      <c r="AT409" s="10" t="s">
        <v>10341</v>
      </c>
    </row>
    <row r="410" spans="1:46" ht="30" x14ac:dyDescent="0.25">
      <c r="A410" s="14" t="str">
        <f>IFERROR(IF(BTT[[#This Row],[Lfd Nr. 
(aus konsolidierter Datei)]]&lt;&gt;"",BTT[[#This Row],[Lfd Nr. 
(aus konsolidierter Datei)]],VLOOKUP(aktives_Teilprojekt,Teilprojekte[[Teilprojekte]:[Kürzel]],2,FALSE)&amp;ROW(BTT[[#This Row],[Lfd Nr.
(automatisch)]])-2),"")</f>
        <v>IH130</v>
      </c>
      <c r="B410" s="15" t="s">
        <v>6109</v>
      </c>
      <c r="C410" s="15"/>
      <c r="D410" t="s">
        <v>9794</v>
      </c>
      <c r="E410" s="10" t="str">
        <f>IFERROR(IF(NOT(BTT[[#This Row],[Manuelle Änderung des Verantwortliches TP
(Auswahl - bei Bedarf)]]=""),BTT[[#This Row],[Manuelle Änderung des Verantwortliches TP
(Auswahl - bei Bedarf)]],VLOOKUP(BTT[[#This Row],[Hauptprozess
(Pflichtauswahl)]],Hauptprozesse[],3,FALSE)),"")</f>
        <v>BLQ</v>
      </c>
      <c r="F410" t="s">
        <v>5</v>
      </c>
      <c r="H410" s="10" t="s">
        <v>6038</v>
      </c>
      <c r="I410" t="s">
        <v>3202</v>
      </c>
      <c r="J410" s="10" t="str">
        <f>IFERROR(VLOOKUP(BTT[[#This Row],[Verwendete Transaktion (Pflichtauswahl)]],Transaktionen[[Transaktionen]:[Langtext]],2,FALSE),"")</f>
        <v>Bestellanforderung ändern</v>
      </c>
      <c r="K410" t="s">
        <v>3911</v>
      </c>
      <c r="L410" t="s">
        <v>10175</v>
      </c>
      <c r="M410" t="s">
        <v>9070</v>
      </c>
      <c r="N410" t="s">
        <v>9729</v>
      </c>
      <c r="O410" t="s">
        <v>6052</v>
      </c>
      <c r="P410" t="s">
        <v>10176</v>
      </c>
      <c r="Q410" t="s">
        <v>6052</v>
      </c>
      <c r="R410" t="s">
        <v>8533</v>
      </c>
      <c r="S410" t="s">
        <v>6052</v>
      </c>
      <c r="T410" t="s">
        <v>6061</v>
      </c>
      <c r="V410" s="10" t="str">
        <f>IFERROR(VLOOKUP(BTT[[#This Row],[Verwendetes Formular
(Auswahl falls relevant)]],Formulare[[Formularbezeichnung]:[Formularname (technisch)]],2,FALSE),"")</f>
        <v/>
      </c>
      <c r="W410" t="s">
        <v>10238</v>
      </c>
      <c r="X410" t="s">
        <v>6051</v>
      </c>
      <c r="Y410" s="4" t="s">
        <v>10248</v>
      </c>
      <c r="Z410" t="s">
        <v>6046</v>
      </c>
      <c r="AK410" s="10" t="str">
        <f>IF(BTT[[#This Row],[Subprozess
(optionale Auswahl)]]="","okay",IF(VLOOKUP(BTT[[#This Row],[Subprozess
(optionale Auswahl)]],BPML[[Subprozess]:[Zugeordneter Hauptprozess]],3,FALSE)=BTT[[#This Row],[Hauptprozess
(Pflichtauswahl)]],"okay","falscher Subprozess"))</f>
        <v>okay</v>
      </c>
      <c r="AL410" t="str">
        <f>IF(aktives_Teilprojekt="Master","",IF(BTT[[#This Row],[Verantwortliches TP
(automatisch)]]=VLOOKUP(aktives_Teilprojekt,Teilprojekte[[Teilprojekte]:[Kürzel]],2,FALSE),"okay","Hauptprozess anderes TP"))</f>
        <v>Hauptprozess anderes TP</v>
      </c>
      <c r="AM4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0" s="10" t="str">
        <f>IFERROR(IF(BTT[[#This Row],[SAP-Modul
(Pflichtauswahl)]]&lt;&gt;VLOOKUP(BTT[[#This Row],[Verwendete Transaktion (Pflichtauswahl)]],Transaktionen[[Transaktionen]:[Modul]],3,FALSE),"Modul anders","okay"),"")</f>
        <v>okay</v>
      </c>
      <c r="AP410" s="10" t="str">
        <f>IFERROR(IF(COUNTIFS(BTT[Verwendete Transaktion (Pflichtauswahl)],BTT[[#This Row],[Verwendete Transaktion (Pflichtauswahl)]],BTT[SAP-Modul
(Pflichtauswahl)],"&lt;&gt;"&amp;BTT[[#This Row],[SAP-Modul
(Pflichtauswahl)]])&gt;0,"Modul anders","okay"),"")</f>
        <v>okay</v>
      </c>
      <c r="AQ410" s="10" t="str">
        <f>IFERROR(IF(COUNTIFS(BTT[Verwendete Transaktion (Pflichtauswahl)],BTT[[#This Row],[Verwendete Transaktion (Pflichtauswahl)]],BTT[Verantwortliches TP
(automatisch)],"&lt;&gt;"&amp;BTT[[#This Row],[Verantwortliches TP
(automatisch)]])&gt;0,"Transaktion mehrfach","okay"),"")</f>
        <v>okay</v>
      </c>
      <c r="AR41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10" s="10" t="s">
        <v>10321</v>
      </c>
      <c r="AT410" s="10" t="s">
        <v>10341</v>
      </c>
    </row>
    <row r="411" spans="1:46" ht="75" x14ac:dyDescent="0.25">
      <c r="A411" s="14" t="str">
        <f>IFERROR(IF(BTT[[#This Row],[Lfd Nr. 
(aus konsolidierter Datei)]]&lt;&gt;"",BTT[[#This Row],[Lfd Nr. 
(aus konsolidierter Datei)]],VLOOKUP(aktives_Teilprojekt,Teilprojekte[[Teilprojekte]:[Kürzel]],2,FALSE)&amp;ROW(BTT[[#This Row],[Lfd Nr.
(automatisch)]])-2),"")</f>
        <v>IH131</v>
      </c>
      <c r="B411" s="15" t="s">
        <v>6109</v>
      </c>
      <c r="C411" s="15"/>
      <c r="D411" t="s">
        <v>9794</v>
      </c>
      <c r="E411" s="10" t="str">
        <f>IFERROR(IF(NOT(BTT[[#This Row],[Manuelle Änderung des Verantwortliches TP
(Auswahl - bei Bedarf)]]=""),BTT[[#This Row],[Manuelle Änderung des Verantwortliches TP
(Auswahl - bei Bedarf)]],VLOOKUP(BTT[[#This Row],[Hauptprozess
(Pflichtauswahl)]],Hauptprozesse[],3,FALSE)),"")</f>
        <v>BLQ</v>
      </c>
      <c r="F411" t="s">
        <v>5</v>
      </c>
      <c r="H411" s="10" t="s">
        <v>6038</v>
      </c>
      <c r="I411" t="s">
        <v>3216</v>
      </c>
      <c r="J411" s="10" t="str">
        <f>IFERROR(VLOOKUP(BTT[[#This Row],[Verwendete Transaktion (Pflichtauswahl)]],Transaktionen[[Transaktionen]:[Langtext]],2,FALSE),"")</f>
        <v>Zugeordnete Bestellanf. bestellen</v>
      </c>
      <c r="K411" t="s">
        <v>5472</v>
      </c>
      <c r="M411" t="s">
        <v>10178</v>
      </c>
      <c r="N411" t="s">
        <v>6052</v>
      </c>
      <c r="O411" t="s">
        <v>6052</v>
      </c>
      <c r="P411" t="s">
        <v>6052</v>
      </c>
      <c r="Q411" t="s">
        <v>6052</v>
      </c>
      <c r="R411" t="s">
        <v>8533</v>
      </c>
      <c r="S411" t="s">
        <v>6052</v>
      </c>
      <c r="T411" t="s">
        <v>6061</v>
      </c>
      <c r="V411" s="10" t="str">
        <f>IFERROR(VLOOKUP(BTT[[#This Row],[Verwendetes Formular
(Auswahl falls relevant)]],Formulare[[Formularbezeichnung]:[Formularname (technisch)]],2,FALSE),"")</f>
        <v/>
      </c>
      <c r="W411" t="s">
        <v>10238</v>
      </c>
      <c r="X411" t="s">
        <v>6052</v>
      </c>
      <c r="Y411" s="4" t="s">
        <v>10249</v>
      </c>
      <c r="Z411" t="s">
        <v>6046</v>
      </c>
      <c r="AK411" s="10" t="str">
        <f>IF(BTT[[#This Row],[Subprozess
(optionale Auswahl)]]="","okay",IF(VLOOKUP(BTT[[#This Row],[Subprozess
(optionale Auswahl)]],BPML[[Subprozess]:[Zugeordneter Hauptprozess]],3,FALSE)=BTT[[#This Row],[Hauptprozess
(Pflichtauswahl)]],"okay","falscher Subprozess"))</f>
        <v>okay</v>
      </c>
      <c r="AL411" t="str">
        <f>IF(aktives_Teilprojekt="Master","",IF(BTT[[#This Row],[Verantwortliches TP
(automatisch)]]=VLOOKUP(aktives_Teilprojekt,Teilprojekte[[Teilprojekte]:[Kürzel]],2,FALSE),"okay","Hauptprozess anderes TP"))</f>
        <v>Hauptprozess anderes TP</v>
      </c>
      <c r="AM4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1" s="10" t="str">
        <f>IFERROR(IF(BTT[[#This Row],[SAP-Modul
(Pflichtauswahl)]]&lt;&gt;VLOOKUP(BTT[[#This Row],[Verwendete Transaktion (Pflichtauswahl)]],Transaktionen[[Transaktionen]:[Modul]],3,FALSE),"Modul anders","okay"),"")</f>
        <v>okay</v>
      </c>
      <c r="AP411" s="10" t="str">
        <f>IFERROR(IF(COUNTIFS(BTT[Verwendete Transaktion (Pflichtauswahl)],BTT[[#This Row],[Verwendete Transaktion (Pflichtauswahl)]],BTT[SAP-Modul
(Pflichtauswahl)],"&lt;&gt;"&amp;BTT[[#This Row],[SAP-Modul
(Pflichtauswahl)]])&gt;0,"Modul anders","okay"),"")</f>
        <v>okay</v>
      </c>
      <c r="AQ411" s="10" t="str">
        <f>IFERROR(IF(COUNTIFS(BTT[Verwendete Transaktion (Pflichtauswahl)],BTT[[#This Row],[Verwendete Transaktion (Pflichtauswahl)]],BTT[Verantwortliches TP
(automatisch)],"&lt;&gt;"&amp;BTT[[#This Row],[Verantwortliches TP
(automatisch)]])&gt;0,"Transaktion mehrfach","okay"),"")</f>
        <v>okay</v>
      </c>
      <c r="AR41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11" s="10" t="s">
        <v>10322</v>
      </c>
      <c r="AT411" s="10" t="s">
        <v>10341</v>
      </c>
    </row>
    <row r="412" spans="1:46" ht="30" x14ac:dyDescent="0.25">
      <c r="A412" s="14" t="str">
        <f>IFERROR(IF(BTT[[#This Row],[Lfd Nr. 
(aus konsolidierter Datei)]]&lt;&gt;"",BTT[[#This Row],[Lfd Nr. 
(aus konsolidierter Datei)]],VLOOKUP(aktives_Teilprojekt,Teilprojekte[[Teilprojekte]:[Kürzel]],2,FALSE)&amp;ROW(BTT[[#This Row],[Lfd Nr.
(automatisch)]])-2),"")</f>
        <v>IH148</v>
      </c>
      <c r="B412" s="15" t="s">
        <v>6110</v>
      </c>
      <c r="C412" s="15"/>
      <c r="D412" t="s">
        <v>9794</v>
      </c>
      <c r="E412" s="10" t="str">
        <f>IFERROR(IF(NOT(BTT[[#This Row],[Manuelle Änderung des Verantwortliches TP
(Auswahl - bei Bedarf)]]=""),BTT[[#This Row],[Manuelle Änderung des Verantwortliches TP
(Auswahl - bei Bedarf)]],VLOOKUP(BTT[[#This Row],[Hauptprozess
(Pflichtauswahl)]],Hauptprozesse[],3,FALSE)),"")</f>
        <v>BLQ</v>
      </c>
      <c r="F412" t="s">
        <v>5</v>
      </c>
      <c r="H412" s="10" t="s">
        <v>6038</v>
      </c>
      <c r="I412" t="s">
        <v>3202</v>
      </c>
      <c r="J412" s="10" t="str">
        <f>IFERROR(VLOOKUP(BTT[[#This Row],[Verwendete Transaktion (Pflichtauswahl)]],Transaktionen[[Transaktionen]:[Langtext]],2,FALSE),"")</f>
        <v>Bestellanforderung ändern</v>
      </c>
      <c r="K412" t="s">
        <v>3911</v>
      </c>
      <c r="L412" t="s">
        <v>10175</v>
      </c>
      <c r="M412" t="s">
        <v>9070</v>
      </c>
      <c r="N412" t="s">
        <v>9729</v>
      </c>
      <c r="O412" t="s">
        <v>6052</v>
      </c>
      <c r="P412" t="s">
        <v>10176</v>
      </c>
      <c r="Q412" t="s">
        <v>6052</v>
      </c>
      <c r="R412" t="s">
        <v>8533</v>
      </c>
      <c r="S412" t="s">
        <v>6052</v>
      </c>
      <c r="T412" t="s">
        <v>6061</v>
      </c>
      <c r="V412" s="10" t="str">
        <f>IFERROR(VLOOKUP(BTT[[#This Row],[Verwendetes Formular
(Auswahl falls relevant)]],Formulare[[Formularbezeichnung]:[Formularname (technisch)]],2,FALSE),"")</f>
        <v/>
      </c>
      <c r="W412" t="s">
        <v>10238</v>
      </c>
      <c r="X412" t="s">
        <v>6051</v>
      </c>
      <c r="Y412" s="4" t="s">
        <v>10248</v>
      </c>
      <c r="Z412" t="s">
        <v>6046</v>
      </c>
      <c r="AK412" s="10" t="str">
        <f>IF(BTT[[#This Row],[Subprozess
(optionale Auswahl)]]="","okay",IF(VLOOKUP(BTT[[#This Row],[Subprozess
(optionale Auswahl)]],BPML[[Subprozess]:[Zugeordneter Hauptprozess]],3,FALSE)=BTT[[#This Row],[Hauptprozess
(Pflichtauswahl)]],"okay","falscher Subprozess"))</f>
        <v>okay</v>
      </c>
      <c r="AL412" t="str">
        <f>IF(aktives_Teilprojekt="Master","",IF(BTT[[#This Row],[Verantwortliches TP
(automatisch)]]=VLOOKUP(aktives_Teilprojekt,Teilprojekte[[Teilprojekte]:[Kürzel]],2,FALSE),"okay","Hauptprozess anderes TP"))</f>
        <v>Hauptprozess anderes TP</v>
      </c>
      <c r="AM4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2" s="10" t="str">
        <f>IFERROR(IF(BTT[[#This Row],[SAP-Modul
(Pflichtauswahl)]]&lt;&gt;VLOOKUP(BTT[[#This Row],[Verwendete Transaktion (Pflichtauswahl)]],Transaktionen[[Transaktionen]:[Modul]],3,FALSE),"Modul anders","okay"),"")</f>
        <v>okay</v>
      </c>
      <c r="AP412" s="10" t="str">
        <f>IFERROR(IF(COUNTIFS(BTT[Verwendete Transaktion (Pflichtauswahl)],BTT[[#This Row],[Verwendete Transaktion (Pflichtauswahl)]],BTT[SAP-Modul
(Pflichtauswahl)],"&lt;&gt;"&amp;BTT[[#This Row],[SAP-Modul
(Pflichtauswahl)]])&gt;0,"Modul anders","okay"),"")</f>
        <v>okay</v>
      </c>
      <c r="AQ412" s="10" t="str">
        <f>IFERROR(IF(COUNTIFS(BTT[Verwendete Transaktion (Pflichtauswahl)],BTT[[#This Row],[Verwendete Transaktion (Pflichtauswahl)]],BTT[Verantwortliches TP
(automatisch)],"&lt;&gt;"&amp;BTT[[#This Row],[Verantwortliches TP
(automatisch)]])&gt;0,"Transaktion mehrfach","okay"),"")</f>
        <v>okay</v>
      </c>
      <c r="AR41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12" s="10" t="s">
        <v>10323</v>
      </c>
      <c r="AT412" s="10" t="s">
        <v>10341</v>
      </c>
    </row>
    <row r="413" spans="1:46" ht="75" x14ac:dyDescent="0.25">
      <c r="A413" s="14" t="str">
        <f>IFERROR(IF(BTT[[#This Row],[Lfd Nr. 
(aus konsolidierter Datei)]]&lt;&gt;"",BTT[[#This Row],[Lfd Nr. 
(aus konsolidierter Datei)]],VLOOKUP(aktives_Teilprojekt,Teilprojekte[[Teilprojekte]:[Kürzel]],2,FALSE)&amp;ROW(BTT[[#This Row],[Lfd Nr.
(automatisch)]])-2),"")</f>
        <v>IH149</v>
      </c>
      <c r="B413" s="15" t="s">
        <v>6110</v>
      </c>
      <c r="C413" s="15"/>
      <c r="D413" t="s">
        <v>9794</v>
      </c>
      <c r="E413" s="10" t="str">
        <f>IFERROR(IF(NOT(BTT[[#This Row],[Manuelle Änderung des Verantwortliches TP
(Auswahl - bei Bedarf)]]=""),BTT[[#This Row],[Manuelle Änderung des Verantwortliches TP
(Auswahl - bei Bedarf)]],VLOOKUP(BTT[[#This Row],[Hauptprozess
(Pflichtauswahl)]],Hauptprozesse[],3,FALSE)),"")</f>
        <v>BLQ</v>
      </c>
      <c r="F413" t="s">
        <v>5</v>
      </c>
      <c r="H413" s="10" t="s">
        <v>6038</v>
      </c>
      <c r="I413" t="s">
        <v>3216</v>
      </c>
      <c r="J413" s="10" t="str">
        <f>IFERROR(VLOOKUP(BTT[[#This Row],[Verwendete Transaktion (Pflichtauswahl)]],Transaktionen[[Transaktionen]:[Langtext]],2,FALSE),"")</f>
        <v>Zugeordnete Bestellanf. bestellen</v>
      </c>
      <c r="K413" t="s">
        <v>5472</v>
      </c>
      <c r="M413" t="s">
        <v>10178</v>
      </c>
      <c r="N413" t="s">
        <v>6052</v>
      </c>
      <c r="O413" t="s">
        <v>6052</v>
      </c>
      <c r="P413" t="s">
        <v>6052</v>
      </c>
      <c r="Q413" t="s">
        <v>6052</v>
      </c>
      <c r="R413" t="s">
        <v>8533</v>
      </c>
      <c r="S413" t="s">
        <v>6052</v>
      </c>
      <c r="T413" t="s">
        <v>6061</v>
      </c>
      <c r="V413" s="10" t="str">
        <f>IFERROR(VLOOKUP(BTT[[#This Row],[Verwendetes Formular
(Auswahl falls relevant)]],Formulare[[Formularbezeichnung]:[Formularname (technisch)]],2,FALSE),"")</f>
        <v/>
      </c>
      <c r="W413" t="s">
        <v>10238</v>
      </c>
      <c r="X413" t="s">
        <v>6052</v>
      </c>
      <c r="Y413" s="4" t="s">
        <v>10249</v>
      </c>
      <c r="Z413" t="s">
        <v>6046</v>
      </c>
      <c r="AK413" s="10" t="str">
        <f>IF(BTT[[#This Row],[Subprozess
(optionale Auswahl)]]="","okay",IF(VLOOKUP(BTT[[#This Row],[Subprozess
(optionale Auswahl)]],BPML[[Subprozess]:[Zugeordneter Hauptprozess]],3,FALSE)=BTT[[#This Row],[Hauptprozess
(Pflichtauswahl)]],"okay","falscher Subprozess"))</f>
        <v>okay</v>
      </c>
      <c r="AL413" t="str">
        <f>IF(aktives_Teilprojekt="Master","",IF(BTT[[#This Row],[Verantwortliches TP
(automatisch)]]=VLOOKUP(aktives_Teilprojekt,Teilprojekte[[Teilprojekte]:[Kürzel]],2,FALSE),"okay","Hauptprozess anderes TP"))</f>
        <v>Hauptprozess anderes TP</v>
      </c>
      <c r="AM4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3" s="10" t="str">
        <f>IFERROR(IF(BTT[[#This Row],[SAP-Modul
(Pflichtauswahl)]]&lt;&gt;VLOOKUP(BTT[[#This Row],[Verwendete Transaktion (Pflichtauswahl)]],Transaktionen[[Transaktionen]:[Modul]],3,FALSE),"Modul anders","okay"),"")</f>
        <v>okay</v>
      </c>
      <c r="AP413" s="10" t="str">
        <f>IFERROR(IF(COUNTIFS(BTT[Verwendete Transaktion (Pflichtauswahl)],BTT[[#This Row],[Verwendete Transaktion (Pflichtauswahl)]],BTT[SAP-Modul
(Pflichtauswahl)],"&lt;&gt;"&amp;BTT[[#This Row],[SAP-Modul
(Pflichtauswahl)]])&gt;0,"Modul anders","okay"),"")</f>
        <v>okay</v>
      </c>
      <c r="AQ413" s="10" t="str">
        <f>IFERROR(IF(COUNTIFS(BTT[Verwendete Transaktion (Pflichtauswahl)],BTT[[#This Row],[Verwendete Transaktion (Pflichtauswahl)]],BTT[Verantwortliches TP
(automatisch)],"&lt;&gt;"&amp;BTT[[#This Row],[Verantwortliches TP
(automatisch)]])&gt;0,"Transaktion mehrfach","okay"),"")</f>
        <v>okay</v>
      </c>
      <c r="AR41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13" s="10" t="s">
        <v>10324</v>
      </c>
      <c r="AT413" s="10" t="s">
        <v>10341</v>
      </c>
    </row>
    <row r="414" spans="1:46" ht="30" x14ac:dyDescent="0.25">
      <c r="A414" s="14" t="str">
        <f>IFERROR(IF(BTT[[#This Row],[Lfd Nr. 
(aus konsolidierter Datei)]]&lt;&gt;"",BTT[[#This Row],[Lfd Nr. 
(aus konsolidierter Datei)]],VLOOKUP(aktives_Teilprojekt,Teilprojekte[[Teilprojekte]:[Kürzel]],2,FALSE)&amp;ROW(BTT[[#This Row],[Lfd Nr.
(automatisch)]])-2),"")</f>
        <v>IH182</v>
      </c>
      <c r="B414" s="15" t="s">
        <v>9051</v>
      </c>
      <c r="C414" s="15"/>
      <c r="D414" t="s">
        <v>9794</v>
      </c>
      <c r="E414" s="10" t="str">
        <f>IFERROR(IF(NOT(BTT[[#This Row],[Manuelle Änderung des Verantwortliches TP
(Auswahl - bei Bedarf)]]=""),BTT[[#This Row],[Manuelle Änderung des Verantwortliches TP
(Auswahl - bei Bedarf)]],VLOOKUP(BTT[[#This Row],[Hauptprozess
(Pflichtauswahl)]],Hauptprozesse[],3,FALSE)),"")</f>
        <v>BLQ</v>
      </c>
      <c r="F414" t="s">
        <v>5</v>
      </c>
      <c r="H414" s="10" t="s">
        <v>6038</v>
      </c>
      <c r="I414" t="s">
        <v>3202</v>
      </c>
      <c r="J414" s="10" t="str">
        <f>IFERROR(VLOOKUP(BTT[[#This Row],[Verwendete Transaktion (Pflichtauswahl)]],Transaktionen[[Transaktionen]:[Langtext]],2,FALSE),"")</f>
        <v>Bestellanforderung ändern</v>
      </c>
      <c r="K414" t="s">
        <v>3911</v>
      </c>
      <c r="L414" t="s">
        <v>10175</v>
      </c>
      <c r="M414" t="s">
        <v>9070</v>
      </c>
      <c r="N414" t="s">
        <v>9729</v>
      </c>
      <c r="O414" t="s">
        <v>6052</v>
      </c>
      <c r="P414" t="s">
        <v>10176</v>
      </c>
      <c r="Q414" t="s">
        <v>6052</v>
      </c>
      <c r="R414" t="s">
        <v>8533</v>
      </c>
      <c r="S414" t="s">
        <v>6052</v>
      </c>
      <c r="T414" t="s">
        <v>6061</v>
      </c>
      <c r="V414" s="10" t="str">
        <f>IFERROR(VLOOKUP(BTT[[#This Row],[Verwendetes Formular
(Auswahl falls relevant)]],Formulare[[Formularbezeichnung]:[Formularname (technisch)]],2,FALSE),"")</f>
        <v/>
      </c>
      <c r="W414" t="s">
        <v>10238</v>
      </c>
      <c r="X414" t="s">
        <v>6051</v>
      </c>
      <c r="Y414" s="4" t="s">
        <v>10248</v>
      </c>
      <c r="Z414" t="s">
        <v>6046</v>
      </c>
      <c r="AK414" s="10" t="str">
        <f>IF(BTT[[#This Row],[Subprozess
(optionale Auswahl)]]="","okay",IF(VLOOKUP(BTT[[#This Row],[Subprozess
(optionale Auswahl)]],BPML[[Subprozess]:[Zugeordneter Hauptprozess]],3,FALSE)=BTT[[#This Row],[Hauptprozess
(Pflichtauswahl)]],"okay","falscher Subprozess"))</f>
        <v>okay</v>
      </c>
      <c r="AL414" t="str">
        <f>IF(aktives_Teilprojekt="Master","",IF(BTT[[#This Row],[Verantwortliches TP
(automatisch)]]=VLOOKUP(aktives_Teilprojekt,Teilprojekte[[Teilprojekte]:[Kürzel]],2,FALSE),"okay","Hauptprozess anderes TP"))</f>
        <v>Hauptprozess anderes TP</v>
      </c>
      <c r="AM4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4" s="10" t="str">
        <f>IFERROR(IF(BTT[[#This Row],[SAP-Modul
(Pflichtauswahl)]]&lt;&gt;VLOOKUP(BTT[[#This Row],[Verwendete Transaktion (Pflichtauswahl)]],Transaktionen[[Transaktionen]:[Modul]],3,FALSE),"Modul anders","okay"),"")</f>
        <v>okay</v>
      </c>
      <c r="AP414" s="10" t="str">
        <f>IFERROR(IF(COUNTIFS(BTT[Verwendete Transaktion (Pflichtauswahl)],BTT[[#This Row],[Verwendete Transaktion (Pflichtauswahl)]],BTT[SAP-Modul
(Pflichtauswahl)],"&lt;&gt;"&amp;BTT[[#This Row],[SAP-Modul
(Pflichtauswahl)]])&gt;0,"Modul anders","okay"),"")</f>
        <v>okay</v>
      </c>
      <c r="AQ414" s="10" t="str">
        <f>IFERROR(IF(COUNTIFS(BTT[Verwendete Transaktion (Pflichtauswahl)],BTT[[#This Row],[Verwendete Transaktion (Pflichtauswahl)]],BTT[Verantwortliches TP
(automatisch)],"&lt;&gt;"&amp;BTT[[#This Row],[Verantwortliches TP
(automatisch)]])&gt;0,"Transaktion mehrfach","okay"),"")</f>
        <v>okay</v>
      </c>
      <c r="AR41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14" s="10" t="s">
        <v>10325</v>
      </c>
      <c r="AT414" s="10" t="s">
        <v>10341</v>
      </c>
    </row>
    <row r="415" spans="1:46" ht="75" x14ac:dyDescent="0.25">
      <c r="A415" s="14" t="str">
        <f>IFERROR(IF(BTT[[#This Row],[Lfd Nr. 
(aus konsolidierter Datei)]]&lt;&gt;"",BTT[[#This Row],[Lfd Nr. 
(aus konsolidierter Datei)]],VLOOKUP(aktives_Teilprojekt,Teilprojekte[[Teilprojekte]:[Kürzel]],2,FALSE)&amp;ROW(BTT[[#This Row],[Lfd Nr.
(automatisch)]])-2),"")</f>
        <v>IH183</v>
      </c>
      <c r="B415" s="15" t="s">
        <v>6109</v>
      </c>
      <c r="C415" s="15"/>
      <c r="D415" t="s">
        <v>9794</v>
      </c>
      <c r="E415" s="10" t="str">
        <f>IFERROR(IF(NOT(BTT[[#This Row],[Manuelle Änderung des Verantwortliches TP
(Auswahl - bei Bedarf)]]=""),BTT[[#This Row],[Manuelle Änderung des Verantwortliches TP
(Auswahl - bei Bedarf)]],VLOOKUP(BTT[[#This Row],[Hauptprozess
(Pflichtauswahl)]],Hauptprozesse[],3,FALSE)),"")</f>
        <v>BLQ</v>
      </c>
      <c r="F415" t="s">
        <v>5</v>
      </c>
      <c r="H415" s="10" t="s">
        <v>6038</v>
      </c>
      <c r="I415" t="s">
        <v>3216</v>
      </c>
      <c r="J415" s="10" t="str">
        <f>IFERROR(VLOOKUP(BTT[[#This Row],[Verwendete Transaktion (Pflichtauswahl)]],Transaktionen[[Transaktionen]:[Langtext]],2,FALSE),"")</f>
        <v>Zugeordnete Bestellanf. bestellen</v>
      </c>
      <c r="K415" t="s">
        <v>5472</v>
      </c>
      <c r="M415" t="s">
        <v>10178</v>
      </c>
      <c r="N415" t="s">
        <v>6052</v>
      </c>
      <c r="O415" t="s">
        <v>6052</v>
      </c>
      <c r="P415" t="s">
        <v>6052</v>
      </c>
      <c r="Q415" t="s">
        <v>6052</v>
      </c>
      <c r="R415" t="s">
        <v>8533</v>
      </c>
      <c r="S415" t="s">
        <v>6052</v>
      </c>
      <c r="T415" t="s">
        <v>6061</v>
      </c>
      <c r="V415" s="10" t="str">
        <f>IFERROR(VLOOKUP(BTT[[#This Row],[Verwendetes Formular
(Auswahl falls relevant)]],Formulare[[Formularbezeichnung]:[Formularname (technisch)]],2,FALSE),"")</f>
        <v/>
      </c>
      <c r="W415" t="s">
        <v>10238</v>
      </c>
      <c r="X415" t="s">
        <v>6052</v>
      </c>
      <c r="Y415" s="4" t="s">
        <v>10249</v>
      </c>
      <c r="Z415" t="s">
        <v>6046</v>
      </c>
      <c r="AK415" s="10" t="str">
        <f>IF(BTT[[#This Row],[Subprozess
(optionale Auswahl)]]="","okay",IF(VLOOKUP(BTT[[#This Row],[Subprozess
(optionale Auswahl)]],BPML[[Subprozess]:[Zugeordneter Hauptprozess]],3,FALSE)=BTT[[#This Row],[Hauptprozess
(Pflichtauswahl)]],"okay","falscher Subprozess"))</f>
        <v>okay</v>
      </c>
      <c r="AL415" t="str">
        <f>IF(aktives_Teilprojekt="Master","",IF(BTT[[#This Row],[Verantwortliches TP
(automatisch)]]=VLOOKUP(aktives_Teilprojekt,Teilprojekte[[Teilprojekte]:[Kürzel]],2,FALSE),"okay","Hauptprozess anderes TP"))</f>
        <v>Hauptprozess anderes TP</v>
      </c>
      <c r="AM4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5" s="10" t="str">
        <f>IFERROR(IF(BTT[[#This Row],[SAP-Modul
(Pflichtauswahl)]]&lt;&gt;VLOOKUP(BTT[[#This Row],[Verwendete Transaktion (Pflichtauswahl)]],Transaktionen[[Transaktionen]:[Modul]],3,FALSE),"Modul anders","okay"),"")</f>
        <v>okay</v>
      </c>
      <c r="AP415" s="10" t="str">
        <f>IFERROR(IF(COUNTIFS(BTT[Verwendete Transaktion (Pflichtauswahl)],BTT[[#This Row],[Verwendete Transaktion (Pflichtauswahl)]],BTT[SAP-Modul
(Pflichtauswahl)],"&lt;&gt;"&amp;BTT[[#This Row],[SAP-Modul
(Pflichtauswahl)]])&gt;0,"Modul anders","okay"),"")</f>
        <v>okay</v>
      </c>
      <c r="AQ415" s="10" t="str">
        <f>IFERROR(IF(COUNTIFS(BTT[Verwendete Transaktion (Pflichtauswahl)],BTT[[#This Row],[Verwendete Transaktion (Pflichtauswahl)]],BTT[Verantwortliches TP
(automatisch)],"&lt;&gt;"&amp;BTT[[#This Row],[Verantwortliches TP
(automatisch)]])&gt;0,"Transaktion mehrfach","okay"),"")</f>
        <v>okay</v>
      </c>
      <c r="AR41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15" s="10" t="s">
        <v>10326</v>
      </c>
      <c r="AT415" s="10" t="s">
        <v>10341</v>
      </c>
    </row>
    <row r="416" spans="1:46" x14ac:dyDescent="0.25">
      <c r="A416" s="14" t="str">
        <f>IFERROR(IF(BTT[[#This Row],[Lfd Nr. 
(aus konsolidierter Datei)]]&lt;&gt;"",BTT[[#This Row],[Lfd Nr. 
(aus konsolidierter Datei)]],VLOOKUP(aktives_Teilprojekt,Teilprojekte[[Teilprojekte]:[Kürzel]],2,FALSE)&amp;ROW(BTT[[#This Row],[Lfd Nr.
(automatisch)]])-2),"")</f>
        <v>IH213</v>
      </c>
      <c r="B416" s="15" t="s">
        <v>6114</v>
      </c>
      <c r="C416" s="15" t="s">
        <v>6226</v>
      </c>
      <c r="D416" t="s">
        <v>10328</v>
      </c>
      <c r="E416" s="10" t="str">
        <f>IFERROR(IF(NOT(BTT[[#This Row],[Manuelle Änderung des Verantwortliches TP
(Auswahl - bei Bedarf)]]=""),BTT[[#This Row],[Manuelle Änderung des Verantwortliches TP
(Auswahl - bei Bedarf)]],VLOOKUP(BTT[[#This Row],[Hauptprozess
(Pflichtauswahl)]],Hauptprozesse[],3,FALSE)),"")</f>
        <v>BLQ</v>
      </c>
      <c r="F416" t="s">
        <v>5</v>
      </c>
      <c r="H416" s="10" t="s">
        <v>6041</v>
      </c>
      <c r="I416" t="s">
        <v>2555</v>
      </c>
      <c r="J416" s="10" t="str">
        <f>IFERROR(VLOOKUP(BTT[[#This Row],[Verwendete Transaktion (Pflichtauswahl)]],Transaktionen[[Transaktionen]:[Langtext]],2,FALSE),"")</f>
        <v>Anlegen Aufarbeitungsauftrag</v>
      </c>
      <c r="K416" t="s">
        <v>2484</v>
      </c>
      <c r="L416" t="s">
        <v>6052</v>
      </c>
      <c r="M416" t="s">
        <v>10164</v>
      </c>
      <c r="N416" t="s">
        <v>10153</v>
      </c>
      <c r="O416" t="s">
        <v>6052</v>
      </c>
      <c r="S416" t="s">
        <v>6052</v>
      </c>
      <c r="T416" t="s">
        <v>6060</v>
      </c>
      <c r="V416" s="10" t="str">
        <f>IFERROR(VLOOKUP(BTT[[#This Row],[Verwendetes Formular
(Auswahl falls relevant)]],Formulare[[Formularbezeichnung]:[Formularname (technisch)]],2,FALSE),"")</f>
        <v/>
      </c>
      <c r="X416" t="s">
        <v>6052</v>
      </c>
      <c r="Y416" s="4"/>
      <c r="Z416" t="s">
        <v>6048</v>
      </c>
      <c r="AK416" s="10" t="str">
        <f>IF(BTT[[#This Row],[Subprozess
(optionale Auswahl)]]="","okay",IF(VLOOKUP(BTT[[#This Row],[Subprozess
(optionale Auswahl)]],BPML[[Subprozess]:[Zugeordneter Hauptprozess]],3,FALSE)=BTT[[#This Row],[Hauptprozess
(Pflichtauswahl)]],"okay","falscher Subprozess"))</f>
        <v>falscher Subprozess</v>
      </c>
      <c r="AL416" t="str">
        <f>IF(aktives_Teilprojekt="Master","",IF(BTT[[#This Row],[Verantwortliches TP
(automatisch)]]=VLOOKUP(aktives_Teilprojekt,Teilprojekte[[Teilprojekte]:[Kürzel]],2,FALSE),"okay","Hauptprozess anderes TP"))</f>
        <v>Hauptprozess anderes TP</v>
      </c>
      <c r="AM4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6" s="10" t="str">
        <f>IFERROR(IF(BTT[[#This Row],[SAP-Modul
(Pflichtauswahl)]]&lt;&gt;VLOOKUP(BTT[[#This Row],[Verwendete Transaktion (Pflichtauswahl)]],Transaktionen[[Transaktionen]:[Modul]],3,FALSE),"Modul anders","okay"),"")</f>
        <v>okay</v>
      </c>
      <c r="AP416" s="10" t="str">
        <f>IFERROR(IF(COUNTIFS(BTT[Verwendete Transaktion (Pflichtauswahl)],BTT[[#This Row],[Verwendete Transaktion (Pflichtauswahl)]],BTT[SAP-Modul
(Pflichtauswahl)],"&lt;&gt;"&amp;BTT[[#This Row],[SAP-Modul
(Pflichtauswahl)]])&gt;0,"Modul anders","okay"),"")</f>
        <v>okay</v>
      </c>
      <c r="AQ416" s="10" t="str">
        <f>IFERROR(IF(COUNTIFS(BTT[Verwendete Transaktion (Pflichtauswahl)],BTT[[#This Row],[Verwendete Transaktion (Pflichtauswahl)]],BTT[Verantwortliches TP
(automatisch)],"&lt;&gt;"&amp;BTT[[#This Row],[Verantwortliches TP
(automatisch)]])&gt;0,"Transaktion mehrfach","okay"),"")</f>
        <v>okay</v>
      </c>
      <c r="AR41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16" s="10" t="s">
        <v>10327</v>
      </c>
      <c r="AT416" s="10" t="s">
        <v>10341</v>
      </c>
    </row>
    <row r="417" spans="1:46" ht="105" x14ac:dyDescent="0.25">
      <c r="A417" s="14" t="str">
        <f>IFERROR(IF(BTT[[#This Row],[Lfd Nr. 
(aus konsolidierter Datei)]]&lt;&gt;"",BTT[[#This Row],[Lfd Nr. 
(aus konsolidierter Datei)]],VLOOKUP(aktives_Teilprojekt,Teilprojekte[[Teilprojekte]:[Kürzel]],2,FALSE)&amp;ROW(BTT[[#This Row],[Lfd Nr.
(automatisch)]])-2),"")</f>
        <v>IH267</v>
      </c>
      <c r="B417" s="15" t="s">
        <v>6107</v>
      </c>
      <c r="C417" s="15"/>
      <c r="E417" s="10" t="str">
        <f>IFERROR(IF(NOT(BTT[[#This Row],[Manuelle Änderung des Verantwortliches TP
(Auswahl - bei Bedarf)]]=""),BTT[[#This Row],[Manuelle Änderung des Verantwortliches TP
(Auswahl - bei Bedarf)]],VLOOKUP(BTT[[#This Row],[Hauptprozess
(Pflichtauswahl)]],Hauptprozesse[],3,FALSE)),"")</f>
        <v>BLQ</v>
      </c>
      <c r="F417" t="s">
        <v>5</v>
      </c>
      <c r="H417" s="10" t="s">
        <v>6041</v>
      </c>
      <c r="I417" t="s">
        <v>5674</v>
      </c>
      <c r="J417" s="10" t="str">
        <f>IFERROR(VLOOKUP(BTT[[#This Row],[Verwendete Transaktion (Pflichtauswahl)]],Transaktionen[[Transaktionen]:[Langtext]],2,FALSE),"")</f>
        <v>Tabellenpflege Mapping Lagerort - TP</v>
      </c>
      <c r="L417" t="s">
        <v>6052</v>
      </c>
      <c r="M417" t="s">
        <v>6051</v>
      </c>
      <c r="N417" t="s">
        <v>6052</v>
      </c>
      <c r="O417" t="s">
        <v>6052</v>
      </c>
      <c r="S417" t="s">
        <v>6052</v>
      </c>
      <c r="T417" t="s">
        <v>6060</v>
      </c>
      <c r="V417" s="10" t="str">
        <f>IFERROR(VLOOKUP(BTT[[#This Row],[Verwendetes Formular
(Auswahl falls relevant)]],Formulare[[Formularbezeichnung]:[Formularname (technisch)]],2,FALSE),"")</f>
        <v/>
      </c>
      <c r="X417" t="s">
        <v>6052</v>
      </c>
      <c r="Y417" s="4" t="s">
        <v>10330</v>
      </c>
      <c r="Z417" t="s">
        <v>6046</v>
      </c>
      <c r="AK417" s="10" t="str">
        <f>IF(BTT[[#This Row],[Subprozess
(optionale Auswahl)]]="","okay",IF(VLOOKUP(BTT[[#This Row],[Subprozess
(optionale Auswahl)]],BPML[[Subprozess]:[Zugeordneter Hauptprozess]],3,FALSE)=BTT[[#This Row],[Hauptprozess
(Pflichtauswahl)]],"okay","falscher Subprozess"))</f>
        <v>okay</v>
      </c>
      <c r="AL417" t="str">
        <f>IF(aktives_Teilprojekt="Master","",IF(BTT[[#This Row],[Verantwortliches TP
(automatisch)]]=VLOOKUP(aktives_Teilprojekt,Teilprojekte[[Teilprojekte]:[Kürzel]],2,FALSE),"okay","Hauptprozess anderes TP"))</f>
        <v>Hauptprozess anderes TP</v>
      </c>
      <c r="AM4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7" s="10" t="str">
        <f>IFERROR(IF(BTT[[#This Row],[SAP-Modul
(Pflichtauswahl)]]&lt;&gt;VLOOKUP(BTT[[#This Row],[Verwendete Transaktion (Pflichtauswahl)]],Transaktionen[[Transaktionen]:[Modul]],3,FALSE),"Modul anders","okay"),"")</f>
        <v>okay</v>
      </c>
      <c r="AP417" s="10" t="str">
        <f>IFERROR(IF(COUNTIFS(BTT[Verwendete Transaktion (Pflichtauswahl)],BTT[[#This Row],[Verwendete Transaktion (Pflichtauswahl)]],BTT[SAP-Modul
(Pflichtauswahl)],"&lt;&gt;"&amp;BTT[[#This Row],[SAP-Modul
(Pflichtauswahl)]])&gt;0,"Modul anders","okay"),"")</f>
        <v>okay</v>
      </c>
      <c r="AQ417" s="10" t="str">
        <f>IFERROR(IF(COUNTIFS(BTT[Verwendete Transaktion (Pflichtauswahl)],BTT[[#This Row],[Verwendete Transaktion (Pflichtauswahl)]],BTT[Verantwortliches TP
(automatisch)],"&lt;&gt;"&amp;BTT[[#This Row],[Verantwortliches TP
(automatisch)]])&gt;0,"Transaktion mehrfach","okay"),"")</f>
        <v>okay</v>
      </c>
      <c r="AR41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17" s="10" t="s">
        <v>10329</v>
      </c>
      <c r="AT417" s="10" t="s">
        <v>10341</v>
      </c>
    </row>
    <row r="418" spans="1:46" ht="60" x14ac:dyDescent="0.25">
      <c r="A418" s="14" t="str">
        <f>IFERROR(IF(BTT[[#This Row],[Lfd Nr. 
(aus konsolidierter Datei)]]&lt;&gt;"",BTT[[#This Row],[Lfd Nr. 
(aus konsolidierter Datei)]],VLOOKUP(aktives_Teilprojekt,Teilprojekte[[Teilprojekte]:[Kürzel]],2,FALSE)&amp;ROW(BTT[[#This Row],[Lfd Nr.
(automatisch)]])-2),"")</f>
        <v>IH138</v>
      </c>
      <c r="B418" s="15" t="s">
        <v>6109</v>
      </c>
      <c r="C418" s="15"/>
      <c r="D418" t="s">
        <v>9775</v>
      </c>
      <c r="E418" s="10" t="str">
        <f>IFERROR(IF(NOT(BTT[[#This Row],[Manuelle Änderung des Verantwortliches TP
(Auswahl - bei Bedarf)]]=""),BTT[[#This Row],[Manuelle Änderung des Verantwortliches TP
(Auswahl - bei Bedarf)]],VLOOKUP(BTT[[#This Row],[Hauptprozess
(Pflichtauswahl)]],Hauptprozesse[],3,FALSE)),"")</f>
        <v>FI</v>
      </c>
      <c r="F418" t="s">
        <v>3</v>
      </c>
      <c r="H418" s="10" t="s">
        <v>3</v>
      </c>
      <c r="J418" s="10" t="str">
        <f>IFERROR(VLOOKUP(BTT[[#This Row],[Verwendete Transaktion (Pflichtauswahl)]],Transaktionen[[Transaktionen]:[Langtext]],2,FALSE),"")</f>
        <v/>
      </c>
      <c r="L418" t="s">
        <v>6052</v>
      </c>
      <c r="M418" t="s">
        <v>6051</v>
      </c>
      <c r="N418" t="s">
        <v>10343</v>
      </c>
      <c r="O418" t="s">
        <v>6052</v>
      </c>
      <c r="P418" t="s">
        <v>6052</v>
      </c>
      <c r="Q418" t="s">
        <v>6052</v>
      </c>
      <c r="R418" t="s">
        <v>8488</v>
      </c>
      <c r="S418" t="s">
        <v>6052</v>
      </c>
      <c r="T418" t="s">
        <v>6060</v>
      </c>
      <c r="V418" s="10" t="str">
        <f>IFERROR(VLOOKUP(BTT[[#This Row],[Verwendetes Formular
(Auswahl falls relevant)]],Formulare[[Formularbezeichnung]:[Formularname (technisch)]],2,FALSE),"")</f>
        <v/>
      </c>
      <c r="X418" t="s">
        <v>6052</v>
      </c>
      <c r="Y418" s="4" t="s">
        <v>10344</v>
      </c>
      <c r="Z418" t="s">
        <v>6046</v>
      </c>
      <c r="AK418" s="10" t="str">
        <f>IF(BTT[[#This Row],[Subprozess
(optionale Auswahl)]]="","okay",IF(VLOOKUP(BTT[[#This Row],[Subprozess
(optionale Auswahl)]],BPML[[Subprozess]:[Zugeordneter Hauptprozess]],3,FALSE)=BTT[[#This Row],[Hauptprozess
(Pflichtauswahl)]],"okay","falscher Subprozess"))</f>
        <v>okay</v>
      </c>
      <c r="AL418" t="str">
        <f>IF(aktives_Teilprojekt="Master","",IF(BTT[[#This Row],[Verantwortliches TP
(automatisch)]]=VLOOKUP(aktives_Teilprojekt,Teilprojekte[[Teilprojekte]:[Kürzel]],2,FALSE),"okay","Hauptprozess anderes TP"))</f>
        <v>Hauptprozess anderes TP</v>
      </c>
      <c r="AM4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8" s="10" t="str">
        <f>IFERROR(IF(BTT[[#This Row],[SAP-Modul
(Pflichtauswahl)]]&lt;&gt;VLOOKUP(BTT[[#This Row],[Verwendete Transaktion (Pflichtauswahl)]],Transaktionen[[Transaktionen]:[Modul]],3,FALSE),"Modul anders","okay"),"")</f>
        <v/>
      </c>
      <c r="AP418" s="10" t="str">
        <f>IFERROR(IF(COUNTIFS(BTT[Verwendete Transaktion (Pflichtauswahl)],BTT[[#This Row],[Verwendete Transaktion (Pflichtauswahl)]],BTT[SAP-Modul
(Pflichtauswahl)],"&lt;&gt;"&amp;BTT[[#This Row],[SAP-Modul
(Pflichtauswahl)]])&gt;0,"Modul anders","okay"),"")</f>
        <v>okay</v>
      </c>
      <c r="AQ418" s="10" t="str">
        <f>IFERROR(IF(COUNTIFS(BTT[Verwendete Transaktion (Pflichtauswahl)],BTT[[#This Row],[Verwendete Transaktion (Pflichtauswahl)]],BTT[Verantwortliches TP
(automatisch)],"&lt;&gt;"&amp;BTT[[#This Row],[Verantwortliches TP
(automatisch)]])&gt;0,"Transaktion mehrfach","okay"),"")</f>
        <v>okay</v>
      </c>
      <c r="AR418" s="10" t="str">
        <f>IFERROR(IF(COUNTIFS(BTT[Verwendete Transaktion (Pflichtauswahl)],BTT[[#This Row],[Verwendete Transaktion (Pflichtauswahl)]],BTT[Verantwortliches TP
(automatisch)],"&lt;&gt;"&amp;VLOOKUP(aktives_Teilprojekt,Teilprojekte[[Teilprojekte]:[Kürzel]],2,FALSE))&gt;0,"Transaktion mehrfach","okay"),"")</f>
        <v>okay</v>
      </c>
      <c r="AS418" s="10" t="s">
        <v>10342</v>
      </c>
      <c r="AT418" s="10" t="s">
        <v>10341</v>
      </c>
    </row>
    <row r="419" spans="1:46" ht="60" x14ac:dyDescent="0.25">
      <c r="A419" s="14" t="str">
        <f>IFERROR(IF(BTT[[#This Row],[Lfd Nr. 
(aus konsolidierter Datei)]]&lt;&gt;"",BTT[[#This Row],[Lfd Nr. 
(aus konsolidierter Datei)]],VLOOKUP(aktives_Teilprojekt,Teilprojekte[[Teilprojekte]:[Kürzel]],2,FALSE)&amp;ROW(BTT[[#This Row],[Lfd Nr.
(automatisch)]])-2),"")</f>
        <v>IH159</v>
      </c>
      <c r="B419" s="15" t="s">
        <v>6110</v>
      </c>
      <c r="C419" s="15"/>
      <c r="D419" t="s">
        <v>9775</v>
      </c>
      <c r="E419" s="10" t="str">
        <f>IFERROR(IF(NOT(BTT[[#This Row],[Manuelle Änderung des Verantwortliches TP
(Auswahl - bei Bedarf)]]=""),BTT[[#This Row],[Manuelle Änderung des Verantwortliches TP
(Auswahl - bei Bedarf)]],VLOOKUP(BTT[[#This Row],[Hauptprozess
(Pflichtauswahl)]],Hauptprozesse[],3,FALSE)),"")</f>
        <v>FI</v>
      </c>
      <c r="F419" t="s">
        <v>3</v>
      </c>
      <c r="H419" s="10" t="s">
        <v>3</v>
      </c>
      <c r="I419" t="s">
        <v>8521</v>
      </c>
      <c r="J419" s="10" t="str">
        <f>IFERROR(VLOOKUP(BTT[[#This Row],[Verwendete Transaktion (Pflichtauswahl)]],Transaktionen[[Transaktionen]:[Langtext]],2,FALSE),"")</f>
        <v>Durchführung in Drittsystem (Non-SAP)</v>
      </c>
      <c r="L419" t="s">
        <v>6052</v>
      </c>
      <c r="M419" t="s">
        <v>6051</v>
      </c>
      <c r="N419" t="s">
        <v>10343</v>
      </c>
      <c r="O419" t="s">
        <v>6052</v>
      </c>
      <c r="P419" t="s">
        <v>6052</v>
      </c>
      <c r="Q419" t="s">
        <v>6052</v>
      </c>
      <c r="R419" t="s">
        <v>8488</v>
      </c>
      <c r="S419" t="s">
        <v>6052</v>
      </c>
      <c r="T419" t="s">
        <v>6060</v>
      </c>
      <c r="V419" s="10" t="str">
        <f>IFERROR(VLOOKUP(BTT[[#This Row],[Verwendetes Formular
(Auswahl falls relevant)]],Formulare[[Formularbezeichnung]:[Formularname (technisch)]],2,FALSE),"")</f>
        <v/>
      </c>
      <c r="X419" t="s">
        <v>6052</v>
      </c>
      <c r="Y419" s="4" t="s">
        <v>10344</v>
      </c>
      <c r="Z419" t="s">
        <v>6046</v>
      </c>
      <c r="AK419" s="10" t="str">
        <f>IF(BTT[[#This Row],[Subprozess
(optionale Auswahl)]]="","okay",IF(VLOOKUP(BTT[[#This Row],[Subprozess
(optionale Auswahl)]],BPML[[Subprozess]:[Zugeordneter Hauptprozess]],3,FALSE)=BTT[[#This Row],[Hauptprozess
(Pflichtauswahl)]],"okay","falscher Subprozess"))</f>
        <v>okay</v>
      </c>
      <c r="AL419" t="str">
        <f>IF(aktives_Teilprojekt="Master","",IF(BTT[[#This Row],[Verantwortliches TP
(automatisch)]]=VLOOKUP(aktives_Teilprojekt,Teilprojekte[[Teilprojekte]:[Kürzel]],2,FALSE),"okay","Hauptprozess anderes TP"))</f>
        <v>Hauptprozess anderes TP</v>
      </c>
      <c r="AM4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9" s="10" t="str">
        <f>IFERROR(IF(BTT[[#This Row],[SAP-Modul
(Pflichtauswahl)]]&lt;&gt;VLOOKUP(BTT[[#This Row],[Verwendete Transaktion (Pflichtauswahl)]],Transaktionen[[Transaktionen]:[Modul]],3,FALSE),"Modul anders","okay"),"")</f>
        <v>Modul anders</v>
      </c>
      <c r="AP419" s="10" t="str">
        <f>IFERROR(IF(COUNTIFS(BTT[Verwendete Transaktion (Pflichtauswahl)],BTT[[#This Row],[Verwendete Transaktion (Pflichtauswahl)]],BTT[SAP-Modul
(Pflichtauswahl)],"&lt;&gt;"&amp;BTT[[#This Row],[SAP-Modul
(Pflichtauswahl)]])&gt;0,"Modul anders","okay"),"")</f>
        <v>Modul anders</v>
      </c>
      <c r="AQ419" s="10" t="str">
        <f>IFERROR(IF(COUNTIFS(BTT[Verwendete Transaktion (Pflichtauswahl)],BTT[[#This Row],[Verwendete Transaktion (Pflichtauswahl)]],BTT[Verantwortliches TP
(automatisch)],"&lt;&gt;"&amp;BTT[[#This Row],[Verantwortliches TP
(automatisch)]])&gt;0,"Transaktion mehrfach","okay"),"")</f>
        <v>Transaktion mehrfach</v>
      </c>
      <c r="AR41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19" s="10" t="s">
        <v>10345</v>
      </c>
      <c r="AT419" s="10" t="s">
        <v>10341</v>
      </c>
    </row>
    <row r="420" spans="1:46" x14ac:dyDescent="0.25">
      <c r="A420" s="14" t="str">
        <f>IFERROR(IF(BTT[[#This Row],[Lfd Nr. 
(aus konsolidierter Datei)]]&lt;&gt;"",BTT[[#This Row],[Lfd Nr. 
(aus konsolidierter Datei)]],VLOOKUP(aktives_Teilprojekt,Teilprojekte[[Teilprojekte]:[Kürzel]],2,FALSE)&amp;ROW(BTT[[#This Row],[Lfd Nr.
(automatisch)]])-2),"")</f>
        <v>IH176</v>
      </c>
      <c r="B420" s="15" t="s">
        <v>6110</v>
      </c>
      <c r="C420" s="15" t="s">
        <v>6227</v>
      </c>
      <c r="D420" t="s">
        <v>2804</v>
      </c>
      <c r="E420" s="10" t="str">
        <f>IFERROR(IF(NOT(BTT[[#This Row],[Manuelle Änderung des Verantwortliches TP
(Auswahl - bei Bedarf)]]=""),BTT[[#This Row],[Manuelle Änderung des Verantwortliches TP
(Auswahl - bei Bedarf)]],VLOOKUP(BTT[[#This Row],[Hauptprozess
(Pflichtauswahl)]],Hauptprozesse[],3,FALSE)),"")</f>
        <v>FI</v>
      </c>
      <c r="F420" t="s">
        <v>3</v>
      </c>
      <c r="H420" s="10" t="s">
        <v>6036</v>
      </c>
      <c r="I420" t="s">
        <v>2803</v>
      </c>
      <c r="J420" s="10" t="str">
        <f>IFERROR(VLOOKUP(BTT[[#This Row],[Verwendete Transaktion (Pflichtauswahl)]],Transaktionen[[Transaktionen]:[Langtext]],2,FALSE),"")</f>
        <v>Auftragsbudget ändern</v>
      </c>
      <c r="L420" t="s">
        <v>6052</v>
      </c>
      <c r="N420" t="s">
        <v>6052</v>
      </c>
      <c r="O420" t="s">
        <v>6052</v>
      </c>
      <c r="P420" t="s">
        <v>6052</v>
      </c>
      <c r="Q420" t="s">
        <v>6052</v>
      </c>
      <c r="R420" t="s">
        <v>8533</v>
      </c>
      <c r="S420" t="s">
        <v>6052</v>
      </c>
      <c r="T420" t="s">
        <v>6060</v>
      </c>
      <c r="V420" s="10" t="str">
        <f>IFERROR(VLOOKUP(BTT[[#This Row],[Verwendetes Formular
(Auswahl falls relevant)]],Formulare[[Formularbezeichnung]:[Formularname (technisch)]],2,FALSE),"")</f>
        <v/>
      </c>
      <c r="X420" t="s">
        <v>6052</v>
      </c>
      <c r="Y420" s="4"/>
      <c r="Z420" t="s">
        <v>6046</v>
      </c>
      <c r="AK420" s="10" t="str">
        <f>IF(BTT[[#This Row],[Subprozess
(optionale Auswahl)]]="","okay",IF(VLOOKUP(BTT[[#This Row],[Subprozess
(optionale Auswahl)]],BPML[[Subprozess]:[Zugeordneter Hauptprozess]],3,FALSE)=BTT[[#This Row],[Hauptprozess
(Pflichtauswahl)]],"okay","falscher Subprozess"))</f>
        <v>okay</v>
      </c>
      <c r="AL420" t="str">
        <f>IF(aktives_Teilprojekt="Master","",IF(BTT[[#This Row],[Verantwortliches TP
(automatisch)]]=VLOOKUP(aktives_Teilprojekt,Teilprojekte[[Teilprojekte]:[Kürzel]],2,FALSE),"okay","Hauptprozess anderes TP"))</f>
        <v>Hauptprozess anderes TP</v>
      </c>
      <c r="AM4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0" s="10" t="str">
        <f>IFERROR(IF(BTT[[#This Row],[SAP-Modul
(Pflichtauswahl)]]&lt;&gt;VLOOKUP(BTT[[#This Row],[Verwendete Transaktion (Pflichtauswahl)]],Transaktionen[[Transaktionen]:[Modul]],3,FALSE),"Modul anders","okay"),"")</f>
        <v>Modul anders</v>
      </c>
      <c r="AP420" s="10" t="str">
        <f>IFERROR(IF(COUNTIFS(BTT[Verwendete Transaktion (Pflichtauswahl)],BTT[[#This Row],[Verwendete Transaktion (Pflichtauswahl)]],BTT[SAP-Modul
(Pflichtauswahl)],"&lt;&gt;"&amp;BTT[[#This Row],[SAP-Modul
(Pflichtauswahl)]])&gt;0,"Modul anders","okay"),"")</f>
        <v>Modul anders</v>
      </c>
      <c r="AQ420" s="10" t="str">
        <f>IFERROR(IF(COUNTIFS(BTT[Verwendete Transaktion (Pflichtauswahl)],BTT[[#This Row],[Verwendete Transaktion (Pflichtauswahl)]],BTT[Verantwortliches TP
(automatisch)],"&lt;&gt;"&amp;BTT[[#This Row],[Verantwortliches TP
(automatisch)]])&gt;0,"Transaktion mehrfach","okay"),"")</f>
        <v>Transaktion mehrfach</v>
      </c>
      <c r="AR42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20" s="10" t="s">
        <v>10346</v>
      </c>
      <c r="AT420" s="10" t="s">
        <v>10341</v>
      </c>
    </row>
    <row r="421" spans="1:46" x14ac:dyDescent="0.25">
      <c r="A421" s="14" t="str">
        <f>IFERROR(IF(BTT[[#This Row],[Lfd Nr. 
(aus konsolidierter Datei)]]&lt;&gt;"",BTT[[#This Row],[Lfd Nr. 
(aus konsolidierter Datei)]],VLOOKUP(aktives_Teilprojekt,Teilprojekte[[Teilprojekte]:[Kürzel]],2,FALSE)&amp;ROW(BTT[[#This Row],[Lfd Nr.
(automatisch)]])-2),"")</f>
        <v>IH177</v>
      </c>
      <c r="B421" s="15" t="s">
        <v>6110</v>
      </c>
      <c r="C421" s="15" t="s">
        <v>6227</v>
      </c>
      <c r="D421" t="s">
        <v>2806</v>
      </c>
      <c r="E421" s="10" t="str">
        <f>IFERROR(IF(NOT(BTT[[#This Row],[Manuelle Änderung des Verantwortliches TP
(Auswahl - bei Bedarf)]]=""),BTT[[#This Row],[Manuelle Änderung des Verantwortliches TP
(Auswahl - bei Bedarf)]],VLOOKUP(BTT[[#This Row],[Hauptprozess
(Pflichtauswahl)]],Hauptprozesse[],3,FALSE)),"")</f>
        <v>FI</v>
      </c>
      <c r="F421" t="s">
        <v>3</v>
      </c>
      <c r="H421" s="10" t="s">
        <v>6036</v>
      </c>
      <c r="I421" t="s">
        <v>2805</v>
      </c>
      <c r="J421" s="10" t="str">
        <f>IFERROR(VLOOKUP(BTT[[#This Row],[Verwendete Transaktion (Pflichtauswahl)]],Transaktionen[[Transaktionen]:[Langtext]],2,FALSE),"")</f>
        <v>Auftragsbudget anzeigen</v>
      </c>
      <c r="L421" t="s">
        <v>6052</v>
      </c>
      <c r="N421" t="s">
        <v>6052</v>
      </c>
      <c r="O421" t="s">
        <v>6052</v>
      </c>
      <c r="P421" t="s">
        <v>6052</v>
      </c>
      <c r="Q421" t="s">
        <v>6052</v>
      </c>
      <c r="R421" t="s">
        <v>8533</v>
      </c>
      <c r="S421" t="s">
        <v>6052</v>
      </c>
      <c r="T421" t="s">
        <v>6060</v>
      </c>
      <c r="V421" s="10" t="str">
        <f>IFERROR(VLOOKUP(BTT[[#This Row],[Verwendetes Formular
(Auswahl falls relevant)]],Formulare[[Formularbezeichnung]:[Formularname (technisch)]],2,FALSE),"")</f>
        <v/>
      </c>
      <c r="X421" t="s">
        <v>6052</v>
      </c>
      <c r="Y421" s="4"/>
      <c r="Z421" t="s">
        <v>6046</v>
      </c>
      <c r="AK421" s="10" t="str">
        <f>IF(BTT[[#This Row],[Subprozess
(optionale Auswahl)]]="","okay",IF(VLOOKUP(BTT[[#This Row],[Subprozess
(optionale Auswahl)]],BPML[[Subprozess]:[Zugeordneter Hauptprozess]],3,FALSE)=BTT[[#This Row],[Hauptprozess
(Pflichtauswahl)]],"okay","falscher Subprozess"))</f>
        <v>okay</v>
      </c>
      <c r="AL421" t="str">
        <f>IF(aktives_Teilprojekt="Master","",IF(BTT[[#This Row],[Verantwortliches TP
(automatisch)]]=VLOOKUP(aktives_Teilprojekt,Teilprojekte[[Teilprojekte]:[Kürzel]],2,FALSE),"okay","Hauptprozess anderes TP"))</f>
        <v>Hauptprozess anderes TP</v>
      </c>
      <c r="AM4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1" s="10" t="str">
        <f>IFERROR(IF(BTT[[#This Row],[SAP-Modul
(Pflichtauswahl)]]&lt;&gt;VLOOKUP(BTT[[#This Row],[Verwendete Transaktion (Pflichtauswahl)]],Transaktionen[[Transaktionen]:[Modul]],3,FALSE),"Modul anders","okay"),"")</f>
        <v>Modul anders</v>
      </c>
      <c r="AP421" s="10" t="str">
        <f>IFERROR(IF(COUNTIFS(BTT[Verwendete Transaktion (Pflichtauswahl)],BTT[[#This Row],[Verwendete Transaktion (Pflichtauswahl)]],BTT[SAP-Modul
(Pflichtauswahl)],"&lt;&gt;"&amp;BTT[[#This Row],[SAP-Modul
(Pflichtauswahl)]])&gt;0,"Modul anders","okay"),"")</f>
        <v>okay</v>
      </c>
      <c r="AQ421" s="10" t="str">
        <f>IFERROR(IF(COUNTIFS(BTT[Verwendete Transaktion (Pflichtauswahl)],BTT[[#This Row],[Verwendete Transaktion (Pflichtauswahl)]],BTT[Verantwortliches TP
(automatisch)],"&lt;&gt;"&amp;BTT[[#This Row],[Verantwortliches TP
(automatisch)]])&gt;0,"Transaktion mehrfach","okay"),"")</f>
        <v>okay</v>
      </c>
      <c r="AR42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21" s="10" t="s">
        <v>10347</v>
      </c>
      <c r="AT421" s="10" t="s">
        <v>10341</v>
      </c>
    </row>
    <row r="422" spans="1:46" x14ac:dyDescent="0.25">
      <c r="A422" s="14" t="str">
        <f>IFERROR(IF(BTT[[#This Row],[Lfd Nr. 
(aus konsolidierter Datei)]]&lt;&gt;"",BTT[[#This Row],[Lfd Nr. 
(aus konsolidierter Datei)]],VLOOKUP(aktives_Teilprojekt,Teilprojekte[[Teilprojekte]:[Kürzel]],2,FALSE)&amp;ROW(BTT[[#This Row],[Lfd Nr.
(automatisch)]])-2),"")</f>
        <v>IH178</v>
      </c>
      <c r="B422" s="15" t="s">
        <v>6110</v>
      </c>
      <c r="C422" s="15" t="s">
        <v>6227</v>
      </c>
      <c r="D422" t="s">
        <v>2808</v>
      </c>
      <c r="E422" s="10" t="str">
        <f>IFERROR(IF(NOT(BTT[[#This Row],[Manuelle Änderung des Verantwortliches TP
(Auswahl - bei Bedarf)]]=""),BTT[[#This Row],[Manuelle Änderung des Verantwortliches TP
(Auswahl - bei Bedarf)]],VLOOKUP(BTT[[#This Row],[Hauptprozess
(Pflichtauswahl)]],Hauptprozesse[],3,FALSE)),"")</f>
        <v>FI</v>
      </c>
      <c r="F422" t="s">
        <v>3</v>
      </c>
      <c r="H422" s="10" t="s">
        <v>6036</v>
      </c>
      <c r="I422" t="s">
        <v>2807</v>
      </c>
      <c r="J422" s="10" t="str">
        <f>IFERROR(VLOOKUP(BTT[[#This Row],[Verwendete Transaktion (Pflichtauswahl)]],Transaktionen[[Transaktionen]:[Langtext]],2,FALSE),"")</f>
        <v>Auftragsnachtrag ändern</v>
      </c>
      <c r="L422" t="s">
        <v>6052</v>
      </c>
      <c r="N422" t="s">
        <v>6052</v>
      </c>
      <c r="O422" t="s">
        <v>6052</v>
      </c>
      <c r="P422" t="s">
        <v>6052</v>
      </c>
      <c r="Q422" t="s">
        <v>6052</v>
      </c>
      <c r="R422" t="s">
        <v>8533</v>
      </c>
      <c r="S422" t="s">
        <v>6052</v>
      </c>
      <c r="T422" t="s">
        <v>6060</v>
      </c>
      <c r="V422" s="10" t="str">
        <f>IFERROR(VLOOKUP(BTT[[#This Row],[Verwendetes Formular
(Auswahl falls relevant)]],Formulare[[Formularbezeichnung]:[Formularname (technisch)]],2,FALSE),"")</f>
        <v/>
      </c>
      <c r="X422" t="s">
        <v>6052</v>
      </c>
      <c r="Y422" s="4"/>
      <c r="Z422" t="s">
        <v>6046</v>
      </c>
      <c r="AK422" s="10" t="str">
        <f>IF(BTT[[#This Row],[Subprozess
(optionale Auswahl)]]="","okay",IF(VLOOKUP(BTT[[#This Row],[Subprozess
(optionale Auswahl)]],BPML[[Subprozess]:[Zugeordneter Hauptprozess]],3,FALSE)=BTT[[#This Row],[Hauptprozess
(Pflichtauswahl)]],"okay","falscher Subprozess"))</f>
        <v>okay</v>
      </c>
      <c r="AL422" t="str">
        <f>IF(aktives_Teilprojekt="Master","",IF(BTT[[#This Row],[Verantwortliches TP
(automatisch)]]=VLOOKUP(aktives_Teilprojekt,Teilprojekte[[Teilprojekte]:[Kürzel]],2,FALSE),"okay","Hauptprozess anderes TP"))</f>
        <v>Hauptprozess anderes TP</v>
      </c>
      <c r="AM4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2" s="10" t="str">
        <f>IFERROR(IF(BTT[[#This Row],[SAP-Modul
(Pflichtauswahl)]]&lt;&gt;VLOOKUP(BTT[[#This Row],[Verwendete Transaktion (Pflichtauswahl)]],Transaktionen[[Transaktionen]:[Modul]],3,FALSE),"Modul anders","okay"),"")</f>
        <v>Modul anders</v>
      </c>
      <c r="AP422" s="10" t="str">
        <f>IFERROR(IF(COUNTIFS(BTT[Verwendete Transaktion (Pflichtauswahl)],BTT[[#This Row],[Verwendete Transaktion (Pflichtauswahl)]],BTT[SAP-Modul
(Pflichtauswahl)],"&lt;&gt;"&amp;BTT[[#This Row],[SAP-Modul
(Pflichtauswahl)]])&gt;0,"Modul anders","okay"),"")</f>
        <v>Modul anders</v>
      </c>
      <c r="AQ422" s="10" t="str">
        <f>IFERROR(IF(COUNTIFS(BTT[Verwendete Transaktion (Pflichtauswahl)],BTT[[#This Row],[Verwendete Transaktion (Pflichtauswahl)]],BTT[Verantwortliches TP
(automatisch)],"&lt;&gt;"&amp;BTT[[#This Row],[Verantwortliches TP
(automatisch)]])&gt;0,"Transaktion mehrfach","okay"),"")</f>
        <v>Transaktion mehrfach</v>
      </c>
      <c r="AR42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22" s="10" t="s">
        <v>10348</v>
      </c>
      <c r="AT422" s="10" t="s">
        <v>10341</v>
      </c>
    </row>
    <row r="423" spans="1:46" ht="60" x14ac:dyDescent="0.25">
      <c r="A423" s="14" t="str">
        <f>IFERROR(IF(BTT[[#This Row],[Lfd Nr. 
(aus konsolidierter Datei)]]&lt;&gt;"",BTT[[#This Row],[Lfd Nr. 
(aus konsolidierter Datei)]],VLOOKUP(aktives_Teilprojekt,Teilprojekte[[Teilprojekte]:[Kürzel]],2,FALSE)&amp;ROW(BTT[[#This Row],[Lfd Nr.
(automatisch)]])-2),"")</f>
        <v>IH270</v>
      </c>
      <c r="B423" s="15" t="s">
        <v>6107</v>
      </c>
      <c r="C423" s="15"/>
      <c r="E423" s="10" t="str">
        <f>IFERROR(IF(NOT(BTT[[#This Row],[Manuelle Änderung des Verantwortliches TP
(Auswahl - bei Bedarf)]]=""),BTT[[#This Row],[Manuelle Änderung des Verantwortliches TP
(Auswahl - bei Bedarf)]],VLOOKUP(BTT[[#This Row],[Hauptprozess
(Pflichtauswahl)]],Hauptprozesse[],3,FALSE)),"")</f>
        <v>FI</v>
      </c>
      <c r="F423" t="s">
        <v>3</v>
      </c>
      <c r="H423" s="10" t="s">
        <v>6041</v>
      </c>
      <c r="I423" t="s">
        <v>5680</v>
      </c>
      <c r="J423" s="10" t="str">
        <f>IFERROR(VLOOKUP(BTT[[#This Row],[Verwendete Transaktion (Pflichtauswahl)]],Transaktionen[[Transaktionen]:[Langtext]],2,FALSE),"")</f>
        <v>Pflege Steuerkennzeichen zum TP</v>
      </c>
      <c r="M423" t="s">
        <v>6051</v>
      </c>
      <c r="N423" t="s">
        <v>6052</v>
      </c>
      <c r="O423" t="s">
        <v>6052</v>
      </c>
      <c r="S423" t="s">
        <v>6052</v>
      </c>
      <c r="T423" t="s">
        <v>6060</v>
      </c>
      <c r="V423" s="10" t="str">
        <f>IFERROR(VLOOKUP(BTT[[#This Row],[Verwendetes Formular
(Auswahl falls relevant)]],Formulare[[Formularbezeichnung]:[Formularname (technisch)]],2,FALSE),"")</f>
        <v/>
      </c>
      <c r="X423" t="s">
        <v>6052</v>
      </c>
      <c r="Y423" s="4" t="s">
        <v>10350</v>
      </c>
      <c r="Z423" t="s">
        <v>6046</v>
      </c>
      <c r="AK423" s="10" t="str">
        <f>IF(BTT[[#This Row],[Subprozess
(optionale Auswahl)]]="","okay",IF(VLOOKUP(BTT[[#This Row],[Subprozess
(optionale Auswahl)]],BPML[[Subprozess]:[Zugeordneter Hauptprozess]],3,FALSE)=BTT[[#This Row],[Hauptprozess
(Pflichtauswahl)]],"okay","falscher Subprozess"))</f>
        <v>okay</v>
      </c>
      <c r="AL423" t="str">
        <f>IF(aktives_Teilprojekt="Master","",IF(BTT[[#This Row],[Verantwortliches TP
(automatisch)]]=VLOOKUP(aktives_Teilprojekt,Teilprojekte[[Teilprojekte]:[Kürzel]],2,FALSE),"okay","Hauptprozess anderes TP"))</f>
        <v>Hauptprozess anderes TP</v>
      </c>
      <c r="AM4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3" s="10" t="str">
        <f>IFERROR(IF(BTT[[#This Row],[SAP-Modul
(Pflichtauswahl)]]&lt;&gt;VLOOKUP(BTT[[#This Row],[Verwendete Transaktion (Pflichtauswahl)]],Transaktionen[[Transaktionen]:[Modul]],3,FALSE),"Modul anders","okay"),"")</f>
        <v>okay</v>
      </c>
      <c r="AP423" s="10" t="str">
        <f>IFERROR(IF(COUNTIFS(BTT[Verwendete Transaktion (Pflichtauswahl)],BTT[[#This Row],[Verwendete Transaktion (Pflichtauswahl)]],BTT[SAP-Modul
(Pflichtauswahl)],"&lt;&gt;"&amp;BTT[[#This Row],[SAP-Modul
(Pflichtauswahl)]])&gt;0,"Modul anders","okay"),"")</f>
        <v>okay</v>
      </c>
      <c r="AQ423" s="10" t="str">
        <f>IFERROR(IF(COUNTIFS(BTT[Verwendete Transaktion (Pflichtauswahl)],BTT[[#This Row],[Verwendete Transaktion (Pflichtauswahl)]],BTT[Verantwortliches TP
(automatisch)],"&lt;&gt;"&amp;BTT[[#This Row],[Verantwortliches TP
(automatisch)]])&gt;0,"Transaktion mehrfach","okay"),"")</f>
        <v>okay</v>
      </c>
      <c r="AR42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23" s="10" t="s">
        <v>10349</v>
      </c>
      <c r="AT423" s="10" t="s">
        <v>10341</v>
      </c>
    </row>
    <row r="424" spans="1:46" x14ac:dyDescent="0.25">
      <c r="A424" s="14" t="str">
        <f>IFERROR(IF(BTT[[#This Row],[Lfd Nr. 
(aus konsolidierter Datei)]]&lt;&gt;"",BTT[[#This Row],[Lfd Nr. 
(aus konsolidierter Datei)]],VLOOKUP(aktives_Teilprojekt,Teilprojekte[[Teilprojekte]:[Kürzel]],2,FALSE)&amp;ROW(BTT[[#This Row],[Lfd Nr.
(automatisch)]])-2),"")</f>
        <v>IH315</v>
      </c>
      <c r="B424" s="15" t="s">
        <v>51</v>
      </c>
      <c r="C424" s="15" t="s">
        <v>6215</v>
      </c>
      <c r="D424" t="s">
        <v>10352</v>
      </c>
      <c r="E424" s="10" t="str">
        <f>IFERROR(IF(NOT(BTT[[#This Row],[Manuelle Änderung des Verantwortliches TP
(Auswahl - bei Bedarf)]]=""),BTT[[#This Row],[Manuelle Änderung des Verantwortliches TP
(Auswahl - bei Bedarf)]],VLOOKUP(BTT[[#This Row],[Hauptprozess
(Pflichtauswahl)]],Hauptprozesse[],3,FALSE)),"")</f>
        <v>FI</v>
      </c>
      <c r="G424" t="s">
        <v>10147</v>
      </c>
      <c r="H424" s="10" t="s">
        <v>3</v>
      </c>
      <c r="I424" t="s">
        <v>3851</v>
      </c>
      <c r="J424" s="10" t="str">
        <f>IFERROR(VLOOKUP(BTT[[#This Row],[Verwendete Transaktion (Pflichtauswahl)]],Transaktionen[[Transaktionen]:[Langtext]],2,FALSE),"")</f>
        <v>Fortführung bearbeiten</v>
      </c>
      <c r="K424" t="s">
        <v>3849</v>
      </c>
      <c r="L424" t="s">
        <v>6052</v>
      </c>
      <c r="M424" t="s">
        <v>6052</v>
      </c>
      <c r="N424" t="s">
        <v>6052</v>
      </c>
      <c r="O424" t="s">
        <v>6052</v>
      </c>
      <c r="P424" t="s">
        <v>6052</v>
      </c>
      <c r="R424" t="s">
        <v>8533</v>
      </c>
      <c r="S424" t="s">
        <v>6052</v>
      </c>
      <c r="T424" t="s">
        <v>6060</v>
      </c>
      <c r="V424" s="10" t="str">
        <f>IFERROR(VLOOKUP(BTT[[#This Row],[Verwendetes Formular
(Auswahl falls relevant)]],Formulare[[Formularbezeichnung]:[Formularname (technisch)]],2,FALSE),"")</f>
        <v/>
      </c>
      <c r="X424" t="s">
        <v>6052</v>
      </c>
      <c r="Y424" s="4"/>
      <c r="Z424" t="s">
        <v>6046</v>
      </c>
      <c r="AK424" s="10" t="str">
        <f>IF(BTT[[#This Row],[Subprozess
(optionale Auswahl)]]="","okay",IF(VLOOKUP(BTT[[#This Row],[Subprozess
(optionale Auswahl)]],BPML[[Subprozess]:[Zugeordneter Hauptprozess]],3,FALSE)=BTT[[#This Row],[Hauptprozess
(Pflichtauswahl)]],"okay","falscher Subprozess"))</f>
        <v>okay</v>
      </c>
      <c r="AL424" t="str">
        <f>IF(aktives_Teilprojekt="Master","",IF(BTT[[#This Row],[Verantwortliches TP
(automatisch)]]=VLOOKUP(aktives_Teilprojekt,Teilprojekte[[Teilprojekte]:[Kürzel]],2,FALSE),"okay","Hauptprozess anderes TP"))</f>
        <v>Hauptprozess anderes TP</v>
      </c>
      <c r="AM4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4" s="10" t="str">
        <f>IFERROR(IF(BTT[[#This Row],[SAP-Modul
(Pflichtauswahl)]]&lt;&gt;VLOOKUP(BTT[[#This Row],[Verwendete Transaktion (Pflichtauswahl)]],Transaktionen[[Transaktionen]:[Modul]],3,FALSE),"Modul anders","okay"),"")</f>
        <v>Modul anders</v>
      </c>
      <c r="AP424" s="10" t="str">
        <f>IFERROR(IF(COUNTIFS(BTT[Verwendete Transaktion (Pflichtauswahl)],BTT[[#This Row],[Verwendete Transaktion (Pflichtauswahl)]],BTT[SAP-Modul
(Pflichtauswahl)],"&lt;&gt;"&amp;BTT[[#This Row],[SAP-Modul
(Pflichtauswahl)]])&gt;0,"Modul anders","okay"),"")</f>
        <v>okay</v>
      </c>
      <c r="AQ424" s="10" t="str">
        <f>IFERROR(IF(COUNTIFS(BTT[Verwendete Transaktion (Pflichtauswahl)],BTT[[#This Row],[Verwendete Transaktion (Pflichtauswahl)]],BTT[Verantwortliches TP
(automatisch)],"&lt;&gt;"&amp;BTT[[#This Row],[Verantwortliches TP
(automatisch)]])&gt;0,"Transaktion mehrfach","okay"),"")</f>
        <v>okay</v>
      </c>
      <c r="AR42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24" s="10" t="s">
        <v>10351</v>
      </c>
      <c r="AT424" s="10" t="s">
        <v>10341</v>
      </c>
    </row>
    <row r="425" spans="1:46" x14ac:dyDescent="0.25">
      <c r="A425" s="14" t="str">
        <f>IFERROR(IF(BTT[[#This Row],[Lfd Nr. 
(aus konsolidierter Datei)]]&lt;&gt;"",BTT[[#This Row],[Lfd Nr. 
(aus konsolidierter Datei)]],VLOOKUP(aktives_Teilprojekt,Teilprojekte[[Teilprojekte]:[Kürzel]],2,FALSE)&amp;ROW(BTT[[#This Row],[Lfd Nr.
(automatisch)]])-2),"")</f>
        <v>IH316</v>
      </c>
      <c r="B425" s="15" t="s">
        <v>51</v>
      </c>
      <c r="C425" s="15"/>
      <c r="D425" t="s">
        <v>10354</v>
      </c>
      <c r="E425" s="10" t="str">
        <f>IFERROR(IF(NOT(BTT[[#This Row],[Manuelle Änderung des Verantwortliches TP
(Auswahl - bei Bedarf)]]=""),BTT[[#This Row],[Manuelle Änderung des Verantwortliches TP
(Auswahl - bei Bedarf)]],VLOOKUP(BTT[[#This Row],[Hauptprozess
(Pflichtauswahl)]],Hauptprozesse[],3,FALSE)),"")</f>
        <v>FI</v>
      </c>
      <c r="H425" s="10" t="s">
        <v>3</v>
      </c>
      <c r="I425" t="s">
        <v>3853</v>
      </c>
      <c r="J425" s="10" t="str">
        <f>IFERROR(VLOOKUP(BTT[[#This Row],[Verwendete Transaktion (Pflichtauswahl)]],Transaktionen[[Transaktionen]:[Langtext]],2,FALSE),"")</f>
        <v>Fortführungen: Todo-Liste</v>
      </c>
      <c r="K425" t="s">
        <v>10355</v>
      </c>
      <c r="L425" t="s">
        <v>6052</v>
      </c>
      <c r="M425" t="s">
        <v>6052</v>
      </c>
      <c r="N425" t="s">
        <v>6052</v>
      </c>
      <c r="O425" t="s">
        <v>6052</v>
      </c>
      <c r="P425" t="s">
        <v>6052</v>
      </c>
      <c r="R425" t="s">
        <v>8533</v>
      </c>
      <c r="S425" t="s">
        <v>6052</v>
      </c>
      <c r="T425" t="s">
        <v>6060</v>
      </c>
      <c r="V425" s="10" t="str">
        <f>IFERROR(VLOOKUP(BTT[[#This Row],[Verwendetes Formular
(Auswahl falls relevant)]],Formulare[[Formularbezeichnung]:[Formularname (technisch)]],2,FALSE),"")</f>
        <v/>
      </c>
      <c r="X425" t="s">
        <v>6052</v>
      </c>
      <c r="Y425" s="4"/>
      <c r="Z425" t="s">
        <v>6046</v>
      </c>
      <c r="AK425" s="10" t="str">
        <f>IF(BTT[[#This Row],[Subprozess
(optionale Auswahl)]]="","okay",IF(VLOOKUP(BTT[[#This Row],[Subprozess
(optionale Auswahl)]],BPML[[Subprozess]:[Zugeordneter Hauptprozess]],3,FALSE)=BTT[[#This Row],[Hauptprozess
(Pflichtauswahl)]],"okay","falscher Subprozess"))</f>
        <v>okay</v>
      </c>
      <c r="AL425" t="str">
        <f>IF(aktives_Teilprojekt="Master","",IF(BTT[[#This Row],[Verantwortliches TP
(automatisch)]]=VLOOKUP(aktives_Teilprojekt,Teilprojekte[[Teilprojekte]:[Kürzel]],2,FALSE),"okay","Hauptprozess anderes TP"))</f>
        <v>Hauptprozess anderes TP</v>
      </c>
      <c r="AM4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5" s="10" t="str">
        <f>IFERROR(IF(BTT[[#This Row],[SAP-Modul
(Pflichtauswahl)]]&lt;&gt;VLOOKUP(BTT[[#This Row],[Verwendete Transaktion (Pflichtauswahl)]],Transaktionen[[Transaktionen]:[Modul]],3,FALSE),"Modul anders","okay"),"")</f>
        <v>Modul anders</v>
      </c>
      <c r="AP425" s="10" t="str">
        <f>IFERROR(IF(COUNTIFS(BTT[Verwendete Transaktion (Pflichtauswahl)],BTT[[#This Row],[Verwendete Transaktion (Pflichtauswahl)]],BTT[SAP-Modul
(Pflichtauswahl)],"&lt;&gt;"&amp;BTT[[#This Row],[SAP-Modul
(Pflichtauswahl)]])&gt;0,"Modul anders","okay"),"")</f>
        <v>okay</v>
      </c>
      <c r="AQ425" s="10" t="str">
        <f>IFERROR(IF(COUNTIFS(BTT[Verwendete Transaktion (Pflichtauswahl)],BTT[[#This Row],[Verwendete Transaktion (Pflichtauswahl)]],BTT[Verantwortliches TP
(automatisch)],"&lt;&gt;"&amp;BTT[[#This Row],[Verantwortliches TP
(automatisch)]])&gt;0,"Transaktion mehrfach","okay"),"")</f>
        <v>okay</v>
      </c>
      <c r="AR42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25" s="10" t="s">
        <v>10353</v>
      </c>
      <c r="AT425" s="10" t="s">
        <v>10341</v>
      </c>
    </row>
    <row r="426" spans="1:46" ht="45" x14ac:dyDescent="0.25">
      <c r="A426" s="14" t="str">
        <f>IFERROR(IF(BTT[[#This Row],[Lfd Nr. 
(aus konsolidierter Datei)]]&lt;&gt;"",BTT[[#This Row],[Lfd Nr. 
(aus konsolidierter Datei)]],VLOOKUP(aktives_Teilprojekt,Teilprojekte[[Teilprojekte]:[Kürzel]],2,FALSE)&amp;ROW(BTT[[#This Row],[Lfd Nr.
(automatisch)]])-2),"")</f>
        <v>IH331</v>
      </c>
      <c r="B426" s="15" t="s">
        <v>6111</v>
      </c>
      <c r="C426" s="15"/>
      <c r="D426" t="s">
        <v>10357</v>
      </c>
      <c r="E426" s="10" t="str">
        <f>IFERROR(IF(NOT(BTT[[#This Row],[Manuelle Änderung des Verantwortliches TP
(Auswahl - bei Bedarf)]]=""),BTT[[#This Row],[Manuelle Änderung des Verantwortliches TP
(Auswahl - bei Bedarf)]],VLOOKUP(BTT[[#This Row],[Hauptprozess
(Pflichtauswahl)]],Hauptprozesse[],3,FALSE)),"")</f>
        <v>FI</v>
      </c>
      <c r="F426" t="s">
        <v>3</v>
      </c>
      <c r="H426" s="10" t="s">
        <v>6041</v>
      </c>
      <c r="I426" t="s">
        <v>2484</v>
      </c>
      <c r="J426" s="10" t="str">
        <f>IFERROR(VLOOKUP(BTT[[#This Row],[Verwendete Transaktion (Pflichtauswahl)]],Transaktionen[[Transaktionen]:[Langtext]],2,FALSE),"")</f>
        <v>Auftrag anlegen</v>
      </c>
      <c r="K426" t="s">
        <v>6052</v>
      </c>
      <c r="L426" t="s">
        <v>6052</v>
      </c>
      <c r="M426" t="s">
        <v>6052</v>
      </c>
      <c r="N426" t="s">
        <v>6052</v>
      </c>
      <c r="O426" t="s">
        <v>6052</v>
      </c>
      <c r="P426" t="s">
        <v>6052</v>
      </c>
      <c r="Q426" t="s">
        <v>6052</v>
      </c>
      <c r="S426" t="s">
        <v>6052</v>
      </c>
      <c r="T426" t="s">
        <v>6060</v>
      </c>
      <c r="V426" s="10" t="str">
        <f>IFERROR(VLOOKUP(BTT[[#This Row],[Verwendetes Formular
(Auswahl falls relevant)]],Formulare[[Formularbezeichnung]:[Formularname (technisch)]],2,FALSE),"")</f>
        <v/>
      </c>
      <c r="X426" t="s">
        <v>6052</v>
      </c>
      <c r="Y426" s="4" t="s">
        <v>10358</v>
      </c>
      <c r="Z426" t="s">
        <v>6046</v>
      </c>
      <c r="AK426" s="10" t="str">
        <f>IF(BTT[[#This Row],[Subprozess
(optionale Auswahl)]]="","okay",IF(VLOOKUP(BTT[[#This Row],[Subprozess
(optionale Auswahl)]],BPML[[Subprozess]:[Zugeordneter Hauptprozess]],3,FALSE)=BTT[[#This Row],[Hauptprozess
(Pflichtauswahl)]],"okay","falscher Subprozess"))</f>
        <v>okay</v>
      </c>
      <c r="AL426" t="str">
        <f>IF(aktives_Teilprojekt="Master","",IF(BTT[[#This Row],[Verantwortliches TP
(automatisch)]]=VLOOKUP(aktives_Teilprojekt,Teilprojekte[[Teilprojekte]:[Kürzel]],2,FALSE),"okay","Hauptprozess anderes TP"))</f>
        <v>Hauptprozess anderes TP</v>
      </c>
      <c r="AM4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6" s="10" t="str">
        <f>IFERROR(IF(BTT[[#This Row],[SAP-Modul
(Pflichtauswahl)]]&lt;&gt;VLOOKUP(BTT[[#This Row],[Verwendete Transaktion (Pflichtauswahl)]],Transaktionen[[Transaktionen]:[Modul]],3,FALSE),"Modul anders","okay"),"")</f>
        <v>okay</v>
      </c>
      <c r="AP426" s="10" t="str">
        <f>IFERROR(IF(COUNTIFS(BTT[Verwendete Transaktion (Pflichtauswahl)],BTT[[#This Row],[Verwendete Transaktion (Pflichtauswahl)]],BTT[SAP-Modul
(Pflichtauswahl)],"&lt;&gt;"&amp;BTT[[#This Row],[SAP-Modul
(Pflichtauswahl)]])&gt;0,"Modul anders","okay"),"")</f>
        <v>okay</v>
      </c>
      <c r="AQ426" s="10" t="str">
        <f>IFERROR(IF(COUNTIFS(BTT[Verwendete Transaktion (Pflichtauswahl)],BTT[[#This Row],[Verwendete Transaktion (Pflichtauswahl)]],BTT[Verantwortliches TP
(automatisch)],"&lt;&gt;"&amp;BTT[[#This Row],[Verantwortliches TP
(automatisch)]])&gt;0,"Transaktion mehrfach","okay"),"")</f>
        <v>Transaktion mehrfach</v>
      </c>
      <c r="AR42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26" s="10" t="s">
        <v>10356</v>
      </c>
      <c r="AT426" s="10" t="s">
        <v>10341</v>
      </c>
    </row>
    <row r="427" spans="1:46" x14ac:dyDescent="0.25">
      <c r="A427" s="14" t="str">
        <f>IFERROR(IF(BTT[[#This Row],[Lfd Nr. 
(aus konsolidierter Datei)]]&lt;&gt;"",BTT[[#This Row],[Lfd Nr. 
(aus konsolidierter Datei)]],VLOOKUP(aktives_Teilprojekt,Teilprojekte[[Teilprojekte]:[Kürzel]],2,FALSE)&amp;ROW(BTT[[#This Row],[Lfd Nr.
(automatisch)]])-2),"")</f>
        <v>IH332</v>
      </c>
      <c r="B427" s="15" t="s">
        <v>6111</v>
      </c>
      <c r="C427" s="15"/>
      <c r="D427" t="s">
        <v>10360</v>
      </c>
      <c r="E427" s="10" t="str">
        <f>IFERROR(IF(NOT(BTT[[#This Row],[Manuelle Änderung des Verantwortliches TP
(Auswahl - bei Bedarf)]]=""),BTT[[#This Row],[Manuelle Änderung des Verantwortliches TP
(Auswahl - bei Bedarf)]],VLOOKUP(BTT[[#This Row],[Hauptprozess
(Pflichtauswahl)]],Hauptprozesse[],3,FALSE)),"")</f>
        <v>FI</v>
      </c>
      <c r="F427" t="s">
        <v>3</v>
      </c>
      <c r="H427" s="10" t="s">
        <v>6041</v>
      </c>
      <c r="I427" t="s">
        <v>2486</v>
      </c>
      <c r="J427" s="10" t="str">
        <f>IFERROR(VLOOKUP(BTT[[#This Row],[Verwendete Transaktion (Pflichtauswahl)]],Transaktionen[[Transaktionen]:[Langtext]],2,FALSE),"")</f>
        <v>AUFTRAG ÄNDERN</v>
      </c>
      <c r="K427" t="s">
        <v>6052</v>
      </c>
      <c r="L427" t="s">
        <v>6052</v>
      </c>
      <c r="M427" t="s">
        <v>6052</v>
      </c>
      <c r="N427" t="s">
        <v>6052</v>
      </c>
      <c r="O427" t="s">
        <v>6052</v>
      </c>
      <c r="P427" t="s">
        <v>6052</v>
      </c>
      <c r="Q427" t="s">
        <v>6052</v>
      </c>
      <c r="S427" t="s">
        <v>6052</v>
      </c>
      <c r="T427" t="s">
        <v>6060</v>
      </c>
      <c r="V427" s="10" t="str">
        <f>IFERROR(VLOOKUP(BTT[[#This Row],[Verwendetes Formular
(Auswahl falls relevant)]],Formulare[[Formularbezeichnung]:[Formularname (technisch)]],2,FALSE),"")</f>
        <v/>
      </c>
      <c r="X427" t="s">
        <v>6052</v>
      </c>
      <c r="Y427" s="4"/>
      <c r="Z427" t="s">
        <v>6046</v>
      </c>
      <c r="AK427" s="10" t="str">
        <f>IF(BTT[[#This Row],[Subprozess
(optionale Auswahl)]]="","okay",IF(VLOOKUP(BTT[[#This Row],[Subprozess
(optionale Auswahl)]],BPML[[Subprozess]:[Zugeordneter Hauptprozess]],3,FALSE)=BTT[[#This Row],[Hauptprozess
(Pflichtauswahl)]],"okay","falscher Subprozess"))</f>
        <v>okay</v>
      </c>
      <c r="AL427" t="str">
        <f>IF(aktives_Teilprojekt="Master","",IF(BTT[[#This Row],[Verantwortliches TP
(automatisch)]]=VLOOKUP(aktives_Teilprojekt,Teilprojekte[[Teilprojekte]:[Kürzel]],2,FALSE),"okay","Hauptprozess anderes TP"))</f>
        <v>Hauptprozess anderes TP</v>
      </c>
      <c r="AM4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7" s="10" t="str">
        <f>IFERROR(IF(BTT[[#This Row],[SAP-Modul
(Pflichtauswahl)]]&lt;&gt;VLOOKUP(BTT[[#This Row],[Verwendete Transaktion (Pflichtauswahl)]],Transaktionen[[Transaktionen]:[Modul]],3,FALSE),"Modul anders","okay"),"")</f>
        <v>okay</v>
      </c>
      <c r="AP427" s="10" t="str">
        <f>IFERROR(IF(COUNTIFS(BTT[Verwendete Transaktion (Pflichtauswahl)],BTT[[#This Row],[Verwendete Transaktion (Pflichtauswahl)]],BTT[SAP-Modul
(Pflichtauswahl)],"&lt;&gt;"&amp;BTT[[#This Row],[SAP-Modul
(Pflichtauswahl)]])&gt;0,"Modul anders","okay"),"")</f>
        <v>okay</v>
      </c>
      <c r="AQ427" s="10" t="str">
        <f>IFERROR(IF(COUNTIFS(BTT[Verwendete Transaktion (Pflichtauswahl)],BTT[[#This Row],[Verwendete Transaktion (Pflichtauswahl)]],BTT[Verantwortliches TP
(automatisch)],"&lt;&gt;"&amp;BTT[[#This Row],[Verantwortliches TP
(automatisch)]])&gt;0,"Transaktion mehrfach","okay"),"")</f>
        <v>Transaktion mehrfach</v>
      </c>
      <c r="AR42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27" s="10" t="s">
        <v>10359</v>
      </c>
      <c r="AT427" s="10" t="s">
        <v>10341</v>
      </c>
    </row>
  </sheetData>
  <sheetProtection formatRows="0" insertRows="0" deleteRows="0" autoFilter="0" pivotTables="0"/>
  <mergeCells count="4">
    <mergeCell ref="A1:D1"/>
    <mergeCell ref="AB1:AJ1"/>
    <mergeCell ref="E1:Z1"/>
    <mergeCell ref="AK1:AT1"/>
  </mergeCells>
  <conditionalFormatting sqref="B3:B427">
    <cfRule type="expression" dxfId="9" priority="20">
      <formula>ISBLANK(B3)</formula>
    </cfRule>
  </conditionalFormatting>
  <conditionalFormatting sqref="D3:D427 H3:I427 O3:O427 T3:T427 X3:X427 Z3:Z427 AD3:AD427 AI3:AJ427">
    <cfRule type="expression" dxfId="8" priority="22">
      <formula>ISBLANK(D3)</formula>
    </cfRule>
  </conditionalFormatting>
  <conditionalFormatting sqref="U3:V427">
    <cfRule type="expression" dxfId="7" priority="15">
      <formula>AND(ISBLANK(U3),T3="SAP-Formular")</formula>
    </cfRule>
  </conditionalFormatting>
  <conditionalFormatting sqref="W3:W427">
    <cfRule type="expression" dxfId="6" priority="14">
      <formula>AND(ISBLANK(W3),OR(T3="Mail",T3="XML",T3="weiterer"))</formula>
    </cfRule>
  </conditionalFormatting>
  <conditionalFormatting sqref="AA3:AA427">
    <cfRule type="expression" dxfId="5" priority="11">
      <formula>AND(ISBLANK(AA3),NOT(ISBLANK(I3)),LEFT(I3,1)="Z")</formula>
    </cfRule>
  </conditionalFormatting>
  <conditionalFormatting sqref="AB3:AB427">
    <cfRule type="expression" dxfId="4" priority="10">
      <formula>AND(ISBLANK(AB3),NOT(ISBLANK(I3)),LEFT(I3,1)&lt;&gt;"Z")</formula>
    </cfRule>
  </conditionalFormatting>
  <conditionalFormatting sqref="AE3:AE427">
    <cfRule type="expression" dxfId="3" priority="8">
      <formula>AND(ISBLANK(AE3),AB3="ja")</formula>
    </cfRule>
  </conditionalFormatting>
  <conditionalFormatting sqref="AF3:AF427">
    <cfRule type="expression" dxfId="2" priority="7">
      <formula>AND(ISBLANK(AF3),AD3="Fiori")</formula>
    </cfRule>
  </conditionalFormatting>
  <conditionalFormatting sqref="AG3:AG427">
    <cfRule type="expression" dxfId="1" priority="5">
      <formula>AND(ISBLANK(AG3),NOT(ISBLANK(M3)))</formula>
    </cfRule>
  </conditionalFormatting>
  <conditionalFormatting sqref="AH3:AH427">
    <cfRule type="expression" dxfId="0" priority="4">
      <formula>AND(ISBLANK(AH3),NOT(ISBLANK(R3)))</formula>
    </cfRule>
  </conditionalFormatting>
  <dataValidations count="11">
    <dataValidation type="list" allowBlank="1" showInputMessage="1" showErrorMessage="1" sqref="B3:B427">
      <formula1>Hauptprozess</formula1>
    </dataValidation>
    <dataValidation type="list" allowBlank="1" showInputMessage="1" showErrorMessage="1" sqref="C3:C427">
      <formula1>Subprozess</formula1>
    </dataValidation>
    <dataValidation type="list" allowBlank="1" showInputMessage="1" showErrorMessage="1" sqref="I3:I427">
      <formula1>Transaktion</formula1>
    </dataValidation>
    <dataValidation type="list" allowBlank="1" showInputMessage="1" showErrorMessage="1" sqref="R3:R427">
      <formula1>Schnittstelle</formula1>
    </dataValidation>
    <dataValidation type="list" allowBlank="1" showInputMessage="1" showErrorMessage="1" sqref="H3:H427">
      <formula1>Modul</formula1>
    </dataValidation>
    <dataValidation type="list" allowBlank="1" showInputMessage="1" showErrorMessage="1" sqref="Z3:Z427">
      <formula1>Priorität</formula1>
    </dataValidation>
    <dataValidation type="list" allowBlank="1" showInputMessage="1" showErrorMessage="1" sqref="AA3:AB427 X3:X427 O3:O427 AG3:AJ427">
      <formula1>Vorhanden</formula1>
    </dataValidation>
    <dataValidation type="list" allowBlank="1" showInputMessage="1" showErrorMessage="1" sqref="T3:T427">
      <formula1>Output</formula1>
    </dataValidation>
    <dataValidation type="list" allowBlank="1" showInputMessage="1" showErrorMessage="1" sqref="U3:U427">
      <formula1>Formular</formula1>
    </dataValidation>
    <dataValidation type="list" allowBlank="1" showInputMessage="1" showErrorMessage="1" sqref="AD3:AD427">
      <formula1>Interface</formula1>
    </dataValidation>
    <dataValidation type="list" allowBlank="1" showInputMessage="1" showErrorMessage="1" sqref="F3:F427">
      <formula1>Teilprojekt_Kürzel</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J102"/>
  <sheetViews>
    <sheetView topLeftCell="A37" workbookViewId="0">
      <selection activeCell="A53" sqref="A53"/>
    </sheetView>
  </sheetViews>
  <sheetFormatPr baseColWidth="10" defaultRowHeight="15" x14ac:dyDescent="0.25"/>
  <cols>
    <col min="1" max="1" width="53.85546875" bestFit="1" customWidth="1"/>
    <col min="2" max="2" width="14.42578125" customWidth="1"/>
    <col min="3" max="4" width="19.42578125" customWidth="1"/>
    <col min="6" max="6" width="42" bestFit="1" customWidth="1"/>
    <col min="7" max="7" width="11.5703125" bestFit="1" customWidth="1"/>
    <col min="8" max="8" width="53.85546875" bestFit="1" customWidth="1"/>
    <col min="9" max="9" width="20.140625" customWidth="1"/>
    <col min="10" max="10" width="17.42578125" bestFit="1" customWidth="1"/>
  </cols>
  <sheetData>
    <row r="1" spans="1:10" x14ac:dyDescent="0.25">
      <c r="A1" t="s">
        <v>0</v>
      </c>
      <c r="B1" t="s">
        <v>11</v>
      </c>
      <c r="C1" t="s">
        <v>2</v>
      </c>
      <c r="D1" t="s">
        <v>64</v>
      </c>
      <c r="F1" t="s">
        <v>1</v>
      </c>
      <c r="G1" t="s">
        <v>11</v>
      </c>
      <c r="H1" t="s">
        <v>12</v>
      </c>
      <c r="I1" t="s">
        <v>13</v>
      </c>
      <c r="J1" t="s">
        <v>64</v>
      </c>
    </row>
    <row r="2" spans="1:10" x14ac:dyDescent="0.25">
      <c r="A2" t="s">
        <v>43</v>
      </c>
      <c r="B2" t="s">
        <v>6138</v>
      </c>
      <c r="C2" t="s">
        <v>9544</v>
      </c>
      <c r="D2" t="str">
        <f>IF(ISERROR(VLOOKUP(Hauptprozesse[[#This Row],[Hauptprozess]],BTT[Hauptprozess
(Pflichtauswahl)],1,FALSE)),"nein","ja")</f>
        <v>nein</v>
      </c>
      <c r="F2" t="s">
        <v>6209</v>
      </c>
      <c r="G2" t="s">
        <v>6258</v>
      </c>
      <c r="H2" t="s">
        <v>43</v>
      </c>
      <c r="I2" t="str">
        <f>VLOOKUP(BPML[[#This Row],[Zugeordneter Hauptprozess]],Hauptprozesse[],3,FALSE)</f>
        <v>PS/IM</v>
      </c>
      <c r="J2" t="str">
        <f>IF(ISERROR(VLOOKUP(BPML[[#This Row],[Subprozess]],BTT[Subprozess
(optionale Auswahl)],1,FALSE)),"nein","ja")</f>
        <v>nein</v>
      </c>
    </row>
    <row r="3" spans="1:10" x14ac:dyDescent="0.25">
      <c r="A3" t="s">
        <v>44</v>
      </c>
      <c r="B3" t="s">
        <v>6139</v>
      </c>
      <c r="C3" t="s">
        <v>3</v>
      </c>
      <c r="D3" t="str">
        <f>IF(ISERROR(VLOOKUP(Hauptprozesse[[#This Row],[Hauptprozess]],BTT[Hauptprozess
(Pflichtauswahl)],1,FALSE)),"nein","ja")</f>
        <v>nein</v>
      </c>
      <c r="F3" t="s">
        <v>6210</v>
      </c>
      <c r="G3" t="s">
        <v>6259</v>
      </c>
      <c r="H3" t="s">
        <v>43</v>
      </c>
      <c r="I3" t="str">
        <f>VLOOKUP(BPML[[#This Row],[Zugeordneter Hauptprozess]],Hauptprozesse[],3,FALSE)</f>
        <v>PS/IM</v>
      </c>
      <c r="J3" t="str">
        <f>IF(ISERROR(VLOOKUP(BPML[[#This Row],[Subprozess]],BTT[Subprozess
(optionale Auswahl)],1,FALSE)),"nein","ja")</f>
        <v>nein</v>
      </c>
    </row>
    <row r="4" spans="1:10" x14ac:dyDescent="0.25">
      <c r="A4" t="s">
        <v>9531</v>
      </c>
      <c r="B4" t="s">
        <v>6140</v>
      </c>
      <c r="C4" t="s">
        <v>9544</v>
      </c>
      <c r="D4" t="str">
        <f>IF(ISERROR(VLOOKUP(Hauptprozesse[[#This Row],[Hauptprozess]],BTT[Hauptprozess
(Pflichtauswahl)],1,FALSE)),"nein","ja")</f>
        <v>nein</v>
      </c>
      <c r="F4" t="s">
        <v>9545</v>
      </c>
      <c r="G4" t="s">
        <v>9546</v>
      </c>
      <c r="H4" t="s">
        <v>43</v>
      </c>
      <c r="I4" t="str">
        <f>VLOOKUP(BPML[[#This Row],[Zugeordneter Hauptprozess]],Hauptprozesse[],3,FALSE)</f>
        <v>PS/IM</v>
      </c>
      <c r="J4" t="str">
        <f>IF(ISERROR(VLOOKUP(BPML[[#This Row],[Subprozess]],BTT[Subprozess
(optionale Auswahl)],1,FALSE)),"nein","ja")</f>
        <v>nein</v>
      </c>
    </row>
    <row r="5" spans="1:10" x14ac:dyDescent="0.25">
      <c r="A5" t="s">
        <v>9532</v>
      </c>
      <c r="B5" t="s">
        <v>6141</v>
      </c>
      <c r="C5" t="s">
        <v>9544</v>
      </c>
      <c r="D5" t="str">
        <f>IF(ISERROR(VLOOKUP(Hauptprozesse[[#This Row],[Hauptprozess]],BTT[Hauptprozess
(Pflichtauswahl)],1,FALSE)),"nein","ja")</f>
        <v>nein</v>
      </c>
      <c r="F5" t="s">
        <v>9547</v>
      </c>
      <c r="G5" t="s">
        <v>9548</v>
      </c>
      <c r="H5" t="s">
        <v>43</v>
      </c>
      <c r="I5" t="str">
        <f>VLOOKUP(BPML[[#This Row],[Zugeordneter Hauptprozess]],Hauptprozesse[],3,FALSE)</f>
        <v>PS/IM</v>
      </c>
      <c r="J5" t="str">
        <f>IF(ISERROR(VLOOKUP(BPML[[#This Row],[Subprozess]],BTT[Subprozess
(optionale Auswahl)],1,FALSE)),"nein","ja")</f>
        <v>nein</v>
      </c>
    </row>
    <row r="6" spans="1:10" x14ac:dyDescent="0.25">
      <c r="A6" t="s">
        <v>9533</v>
      </c>
      <c r="B6" t="s">
        <v>6142</v>
      </c>
      <c r="C6" t="s">
        <v>9544</v>
      </c>
      <c r="D6" t="str">
        <f>IF(ISERROR(VLOOKUP(Hauptprozesse[[#This Row],[Hauptprozess]],BTT[Hauptprozess
(Pflichtauswahl)],1,FALSE)),"nein","ja")</f>
        <v>nein</v>
      </c>
      <c r="F6" t="s">
        <v>9549</v>
      </c>
      <c r="G6" t="s">
        <v>9550</v>
      </c>
      <c r="H6" t="s">
        <v>43</v>
      </c>
      <c r="I6" t="str">
        <f>VLOOKUP(BPML[[#This Row],[Zugeordneter Hauptprozess]],Hauptprozesse[],3,FALSE)</f>
        <v>PS/IM</v>
      </c>
      <c r="J6" t="str">
        <f>IF(ISERROR(VLOOKUP(BPML[[#This Row],[Subprozess]],BTT[Subprozess
(optionale Auswahl)],1,FALSE)),"nein","ja")</f>
        <v>nein</v>
      </c>
    </row>
    <row r="7" spans="1:10" x14ac:dyDescent="0.25">
      <c r="A7" t="s">
        <v>9534</v>
      </c>
      <c r="B7" t="s">
        <v>9540</v>
      </c>
      <c r="C7" t="s">
        <v>9544</v>
      </c>
      <c r="D7" t="str">
        <f>IF(ISERROR(VLOOKUP(Hauptprozesse[[#This Row],[Hauptprozess]],BTT[Hauptprozess
(Pflichtauswahl)],1,FALSE)),"nein","ja")</f>
        <v>nein</v>
      </c>
      <c r="F7" t="s">
        <v>45</v>
      </c>
      <c r="G7" t="s">
        <v>6260</v>
      </c>
      <c r="H7" t="s">
        <v>44</v>
      </c>
      <c r="I7" t="str">
        <f>VLOOKUP(BPML[[#This Row],[Zugeordneter Hauptprozess]],Hauptprozesse[],3,FALSE)</f>
        <v>FI</v>
      </c>
      <c r="J7" t="str">
        <f>IF(ISERROR(VLOOKUP(BPML[[#This Row],[Subprozess]],BTT[Subprozess
(optionale Auswahl)],1,FALSE)),"nein","ja")</f>
        <v>nein</v>
      </c>
    </row>
    <row r="8" spans="1:10" x14ac:dyDescent="0.25">
      <c r="A8" t="s">
        <v>9535</v>
      </c>
      <c r="B8" t="s">
        <v>9541</v>
      </c>
      <c r="C8" t="s">
        <v>9544</v>
      </c>
      <c r="D8" t="str">
        <f>IF(ISERROR(VLOOKUP(Hauptprozesse[[#This Row],[Hauptprozess]],BTT[Hauptprozess
(Pflichtauswahl)],1,FALSE)),"nein","ja")</f>
        <v>nein</v>
      </c>
      <c r="F8" t="s">
        <v>46</v>
      </c>
      <c r="G8" t="s">
        <v>6261</v>
      </c>
      <c r="H8" t="s">
        <v>44</v>
      </c>
      <c r="I8" t="str">
        <f>VLOOKUP(BPML[[#This Row],[Zugeordneter Hauptprozess]],Hauptprozesse[],3,FALSE)</f>
        <v>FI</v>
      </c>
      <c r="J8" t="str">
        <f>IF(ISERROR(VLOOKUP(BPML[[#This Row],[Subprozess]],BTT[Subprozess
(optionale Auswahl)],1,FALSE)),"nein","ja")</f>
        <v>nein</v>
      </c>
    </row>
    <row r="9" spans="1:10" x14ac:dyDescent="0.25">
      <c r="A9" t="s">
        <v>9536</v>
      </c>
      <c r="B9" t="s">
        <v>9542</v>
      </c>
      <c r="C9" t="s">
        <v>9544</v>
      </c>
      <c r="D9" t="str">
        <f>IF(ISERROR(VLOOKUP(Hauptprozesse[[#This Row],[Hauptprozess]],BTT[Hauptprozess
(Pflichtauswahl)],1,FALSE)),"nein","ja")</f>
        <v>nein</v>
      </c>
      <c r="F9" t="s">
        <v>47</v>
      </c>
      <c r="G9" t="s">
        <v>6262</v>
      </c>
      <c r="H9" t="s">
        <v>44</v>
      </c>
      <c r="I9" t="str">
        <f>VLOOKUP(BPML[[#This Row],[Zugeordneter Hauptprozess]],Hauptprozesse[],3,FALSE)</f>
        <v>FI</v>
      </c>
      <c r="J9" t="str">
        <f>IF(ISERROR(VLOOKUP(BPML[[#This Row],[Subprozess]],BTT[Subprozess
(optionale Auswahl)],1,FALSE)),"nein","ja")</f>
        <v>nein</v>
      </c>
    </row>
    <row r="10" spans="1:10" x14ac:dyDescent="0.25">
      <c r="A10" t="s">
        <v>9537</v>
      </c>
      <c r="B10" t="s">
        <v>9543</v>
      </c>
      <c r="C10" t="s">
        <v>9544</v>
      </c>
      <c r="D10" t="str">
        <f>IF(ISERROR(VLOOKUP(Hauptprozesse[[#This Row],[Hauptprozess]],BTT[Hauptprozess
(Pflichtauswahl)],1,FALSE)),"nein","ja")</f>
        <v>nein</v>
      </c>
      <c r="F10" t="s">
        <v>48</v>
      </c>
      <c r="G10" t="s">
        <v>6263</v>
      </c>
      <c r="H10" t="s">
        <v>44</v>
      </c>
      <c r="I10" t="str">
        <f>VLOOKUP(BPML[[#This Row],[Zugeordneter Hauptprozess]],Hauptprozesse[],3,FALSE)</f>
        <v>FI</v>
      </c>
      <c r="J10" t="str">
        <f>IF(ISERROR(VLOOKUP(BPML[[#This Row],[Subprozess]],BTT[Subprozess
(optionale Auswahl)],1,FALSE)),"nein","ja")</f>
        <v>nein</v>
      </c>
    </row>
    <row r="11" spans="1:10" x14ac:dyDescent="0.25">
      <c r="A11" t="s">
        <v>51</v>
      </c>
      <c r="B11" t="s">
        <v>6143</v>
      </c>
      <c r="C11" t="s">
        <v>3</v>
      </c>
      <c r="D11" t="str">
        <f>IF(ISERROR(VLOOKUP(Hauptprozesse[[#This Row],[Hauptprozess]],BTT[Hauptprozess
(Pflichtauswahl)],1,FALSE)),"nein","ja")</f>
        <v>ja</v>
      </c>
      <c r="F11" t="s">
        <v>9551</v>
      </c>
      <c r="G11" t="s">
        <v>9552</v>
      </c>
      <c r="H11" t="s">
        <v>9531</v>
      </c>
      <c r="I11" t="str">
        <f>VLOOKUP(BPML[[#This Row],[Zugeordneter Hauptprozess]],Hauptprozesse[],3,FALSE)</f>
        <v>PS/IM</v>
      </c>
      <c r="J11" t="str">
        <f>IF(ISERROR(VLOOKUP(BPML[[#This Row],[Subprozess]],BTT[Subprozess
(optionale Auswahl)],1,FALSE)),"nein","ja")</f>
        <v>nein</v>
      </c>
    </row>
    <row r="12" spans="1:10" x14ac:dyDescent="0.25">
      <c r="A12" t="s">
        <v>6103</v>
      </c>
      <c r="B12" t="s">
        <v>6144</v>
      </c>
      <c r="C12" t="s">
        <v>4</v>
      </c>
      <c r="D12" t="str">
        <f>IF(ISERROR(VLOOKUP(Hauptprozesse[[#This Row],[Hauptprozess]],BTT[Hauptprozess
(Pflichtauswahl)],1,FALSE)),"nein","ja")</f>
        <v>ja</v>
      </c>
      <c r="F12" t="s">
        <v>9553</v>
      </c>
      <c r="G12" t="s">
        <v>9554</v>
      </c>
      <c r="H12" t="s">
        <v>9531</v>
      </c>
      <c r="I12" t="str">
        <f>VLOOKUP(BPML[[#This Row],[Zugeordneter Hauptprozess]],Hauptprozesse[],3,FALSE)</f>
        <v>PS/IM</v>
      </c>
      <c r="J12" t="str">
        <f>IF(ISERROR(VLOOKUP(BPML[[#This Row],[Subprozess]],BTT[Subprozess
(optionale Auswahl)],1,FALSE)),"nein","ja")</f>
        <v>nein</v>
      </c>
    </row>
    <row r="13" spans="1:10" x14ac:dyDescent="0.25">
      <c r="A13" t="s">
        <v>6104</v>
      </c>
      <c r="B13" t="s">
        <v>6145</v>
      </c>
      <c r="C13" t="s">
        <v>4</v>
      </c>
      <c r="D13" t="str">
        <f>IF(ISERROR(VLOOKUP(Hauptprozesse[[#This Row],[Hauptprozess]],BTT[Hauptprozess
(Pflichtauswahl)],1,FALSE)),"nein","ja")</f>
        <v>ja</v>
      </c>
      <c r="F13" t="s">
        <v>9555</v>
      </c>
      <c r="G13" t="s">
        <v>9556</v>
      </c>
      <c r="H13" t="s">
        <v>9531</v>
      </c>
      <c r="I13" t="str">
        <f>VLOOKUP(BPML[[#This Row],[Zugeordneter Hauptprozess]],Hauptprozesse[],3,FALSE)</f>
        <v>PS/IM</v>
      </c>
      <c r="J13" t="str">
        <f>IF(ISERROR(VLOOKUP(BPML[[#This Row],[Subprozess]],BTT[Subprozess
(optionale Auswahl)],1,FALSE)),"nein","ja")</f>
        <v>nein</v>
      </c>
    </row>
    <row r="14" spans="1:10" x14ac:dyDescent="0.25">
      <c r="A14" t="s">
        <v>6105</v>
      </c>
      <c r="B14" t="s">
        <v>6146</v>
      </c>
      <c r="C14" t="s">
        <v>4</v>
      </c>
      <c r="D14" t="str">
        <f>IF(ISERROR(VLOOKUP(Hauptprozesse[[#This Row],[Hauptprozess]],BTT[Hauptprozess
(Pflichtauswahl)],1,FALSE)),"nein","ja")</f>
        <v>ja</v>
      </c>
      <c r="F14" t="s">
        <v>50</v>
      </c>
      <c r="G14" t="s">
        <v>9557</v>
      </c>
      <c r="H14" t="s">
        <v>9531</v>
      </c>
      <c r="I14" t="str">
        <f>VLOOKUP(BPML[[#This Row],[Zugeordneter Hauptprozess]],Hauptprozesse[],3,FALSE)</f>
        <v>PS/IM</v>
      </c>
      <c r="J14" t="str">
        <f>IF(ISERROR(VLOOKUP(BPML[[#This Row],[Subprozess]],BTT[Subprozess
(optionale Auswahl)],1,FALSE)),"nein","ja")</f>
        <v>nein</v>
      </c>
    </row>
    <row r="15" spans="1:10" x14ac:dyDescent="0.25">
      <c r="A15" t="s">
        <v>6106</v>
      </c>
      <c r="B15" t="s">
        <v>6147</v>
      </c>
      <c r="C15" t="s">
        <v>4</v>
      </c>
      <c r="D15" t="str">
        <f>IF(ISERROR(VLOOKUP(Hauptprozesse[[#This Row],[Hauptprozess]],BTT[Hauptprozess
(Pflichtauswahl)],1,FALSE)),"nein","ja")</f>
        <v>ja</v>
      </c>
      <c r="F15" t="s">
        <v>9558</v>
      </c>
      <c r="G15" t="s">
        <v>9559</v>
      </c>
      <c r="H15" t="s">
        <v>9532</v>
      </c>
      <c r="I15" t="str">
        <f>VLOOKUP(BPML[[#This Row],[Zugeordneter Hauptprozess]],Hauptprozesse[],3,FALSE)</f>
        <v>PS/IM</v>
      </c>
      <c r="J15" t="str">
        <f>IF(ISERROR(VLOOKUP(BPML[[#This Row],[Subprozess]],BTT[Subprozess
(optionale Auswahl)],1,FALSE)),"nein","ja")</f>
        <v>nein</v>
      </c>
    </row>
    <row r="16" spans="1:10" x14ac:dyDescent="0.25">
      <c r="A16" t="s">
        <v>6107</v>
      </c>
      <c r="B16" t="s">
        <v>6148</v>
      </c>
      <c r="C16" t="s">
        <v>4</v>
      </c>
      <c r="D16" t="str">
        <f>IF(ISERROR(VLOOKUP(Hauptprozesse[[#This Row],[Hauptprozess]],BTT[Hauptprozess
(Pflichtauswahl)],1,FALSE)),"nein","ja")</f>
        <v>ja</v>
      </c>
      <c r="F16" t="s">
        <v>9560</v>
      </c>
      <c r="G16" t="s">
        <v>9561</v>
      </c>
      <c r="H16" t="s">
        <v>9532</v>
      </c>
      <c r="I16" t="str">
        <f>VLOOKUP(BPML[[#This Row],[Zugeordneter Hauptprozess]],Hauptprozesse[],3,FALSE)</f>
        <v>PS/IM</v>
      </c>
      <c r="J16" t="str">
        <f>IF(ISERROR(VLOOKUP(BPML[[#This Row],[Subprozess]],BTT[Subprozess
(optionale Auswahl)],1,FALSE)),"nein","ja")</f>
        <v>nein</v>
      </c>
    </row>
    <row r="17" spans="1:10" x14ac:dyDescent="0.25">
      <c r="A17" t="s">
        <v>6108</v>
      </c>
      <c r="B17" t="s">
        <v>6149</v>
      </c>
      <c r="C17" t="s">
        <v>4</v>
      </c>
      <c r="D17" t="str">
        <f>IF(ISERROR(VLOOKUP(Hauptprozesse[[#This Row],[Hauptprozess]],BTT[Hauptprozess
(Pflichtauswahl)],1,FALSE)),"nein","ja")</f>
        <v>ja</v>
      </c>
      <c r="F17" t="s">
        <v>9562</v>
      </c>
      <c r="G17" t="s">
        <v>9563</v>
      </c>
      <c r="H17" t="s">
        <v>9532</v>
      </c>
      <c r="I17" t="str">
        <f>VLOOKUP(BPML[[#This Row],[Zugeordneter Hauptprozess]],Hauptprozesse[],3,FALSE)</f>
        <v>PS/IM</v>
      </c>
      <c r="J17" t="str">
        <f>IF(ISERROR(VLOOKUP(BPML[[#This Row],[Subprozess]],BTT[Subprozess
(optionale Auswahl)],1,FALSE)),"nein","ja")</f>
        <v>nein</v>
      </c>
    </row>
    <row r="18" spans="1:10" x14ac:dyDescent="0.25">
      <c r="A18" t="s">
        <v>6109</v>
      </c>
      <c r="B18" t="s">
        <v>6150</v>
      </c>
      <c r="C18" t="s">
        <v>4</v>
      </c>
      <c r="D18" t="str">
        <f>IF(ISERROR(VLOOKUP(Hauptprozesse[[#This Row],[Hauptprozess]],BTT[Hauptprozess
(Pflichtauswahl)],1,FALSE)),"nein","ja")</f>
        <v>ja</v>
      </c>
      <c r="F18" t="s">
        <v>9564</v>
      </c>
      <c r="G18" t="s">
        <v>9565</v>
      </c>
      <c r="H18" t="s">
        <v>9534</v>
      </c>
      <c r="I18" t="str">
        <f>VLOOKUP(BPML[[#This Row],[Zugeordneter Hauptprozess]],Hauptprozesse[],3,FALSE)</f>
        <v>PS/IM</v>
      </c>
      <c r="J18" t="str">
        <f>IF(ISERROR(VLOOKUP(BPML[[#This Row],[Subprozess]],BTT[Subprozess
(optionale Auswahl)],1,FALSE)),"nein","ja")</f>
        <v>nein</v>
      </c>
    </row>
    <row r="19" spans="1:10" x14ac:dyDescent="0.25">
      <c r="A19" t="s">
        <v>9051</v>
      </c>
      <c r="B19" t="s">
        <v>6151</v>
      </c>
      <c r="C19" t="s">
        <v>4</v>
      </c>
      <c r="D19" t="str">
        <f>IF(ISERROR(VLOOKUP(Hauptprozesse[[#This Row],[Hauptprozess]],BTT[Hauptprozess
(Pflichtauswahl)],1,FALSE)),"nein","ja")</f>
        <v>ja</v>
      </c>
      <c r="F19" t="s">
        <v>9566</v>
      </c>
      <c r="G19" t="s">
        <v>9567</v>
      </c>
      <c r="H19" t="s">
        <v>9534</v>
      </c>
      <c r="I19" t="str">
        <f>VLOOKUP(BPML[[#This Row],[Zugeordneter Hauptprozess]],Hauptprozesse[],3,FALSE)</f>
        <v>PS/IM</v>
      </c>
      <c r="J19" t="str">
        <f>IF(ISERROR(VLOOKUP(BPML[[#This Row],[Subprozess]],BTT[Subprozess
(optionale Auswahl)],1,FALSE)),"nein","ja")</f>
        <v>nein</v>
      </c>
    </row>
    <row r="20" spans="1:10" x14ac:dyDescent="0.25">
      <c r="A20" t="s">
        <v>6110</v>
      </c>
      <c r="B20" t="s">
        <v>6152</v>
      </c>
      <c r="C20" t="s">
        <v>4</v>
      </c>
      <c r="D20" t="str">
        <f>IF(ISERROR(VLOOKUP(Hauptprozesse[[#This Row],[Hauptprozess]],BTT[Hauptprozess
(Pflichtauswahl)],1,FALSE)),"nein","ja")</f>
        <v>ja</v>
      </c>
      <c r="F20" t="s">
        <v>9568</v>
      </c>
      <c r="G20" t="s">
        <v>9569</v>
      </c>
      <c r="H20" t="s">
        <v>9534</v>
      </c>
      <c r="I20" t="str">
        <f>VLOOKUP(BPML[[#This Row],[Zugeordneter Hauptprozess]],Hauptprozesse[],3,FALSE)</f>
        <v>PS/IM</v>
      </c>
      <c r="J20" t="str">
        <f>IF(ISERROR(VLOOKUP(BPML[[#This Row],[Subprozess]],BTT[Subprozess
(optionale Auswahl)],1,FALSE)),"nein","ja")</f>
        <v>nein</v>
      </c>
    </row>
    <row r="21" spans="1:10" x14ac:dyDescent="0.25">
      <c r="A21" t="s">
        <v>6111</v>
      </c>
      <c r="B21" t="s">
        <v>6153</v>
      </c>
      <c r="C21" t="s">
        <v>4</v>
      </c>
      <c r="D21" t="str">
        <f>IF(ISERROR(VLOOKUP(Hauptprozesse[[#This Row],[Hauptprozess]],BTT[Hauptprozess
(Pflichtauswahl)],1,FALSE)),"nein","ja")</f>
        <v>ja</v>
      </c>
      <c r="F21" t="s">
        <v>9570</v>
      </c>
      <c r="G21" t="s">
        <v>9571</v>
      </c>
      <c r="H21" t="s">
        <v>9535</v>
      </c>
      <c r="I21" t="str">
        <f>VLOOKUP(BPML[[#This Row],[Zugeordneter Hauptprozess]],Hauptprozesse[],3,FALSE)</f>
        <v>PS/IM</v>
      </c>
      <c r="J21" t="str">
        <f>IF(ISERROR(VLOOKUP(BPML[[#This Row],[Subprozess]],BTT[Subprozess
(optionale Auswahl)],1,FALSE)),"nein","ja")</f>
        <v>nein</v>
      </c>
    </row>
    <row r="22" spans="1:10" x14ac:dyDescent="0.25">
      <c r="A22" t="s">
        <v>6112</v>
      </c>
      <c r="B22" t="s">
        <v>6154</v>
      </c>
      <c r="C22" t="s">
        <v>4</v>
      </c>
      <c r="D22" t="str">
        <f>IF(ISERROR(VLOOKUP(Hauptprozesse[[#This Row],[Hauptprozess]],BTT[Hauptprozess
(Pflichtauswahl)],1,FALSE)),"nein","ja")</f>
        <v>ja</v>
      </c>
      <c r="F22" t="s">
        <v>9572</v>
      </c>
      <c r="G22" t="s">
        <v>9573</v>
      </c>
      <c r="H22" t="s">
        <v>9535</v>
      </c>
      <c r="I22" t="str">
        <f>VLOOKUP(BPML[[#This Row],[Zugeordneter Hauptprozess]],Hauptprozesse[],3,FALSE)</f>
        <v>PS/IM</v>
      </c>
      <c r="J22" t="str">
        <f>IF(ISERROR(VLOOKUP(BPML[[#This Row],[Subprozess]],BTT[Subprozess
(optionale Auswahl)],1,FALSE)),"nein","ja")</f>
        <v>nein</v>
      </c>
    </row>
    <row r="23" spans="1:10" x14ac:dyDescent="0.25">
      <c r="A23" t="s">
        <v>6113</v>
      </c>
      <c r="B23" t="s">
        <v>6155</v>
      </c>
      <c r="C23" t="s">
        <v>4</v>
      </c>
      <c r="D23" t="str">
        <f>IF(ISERROR(VLOOKUP(Hauptprozesse[[#This Row],[Hauptprozess]],BTT[Hauptprozess
(Pflichtauswahl)],1,FALSE)),"nein","ja")</f>
        <v>ja</v>
      </c>
      <c r="F23" t="s">
        <v>9574</v>
      </c>
      <c r="G23" t="s">
        <v>9575</v>
      </c>
      <c r="H23" t="s">
        <v>9535</v>
      </c>
      <c r="I23" t="str">
        <f>VLOOKUP(BPML[[#This Row],[Zugeordneter Hauptprozess]],Hauptprozesse[],3,FALSE)</f>
        <v>PS/IM</v>
      </c>
      <c r="J23" t="str">
        <f>IF(ISERROR(VLOOKUP(BPML[[#This Row],[Subprozess]],BTT[Subprozess
(optionale Auswahl)],1,FALSE)),"nein","ja")</f>
        <v>nein</v>
      </c>
    </row>
    <row r="24" spans="1:10" x14ac:dyDescent="0.25">
      <c r="A24" t="s">
        <v>6114</v>
      </c>
      <c r="B24" t="s">
        <v>6156</v>
      </c>
      <c r="C24" t="s">
        <v>4</v>
      </c>
      <c r="D24" t="str">
        <f>IF(ISERROR(VLOOKUP(Hauptprozesse[[#This Row],[Hauptprozess]],BTT[Hauptprozess
(Pflichtauswahl)],1,FALSE)),"nein","ja")</f>
        <v>ja</v>
      </c>
      <c r="F24" t="s">
        <v>9576</v>
      </c>
      <c r="G24" t="s">
        <v>9577</v>
      </c>
      <c r="H24" t="s">
        <v>9535</v>
      </c>
      <c r="I24" t="str">
        <f>VLOOKUP(BPML[[#This Row],[Zugeordneter Hauptprozess]],Hauptprozesse[],3,FALSE)</f>
        <v>PS/IM</v>
      </c>
      <c r="J24" t="str">
        <f>IF(ISERROR(VLOOKUP(BPML[[#This Row],[Subprozess]],BTT[Subprozess
(optionale Auswahl)],1,FALSE)),"nein","ja")</f>
        <v>nein</v>
      </c>
    </row>
    <row r="25" spans="1:10" x14ac:dyDescent="0.25">
      <c r="A25" t="s">
        <v>6115</v>
      </c>
      <c r="B25" t="s">
        <v>6157</v>
      </c>
      <c r="C25" t="s">
        <v>4</v>
      </c>
      <c r="D25" t="str">
        <f>IF(ISERROR(VLOOKUP(Hauptprozesse[[#This Row],[Hauptprozess]],BTT[Hauptprozess
(Pflichtauswahl)],1,FALSE)),"nein","ja")</f>
        <v>ja</v>
      </c>
      <c r="F25" t="s">
        <v>9578</v>
      </c>
      <c r="G25" t="s">
        <v>9579</v>
      </c>
      <c r="H25" t="s">
        <v>9535</v>
      </c>
      <c r="I25" t="str">
        <f>VLOOKUP(BPML[[#This Row],[Zugeordneter Hauptprozess]],Hauptprozesse[],3,FALSE)</f>
        <v>PS/IM</v>
      </c>
      <c r="J25" t="str">
        <f>IF(ISERROR(VLOOKUP(BPML[[#This Row],[Subprozess]],BTT[Subprozess
(optionale Auswahl)],1,FALSE)),"nein","ja")</f>
        <v>nein</v>
      </c>
    </row>
    <row r="26" spans="1:10" x14ac:dyDescent="0.25">
      <c r="A26" t="s">
        <v>6116</v>
      </c>
      <c r="B26" t="s">
        <v>6158</v>
      </c>
      <c r="C26" t="s">
        <v>4</v>
      </c>
      <c r="D26" t="str">
        <f>IF(ISERROR(VLOOKUP(Hauptprozesse[[#This Row],[Hauptprozess]],BTT[Hauptprozess
(Pflichtauswahl)],1,FALSE)),"nein","ja")</f>
        <v>ja</v>
      </c>
      <c r="F26" t="s">
        <v>9580</v>
      </c>
      <c r="G26" t="s">
        <v>9581</v>
      </c>
      <c r="H26" t="s">
        <v>9536</v>
      </c>
      <c r="I26" t="str">
        <f>VLOOKUP(BPML[[#This Row],[Zugeordneter Hauptprozess]],Hauptprozesse[],3,FALSE)</f>
        <v>PS/IM</v>
      </c>
      <c r="J26" t="str">
        <f>IF(ISERROR(VLOOKUP(BPML[[#This Row],[Subprozess]],BTT[Subprozess
(optionale Auswahl)],1,FALSE)),"nein","ja")</f>
        <v>nein</v>
      </c>
    </row>
    <row r="27" spans="1:10" x14ac:dyDescent="0.25">
      <c r="A27" t="s">
        <v>8589</v>
      </c>
      <c r="B27" t="s">
        <v>6159</v>
      </c>
      <c r="C27" t="s">
        <v>4</v>
      </c>
      <c r="D27" t="str">
        <f>IF(ISERROR(VLOOKUP(Hauptprozesse[[#This Row],[Hauptprozess]],BTT[Hauptprozess
(Pflichtauswahl)],1,FALSE)),"nein","ja")</f>
        <v>ja</v>
      </c>
      <c r="F27" t="s">
        <v>9582</v>
      </c>
      <c r="G27" t="s">
        <v>9583</v>
      </c>
      <c r="H27" t="s">
        <v>9536</v>
      </c>
      <c r="I27" t="str">
        <f>VLOOKUP(BPML[[#This Row],[Zugeordneter Hauptprozess]],Hauptprozesse[],3,FALSE)</f>
        <v>PS/IM</v>
      </c>
      <c r="J27" t="str">
        <f>IF(ISERROR(VLOOKUP(BPML[[#This Row],[Subprozess]],BTT[Subprozess
(optionale Auswahl)],1,FALSE)),"nein","ja")</f>
        <v>nein</v>
      </c>
    </row>
    <row r="28" spans="1:10" x14ac:dyDescent="0.25">
      <c r="A28" t="s">
        <v>35</v>
      </c>
      <c r="B28" t="s">
        <v>6160</v>
      </c>
      <c r="C28" t="s">
        <v>9544</v>
      </c>
      <c r="D28" t="str">
        <f>IF(ISERROR(VLOOKUP(Hauptprozesse[[#This Row],[Hauptprozess]],BTT[Hauptprozess
(Pflichtauswahl)],1,FALSE)),"nein","ja")</f>
        <v>nein</v>
      </c>
      <c r="F28" t="s">
        <v>9584</v>
      </c>
      <c r="G28" t="s">
        <v>9585</v>
      </c>
      <c r="H28" t="s">
        <v>9536</v>
      </c>
      <c r="I28" t="str">
        <f>VLOOKUP(BPML[[#This Row],[Zugeordneter Hauptprozess]],Hauptprozesse[],3,FALSE)</f>
        <v>PS/IM</v>
      </c>
      <c r="J28" t="str">
        <f>IF(ISERROR(VLOOKUP(BPML[[#This Row],[Subprozess]],BTT[Subprozess
(optionale Auswahl)],1,FALSE)),"nein","ja")</f>
        <v>nein</v>
      </c>
    </row>
    <row r="29" spans="1:10" x14ac:dyDescent="0.25">
      <c r="A29" t="s">
        <v>49</v>
      </c>
      <c r="B29" t="s">
        <v>6161</v>
      </c>
      <c r="C29" t="s">
        <v>5</v>
      </c>
      <c r="D29" t="str">
        <f>IF(ISERROR(VLOOKUP(Hauptprozesse[[#This Row],[Hauptprozess]],BTT[Hauptprozess
(Pflichtauswahl)],1,FALSE)),"nein","ja")</f>
        <v>nein</v>
      </c>
      <c r="F29" t="s">
        <v>9586</v>
      </c>
      <c r="G29" t="s">
        <v>9587</v>
      </c>
      <c r="H29" t="s">
        <v>9536</v>
      </c>
      <c r="I29" t="str">
        <f>VLOOKUP(BPML[[#This Row],[Zugeordneter Hauptprozess]],Hauptprozesse[],3,FALSE)</f>
        <v>PS/IM</v>
      </c>
      <c r="J29" t="str">
        <f>IF(ISERROR(VLOOKUP(BPML[[#This Row],[Subprozess]],BTT[Subprozess
(optionale Auswahl)],1,FALSE)),"nein","ja")</f>
        <v>nein</v>
      </c>
    </row>
    <row r="30" spans="1:10" x14ac:dyDescent="0.25">
      <c r="A30" t="s">
        <v>24</v>
      </c>
      <c r="B30" t="s">
        <v>6162</v>
      </c>
      <c r="C30" t="s">
        <v>3</v>
      </c>
      <c r="D30" t="str">
        <f>IF(ISERROR(VLOOKUP(Hauptprozesse[[#This Row],[Hauptprozess]],BTT[Hauptprozess
(Pflichtauswahl)],1,FALSE)),"nein","ja")</f>
        <v>nein</v>
      </c>
      <c r="F30" t="s">
        <v>9588</v>
      </c>
      <c r="G30" t="s">
        <v>9589</v>
      </c>
      <c r="H30" t="s">
        <v>9537</v>
      </c>
      <c r="I30" t="str">
        <f>VLOOKUP(BPML[[#This Row],[Zugeordneter Hauptprozess]],Hauptprozesse[],3,FALSE)</f>
        <v>PS/IM</v>
      </c>
      <c r="J30" t="str">
        <f>IF(ISERROR(VLOOKUP(BPML[[#This Row],[Subprozess]],BTT[Subprozess
(optionale Auswahl)],1,FALSE)),"nein","ja")</f>
        <v>nein</v>
      </c>
    </row>
    <row r="31" spans="1:10" x14ac:dyDescent="0.25">
      <c r="A31" t="s">
        <v>25</v>
      </c>
      <c r="B31" t="s">
        <v>6163</v>
      </c>
      <c r="C31" t="s">
        <v>3</v>
      </c>
      <c r="D31" t="str">
        <f>IF(ISERROR(VLOOKUP(Hauptprozesse[[#This Row],[Hauptprozess]],BTT[Hauptprozess
(Pflichtauswahl)],1,FALSE)),"nein","ja")</f>
        <v>nein</v>
      </c>
      <c r="F31" t="s">
        <v>9590</v>
      </c>
      <c r="G31" t="s">
        <v>9591</v>
      </c>
      <c r="H31" t="s">
        <v>9537</v>
      </c>
      <c r="I31" t="str">
        <f>VLOOKUP(BPML[[#This Row],[Zugeordneter Hauptprozess]],Hauptprozesse[],3,FALSE)</f>
        <v>PS/IM</v>
      </c>
      <c r="J31" t="str">
        <f>IF(ISERROR(VLOOKUP(BPML[[#This Row],[Subprozess]],BTT[Subprozess
(optionale Auswahl)],1,FALSE)),"nein","ja")</f>
        <v>nein</v>
      </c>
    </row>
    <row r="32" spans="1:10" x14ac:dyDescent="0.25">
      <c r="A32" t="s">
        <v>27</v>
      </c>
      <c r="B32" t="s">
        <v>6164</v>
      </c>
      <c r="C32" t="s">
        <v>3</v>
      </c>
      <c r="D32" t="str">
        <f>IF(ISERROR(VLOOKUP(Hauptprozesse[[#This Row],[Hauptprozess]],BTT[Hauptprozess
(Pflichtauswahl)],1,FALSE)),"nein","ja")</f>
        <v>nein</v>
      </c>
      <c r="F32" t="s">
        <v>9592</v>
      </c>
      <c r="G32" t="s">
        <v>9593</v>
      </c>
      <c r="H32" t="s">
        <v>9537</v>
      </c>
      <c r="I32" t="str">
        <f>VLOOKUP(BPML[[#This Row],[Zugeordneter Hauptprozess]],Hauptprozesse[],3,FALSE)</f>
        <v>PS/IM</v>
      </c>
      <c r="J32" t="str">
        <f>IF(ISERROR(VLOOKUP(BPML[[#This Row],[Subprozess]],BTT[Subprozess
(optionale Auswahl)],1,FALSE)),"nein","ja")</f>
        <v>nein</v>
      </c>
    </row>
    <row r="33" spans="1:10" x14ac:dyDescent="0.25">
      <c r="A33" t="s">
        <v>26</v>
      </c>
      <c r="B33" t="s">
        <v>6165</v>
      </c>
      <c r="C33" t="s">
        <v>3</v>
      </c>
      <c r="D33" t="str">
        <f>IF(ISERROR(VLOOKUP(Hauptprozesse[[#This Row],[Hauptprozess]],BTT[Hauptprozess
(Pflichtauswahl)],1,FALSE)),"nein","ja")</f>
        <v>nein</v>
      </c>
      <c r="F33" t="s">
        <v>6211</v>
      </c>
      <c r="G33" t="s">
        <v>6264</v>
      </c>
      <c r="H33" t="s">
        <v>51</v>
      </c>
      <c r="I33" t="str">
        <f>VLOOKUP(BPML[[#This Row],[Zugeordneter Hauptprozess]],Hauptprozesse[],3,FALSE)</f>
        <v>FI</v>
      </c>
      <c r="J33" t="str">
        <f>IF(ISERROR(VLOOKUP(BPML[[#This Row],[Subprozess]],BTT[Subprozess
(optionale Auswahl)],1,FALSE)),"nein","ja")</f>
        <v>nein</v>
      </c>
    </row>
    <row r="34" spans="1:10" x14ac:dyDescent="0.25">
      <c r="A34" t="s">
        <v>6117</v>
      </c>
      <c r="B34" t="s">
        <v>6166</v>
      </c>
      <c r="C34" t="s">
        <v>3</v>
      </c>
      <c r="D34" t="str">
        <f>IF(ISERROR(VLOOKUP(Hauptprozesse[[#This Row],[Hauptprozess]],BTT[Hauptprozess
(Pflichtauswahl)],1,FALSE)),"nein","ja")</f>
        <v>nein</v>
      </c>
      <c r="F34" t="s">
        <v>6212</v>
      </c>
      <c r="G34" t="s">
        <v>6265</v>
      </c>
      <c r="H34" t="s">
        <v>51</v>
      </c>
      <c r="I34" t="str">
        <f>VLOOKUP(BPML[[#This Row],[Zugeordneter Hauptprozess]],Hauptprozesse[],3,FALSE)</f>
        <v>FI</v>
      </c>
      <c r="J34" t="str">
        <f>IF(ISERROR(VLOOKUP(BPML[[#This Row],[Subprozess]],BTT[Subprozess
(optionale Auswahl)],1,FALSE)),"nein","ja")</f>
        <v>nein</v>
      </c>
    </row>
    <row r="35" spans="1:10" x14ac:dyDescent="0.25">
      <c r="A35" t="s">
        <v>8590</v>
      </c>
      <c r="B35" t="s">
        <v>6167</v>
      </c>
      <c r="C35" t="s">
        <v>63</v>
      </c>
      <c r="D35" t="str">
        <f>IF(ISERROR(VLOOKUP(Hauptprozesse[[#This Row],[Hauptprozess]],BTT[Hauptprozess
(Pflichtauswahl)],1,FALSE)),"nein","ja")</f>
        <v>nein</v>
      </c>
      <c r="F35" t="s">
        <v>6213</v>
      </c>
      <c r="G35" t="s">
        <v>6266</v>
      </c>
      <c r="H35" t="s">
        <v>51</v>
      </c>
      <c r="I35" t="str">
        <f>VLOOKUP(BPML[[#This Row],[Zugeordneter Hauptprozess]],Hauptprozesse[],3,FALSE)</f>
        <v>FI</v>
      </c>
      <c r="J35" t="str">
        <f>IF(ISERROR(VLOOKUP(BPML[[#This Row],[Subprozess]],BTT[Subprozess
(optionale Auswahl)],1,FALSE)),"nein","ja")</f>
        <v>nein</v>
      </c>
    </row>
    <row r="36" spans="1:10" x14ac:dyDescent="0.25">
      <c r="A36" t="s">
        <v>6118</v>
      </c>
      <c r="B36" t="s">
        <v>6168</v>
      </c>
      <c r="C36" t="s">
        <v>63</v>
      </c>
      <c r="D36" t="str">
        <f>IF(ISERROR(VLOOKUP(Hauptprozesse[[#This Row],[Hauptprozess]],BTT[Hauptprozess
(Pflichtauswahl)],1,FALSE)),"nein","ja")</f>
        <v>ja</v>
      </c>
      <c r="F36" t="s">
        <v>6214</v>
      </c>
      <c r="G36" t="s">
        <v>6267</v>
      </c>
      <c r="H36" t="s">
        <v>51</v>
      </c>
      <c r="I36" t="str">
        <f>VLOOKUP(BPML[[#This Row],[Zugeordneter Hauptprozess]],Hauptprozesse[],3,FALSE)</f>
        <v>FI</v>
      </c>
      <c r="J36" t="str">
        <f>IF(ISERROR(VLOOKUP(BPML[[#This Row],[Subprozess]],BTT[Subprozess
(optionale Auswahl)],1,FALSE)),"nein","ja")</f>
        <v>nein</v>
      </c>
    </row>
    <row r="37" spans="1:10" x14ac:dyDescent="0.25">
      <c r="A37" t="s">
        <v>6119</v>
      </c>
      <c r="B37" t="s">
        <v>6169</v>
      </c>
      <c r="C37" t="s">
        <v>63</v>
      </c>
      <c r="D37" t="str">
        <f>IF(ISERROR(VLOOKUP(Hauptprozesse[[#This Row],[Hauptprozess]],BTT[Hauptprozess
(Pflichtauswahl)],1,FALSE)),"nein","ja")</f>
        <v>nein</v>
      </c>
      <c r="F37" t="s">
        <v>6215</v>
      </c>
      <c r="G37" t="s">
        <v>6268</v>
      </c>
      <c r="H37" t="s">
        <v>51</v>
      </c>
      <c r="I37" t="str">
        <f>VLOOKUP(BPML[[#This Row],[Zugeordneter Hauptprozess]],Hauptprozesse[],3,FALSE)</f>
        <v>FI</v>
      </c>
      <c r="J37" t="str">
        <f>IF(ISERROR(VLOOKUP(BPML[[#This Row],[Subprozess]],BTT[Subprozess
(optionale Auswahl)],1,FALSE)),"nein","ja")</f>
        <v>ja</v>
      </c>
    </row>
    <row r="38" spans="1:10" x14ac:dyDescent="0.25">
      <c r="A38" t="s">
        <v>6120</v>
      </c>
      <c r="B38" t="s">
        <v>6170</v>
      </c>
      <c r="C38" t="s">
        <v>63</v>
      </c>
      <c r="D38" t="str">
        <f>IF(ISERROR(VLOOKUP(Hauptprozesse[[#This Row],[Hauptprozess]],BTT[Hauptprozess
(Pflichtauswahl)],1,FALSE)),"nein","ja")</f>
        <v>nein</v>
      </c>
      <c r="F38" t="s">
        <v>6216</v>
      </c>
      <c r="G38" t="s">
        <v>6269</v>
      </c>
      <c r="H38" t="s">
        <v>51</v>
      </c>
      <c r="I38" t="str">
        <f>VLOOKUP(BPML[[#This Row],[Zugeordneter Hauptprozess]],Hauptprozesse[],3,FALSE)</f>
        <v>FI</v>
      </c>
      <c r="J38" t="str">
        <f>IF(ISERROR(VLOOKUP(BPML[[#This Row],[Subprozess]],BTT[Subprozess
(optionale Auswahl)],1,FALSE)),"nein","ja")</f>
        <v>nein</v>
      </c>
    </row>
    <row r="39" spans="1:10" x14ac:dyDescent="0.25">
      <c r="A39" t="s">
        <v>8591</v>
      </c>
      <c r="B39" t="s">
        <v>6171</v>
      </c>
      <c r="C39" t="s">
        <v>63</v>
      </c>
      <c r="D39" t="str">
        <f>IF(ISERROR(VLOOKUP(Hauptprozesse[[#This Row],[Hauptprozess]],BTT[Hauptprozess
(Pflichtauswahl)],1,FALSE)),"nein","ja")</f>
        <v>nein</v>
      </c>
      <c r="F39" t="s">
        <v>6217</v>
      </c>
      <c r="G39" t="s">
        <v>6270</v>
      </c>
      <c r="H39" t="s">
        <v>6106</v>
      </c>
      <c r="I39" t="str">
        <f>VLOOKUP(BPML[[#This Row],[Zugeordneter Hauptprozess]],Hauptprozesse[],3,FALSE)</f>
        <v>IH</v>
      </c>
      <c r="J39" t="str">
        <f>IF(ISERROR(VLOOKUP(BPML[[#This Row],[Subprozess]],BTT[Subprozess
(optionale Auswahl)],1,FALSE)),"nein","ja")</f>
        <v>nein</v>
      </c>
    </row>
    <row r="40" spans="1:10" x14ac:dyDescent="0.25">
      <c r="A40" t="s">
        <v>8592</v>
      </c>
      <c r="B40" t="s">
        <v>8594</v>
      </c>
      <c r="C40" t="s">
        <v>63</v>
      </c>
      <c r="D40" t="str">
        <f>IF(ISERROR(VLOOKUP(Hauptprozesse[[#This Row],[Hauptprozess]],BTT[Hauptprozess
(Pflichtauswahl)],1,FALSE)),"nein","ja")</f>
        <v>ja</v>
      </c>
      <c r="F40" t="s">
        <v>6218</v>
      </c>
      <c r="G40" t="s">
        <v>6271</v>
      </c>
      <c r="H40" t="s">
        <v>6106</v>
      </c>
      <c r="I40" t="str">
        <f>VLOOKUP(BPML[[#This Row],[Zugeordneter Hauptprozess]],Hauptprozesse[],3,FALSE)</f>
        <v>IH</v>
      </c>
      <c r="J40" t="str">
        <f>IF(ISERROR(VLOOKUP(BPML[[#This Row],[Subprozess]],BTT[Subprozess
(optionale Auswahl)],1,FALSE)),"nein","ja")</f>
        <v>ja</v>
      </c>
    </row>
    <row r="41" spans="1:10" x14ac:dyDescent="0.25">
      <c r="A41" t="s">
        <v>6121</v>
      </c>
      <c r="B41" t="s">
        <v>6172</v>
      </c>
      <c r="C41" t="s">
        <v>63</v>
      </c>
      <c r="D41" t="str">
        <f>IF(ISERROR(VLOOKUP(Hauptprozesse[[#This Row],[Hauptprozess]],BTT[Hauptprozess
(Pflichtauswahl)],1,FALSE)),"nein","ja")</f>
        <v>nein</v>
      </c>
      <c r="F41" t="s">
        <v>6219</v>
      </c>
      <c r="G41" t="s">
        <v>6272</v>
      </c>
      <c r="H41" t="s">
        <v>6106</v>
      </c>
      <c r="I41" t="str">
        <f>VLOOKUP(BPML[[#This Row],[Zugeordneter Hauptprozess]],Hauptprozesse[],3,FALSE)</f>
        <v>IH</v>
      </c>
      <c r="J41" t="str">
        <f>IF(ISERROR(VLOOKUP(BPML[[#This Row],[Subprozess]],BTT[Subprozess
(optionale Auswahl)],1,FALSE)),"nein","ja")</f>
        <v>nein</v>
      </c>
    </row>
    <row r="42" spans="1:10" x14ac:dyDescent="0.25">
      <c r="A42" t="s">
        <v>6122</v>
      </c>
      <c r="B42" t="s">
        <v>6173</v>
      </c>
      <c r="C42" t="s">
        <v>63</v>
      </c>
      <c r="D42" t="str">
        <f>IF(ISERROR(VLOOKUP(Hauptprozesse[[#This Row],[Hauptprozess]],BTT[Hauptprozess
(Pflichtauswahl)],1,FALSE)),"nein","ja")</f>
        <v>nein</v>
      </c>
      <c r="F42" t="s">
        <v>6220</v>
      </c>
      <c r="G42" t="s">
        <v>6273</v>
      </c>
      <c r="H42" t="s">
        <v>6106</v>
      </c>
      <c r="I42" t="str">
        <f>VLOOKUP(BPML[[#This Row],[Zugeordneter Hauptprozess]],Hauptprozesse[],3,FALSE)</f>
        <v>IH</v>
      </c>
      <c r="J42" t="str">
        <f>IF(ISERROR(VLOOKUP(BPML[[#This Row],[Subprozess]],BTT[Subprozess
(optionale Auswahl)],1,FALSE)),"nein","ja")</f>
        <v>nein</v>
      </c>
    </row>
    <row r="43" spans="1:10" x14ac:dyDescent="0.25">
      <c r="A43" t="s">
        <v>8593</v>
      </c>
      <c r="B43" t="s">
        <v>8595</v>
      </c>
      <c r="C43" t="s">
        <v>63</v>
      </c>
      <c r="D43" t="str">
        <f>IF(ISERROR(VLOOKUP(Hauptprozesse[[#This Row],[Hauptprozess]],BTT[Hauptprozess
(Pflichtauswahl)],1,FALSE)),"nein","ja")</f>
        <v>nein</v>
      </c>
      <c r="F43" t="s">
        <v>6221</v>
      </c>
      <c r="G43" t="s">
        <v>6274</v>
      </c>
      <c r="H43" t="s">
        <v>6107</v>
      </c>
      <c r="I43" t="str">
        <f>VLOOKUP(BPML[[#This Row],[Zugeordneter Hauptprozess]],Hauptprozesse[],3,FALSE)</f>
        <v>IH</v>
      </c>
      <c r="J43" t="str">
        <f>IF(ISERROR(VLOOKUP(BPML[[#This Row],[Subprozess]],BTT[Subprozess
(optionale Auswahl)],1,FALSE)),"nein","ja")</f>
        <v>ja</v>
      </c>
    </row>
    <row r="44" spans="1:10" x14ac:dyDescent="0.25">
      <c r="A44" t="s">
        <v>6123</v>
      </c>
      <c r="B44" t="s">
        <v>6174</v>
      </c>
      <c r="C44" t="s">
        <v>5</v>
      </c>
      <c r="D44" t="str">
        <f>IF(ISERROR(VLOOKUP(Hauptprozesse[[#This Row],[Hauptprozess]],BTT[Hauptprozess
(Pflichtauswahl)],1,FALSE)),"nein","ja")</f>
        <v>nein</v>
      </c>
      <c r="F44" t="s">
        <v>6222</v>
      </c>
      <c r="G44" t="s">
        <v>6275</v>
      </c>
      <c r="H44" t="s">
        <v>6107</v>
      </c>
      <c r="I44" t="str">
        <f>VLOOKUP(BPML[[#This Row],[Zugeordneter Hauptprozess]],Hauptprozesse[],3,FALSE)</f>
        <v>IH</v>
      </c>
      <c r="J44" t="str">
        <f>IF(ISERROR(VLOOKUP(BPML[[#This Row],[Subprozess]],BTT[Subprozess
(optionale Auswahl)],1,FALSE)),"nein","ja")</f>
        <v>ja</v>
      </c>
    </row>
    <row r="45" spans="1:10" x14ac:dyDescent="0.25">
      <c r="A45" t="s">
        <v>6320</v>
      </c>
      <c r="B45" t="s">
        <v>6321</v>
      </c>
      <c r="C45" t="s">
        <v>5</v>
      </c>
      <c r="D45" t="str">
        <f>IF(ISERROR(VLOOKUP(Hauptprozesse[[#This Row],[Hauptprozess]],BTT[Hauptprozess
(Pflichtauswahl)],1,FALSE)),"nein","ja")</f>
        <v>nein</v>
      </c>
      <c r="F45" t="s">
        <v>6223</v>
      </c>
      <c r="G45" t="s">
        <v>6276</v>
      </c>
      <c r="H45" t="s">
        <v>6107</v>
      </c>
      <c r="I45" t="str">
        <f>VLOOKUP(BPML[[#This Row],[Zugeordneter Hauptprozess]],Hauptprozesse[],3,FALSE)</f>
        <v>IH</v>
      </c>
      <c r="J45" t="str">
        <f>IF(ISERROR(VLOOKUP(BPML[[#This Row],[Subprozess]],BTT[Subprozess
(optionale Auswahl)],1,FALSE)),"nein","ja")</f>
        <v>nein</v>
      </c>
    </row>
    <row r="46" spans="1:10" x14ac:dyDescent="0.25">
      <c r="A46" t="s">
        <v>32</v>
      </c>
      <c r="B46" t="s">
        <v>6175</v>
      </c>
      <c r="C46" t="s">
        <v>5</v>
      </c>
      <c r="D46" t="str">
        <f>IF(ISERROR(VLOOKUP(Hauptprozesse[[#This Row],[Hauptprozess]],BTT[Hauptprozess
(Pflichtauswahl)],1,FALSE)),"nein","ja")</f>
        <v>nein</v>
      </c>
      <c r="F46" t="s">
        <v>6224</v>
      </c>
      <c r="G46" t="s">
        <v>6277</v>
      </c>
      <c r="H46" t="s">
        <v>6108</v>
      </c>
      <c r="I46" t="str">
        <f>VLOOKUP(BPML[[#This Row],[Zugeordneter Hauptprozess]],Hauptprozesse[],3,FALSE)</f>
        <v>IH</v>
      </c>
      <c r="J46" t="str">
        <f>IF(ISERROR(VLOOKUP(BPML[[#This Row],[Subprozess]],BTT[Subprozess
(optionale Auswahl)],1,FALSE)),"nein","ja")</f>
        <v>nein</v>
      </c>
    </row>
    <row r="47" spans="1:10" x14ac:dyDescent="0.25">
      <c r="A47" t="s">
        <v>6124</v>
      </c>
      <c r="B47" t="s">
        <v>6176</v>
      </c>
      <c r="C47" t="s">
        <v>5</v>
      </c>
      <c r="D47" t="str">
        <f>IF(ISERROR(VLOOKUP(Hauptprozesse[[#This Row],[Hauptprozess]],BTT[Hauptprozess
(Pflichtauswahl)],1,FALSE)),"nein","ja")</f>
        <v>nein</v>
      </c>
      <c r="F47" t="s">
        <v>6225</v>
      </c>
      <c r="G47" t="s">
        <v>6278</v>
      </c>
      <c r="H47" t="s">
        <v>6108</v>
      </c>
      <c r="I47" t="str">
        <f>VLOOKUP(BPML[[#This Row],[Zugeordneter Hauptprozess]],Hauptprozesse[],3,FALSE)</f>
        <v>IH</v>
      </c>
      <c r="J47" t="str">
        <f>IF(ISERROR(VLOOKUP(BPML[[#This Row],[Subprozess]],BTT[Subprozess
(optionale Auswahl)],1,FALSE)),"nein","ja")</f>
        <v>nein</v>
      </c>
    </row>
    <row r="48" spans="1:10" x14ac:dyDescent="0.25">
      <c r="A48" t="s">
        <v>6125</v>
      </c>
      <c r="B48" t="s">
        <v>6177</v>
      </c>
      <c r="C48" t="s">
        <v>5</v>
      </c>
      <c r="D48" t="str">
        <f>IF(ISERROR(VLOOKUP(Hauptprozesse[[#This Row],[Hauptprozess]],BTT[Hauptprozess
(Pflichtauswahl)],1,FALSE)),"nein","ja")</f>
        <v>nein</v>
      </c>
      <c r="F48" t="s">
        <v>6226</v>
      </c>
      <c r="G48" t="s">
        <v>6279</v>
      </c>
      <c r="H48" t="s">
        <v>6110</v>
      </c>
      <c r="I48" t="str">
        <f>VLOOKUP(BPML[[#This Row],[Zugeordneter Hauptprozess]],Hauptprozesse[],3,FALSE)</f>
        <v>IH</v>
      </c>
      <c r="J48" t="str">
        <f>IF(ISERROR(VLOOKUP(BPML[[#This Row],[Subprozess]],BTT[Subprozess
(optionale Auswahl)],1,FALSE)),"nein","ja")</f>
        <v>ja</v>
      </c>
    </row>
    <row r="49" spans="1:10" x14ac:dyDescent="0.25">
      <c r="A49" t="s">
        <v>6126</v>
      </c>
      <c r="B49" t="s">
        <v>6178</v>
      </c>
      <c r="C49" t="s">
        <v>5</v>
      </c>
      <c r="D49" t="str">
        <f>IF(ISERROR(VLOOKUP(Hauptprozesse[[#This Row],[Hauptprozess]],BTT[Hauptprozess
(Pflichtauswahl)],1,FALSE)),"nein","ja")</f>
        <v>nein</v>
      </c>
      <c r="F49" t="s">
        <v>6227</v>
      </c>
      <c r="G49" t="s">
        <v>6280</v>
      </c>
      <c r="H49" t="s">
        <v>6110</v>
      </c>
      <c r="I49" t="str">
        <f>VLOOKUP(BPML[[#This Row],[Zugeordneter Hauptprozess]],Hauptprozesse[],3,FALSE)</f>
        <v>IH</v>
      </c>
      <c r="J49" t="str">
        <f>IF(ISERROR(VLOOKUP(BPML[[#This Row],[Subprozess]],BTT[Subprozess
(optionale Auswahl)],1,FALSE)),"nein","ja")</f>
        <v>ja</v>
      </c>
    </row>
    <row r="50" spans="1:10" x14ac:dyDescent="0.25">
      <c r="A50" t="s">
        <v>674</v>
      </c>
      <c r="B50" t="s">
        <v>6179</v>
      </c>
      <c r="C50" t="s">
        <v>5</v>
      </c>
      <c r="D50" t="str">
        <f>IF(ISERROR(VLOOKUP(Hauptprozesse[[#This Row],[Hauptprozess]],BTT[Hauptprozess
(Pflichtauswahl)],1,FALSE)),"nein","ja")</f>
        <v>nein</v>
      </c>
      <c r="F50" t="s">
        <v>6228</v>
      </c>
      <c r="G50" t="s">
        <v>6281</v>
      </c>
      <c r="H50" t="s">
        <v>6110</v>
      </c>
      <c r="I50" t="str">
        <f>VLOOKUP(BPML[[#This Row],[Zugeordneter Hauptprozess]],Hauptprozesse[],3,FALSE)</f>
        <v>IH</v>
      </c>
      <c r="J50" t="str">
        <f>IF(ISERROR(VLOOKUP(BPML[[#This Row],[Subprozess]],BTT[Subprozess
(optionale Auswahl)],1,FALSE)),"nein","ja")</f>
        <v>ja</v>
      </c>
    </row>
    <row r="51" spans="1:10" x14ac:dyDescent="0.25">
      <c r="A51" t="s">
        <v>9538</v>
      </c>
      <c r="B51" t="s">
        <v>6180</v>
      </c>
      <c r="C51" t="s">
        <v>5</v>
      </c>
      <c r="D51" t="str">
        <f>IF(ISERROR(VLOOKUP(Hauptprozesse[[#This Row],[Hauptprozess]],BTT[Hauptprozess
(Pflichtauswahl)],1,FALSE)),"nein","ja")</f>
        <v>nein</v>
      </c>
      <c r="F51" t="s">
        <v>6229</v>
      </c>
      <c r="G51" t="s">
        <v>6282</v>
      </c>
      <c r="H51" t="s">
        <v>6110</v>
      </c>
      <c r="I51" t="str">
        <f>VLOOKUP(BPML[[#This Row],[Zugeordneter Hauptprozess]],Hauptprozesse[],3,FALSE)</f>
        <v>IH</v>
      </c>
      <c r="J51" t="str">
        <f>IF(ISERROR(VLOOKUP(BPML[[#This Row],[Subprozess]],BTT[Subprozess
(optionale Auswahl)],1,FALSE)),"nein","ja")</f>
        <v>ja</v>
      </c>
    </row>
    <row r="52" spans="1:10" x14ac:dyDescent="0.25">
      <c r="A52" t="s">
        <v>31</v>
      </c>
      <c r="B52" t="s">
        <v>6181</v>
      </c>
      <c r="C52" t="s">
        <v>5</v>
      </c>
      <c r="D52" t="str">
        <f>IF(ISERROR(VLOOKUP(Hauptprozesse[[#This Row],[Hauptprozess]],BTT[Hauptprozess
(Pflichtauswahl)],1,FALSE)),"nein","ja")</f>
        <v>nein</v>
      </c>
      <c r="F52" t="s">
        <v>6230</v>
      </c>
      <c r="G52" t="s">
        <v>6283</v>
      </c>
      <c r="H52" t="s">
        <v>6110</v>
      </c>
      <c r="I52" t="str">
        <f>VLOOKUP(BPML[[#This Row],[Zugeordneter Hauptprozess]],Hauptprozesse[],3,FALSE)</f>
        <v>IH</v>
      </c>
      <c r="J52" t="str">
        <f>IF(ISERROR(VLOOKUP(BPML[[#This Row],[Subprozess]],BTT[Subprozess
(optionale Auswahl)],1,FALSE)),"nein","ja")</f>
        <v>ja</v>
      </c>
    </row>
    <row r="53" spans="1:10" x14ac:dyDescent="0.25">
      <c r="A53" t="s">
        <v>9539</v>
      </c>
      <c r="B53" t="s">
        <v>6182</v>
      </c>
      <c r="C53" t="s">
        <v>5</v>
      </c>
      <c r="D53" t="str">
        <f>IF(ISERROR(VLOOKUP(Hauptprozesse[[#This Row],[Hauptprozess]],BTT[Hauptprozess
(Pflichtauswahl)],1,FALSE)),"nein","ja")</f>
        <v>nein</v>
      </c>
      <c r="F53" t="s">
        <v>6231</v>
      </c>
      <c r="G53" t="s">
        <v>6284</v>
      </c>
      <c r="H53" t="s">
        <v>6110</v>
      </c>
      <c r="I53" t="str">
        <f>VLOOKUP(BPML[[#This Row],[Zugeordneter Hauptprozess]],Hauptprozesse[],3,FALSE)</f>
        <v>IH</v>
      </c>
      <c r="J53" t="str">
        <f>IF(ISERROR(VLOOKUP(BPML[[#This Row],[Subprozess]],BTT[Subprozess
(optionale Auswahl)],1,FALSE)),"nein","ja")</f>
        <v>ja</v>
      </c>
    </row>
    <row r="54" spans="1:10" x14ac:dyDescent="0.25">
      <c r="A54" t="s">
        <v>6127</v>
      </c>
      <c r="B54" t="s">
        <v>6183</v>
      </c>
      <c r="C54" t="s">
        <v>5</v>
      </c>
      <c r="D54" t="str">
        <f>IF(ISERROR(VLOOKUP(Hauptprozesse[[#This Row],[Hauptprozess]],BTT[Hauptprozess
(Pflichtauswahl)],1,FALSE)),"nein","ja")</f>
        <v>nein</v>
      </c>
      <c r="F54" t="s">
        <v>6232</v>
      </c>
      <c r="G54" t="s">
        <v>6285</v>
      </c>
      <c r="H54" t="s">
        <v>6110</v>
      </c>
      <c r="I54" t="str">
        <f>VLOOKUP(BPML[[#This Row],[Zugeordneter Hauptprozess]],Hauptprozesse[],3,FALSE)</f>
        <v>IH</v>
      </c>
      <c r="J54" t="str">
        <f>IF(ISERROR(VLOOKUP(BPML[[#This Row],[Subprozess]],BTT[Subprozess
(optionale Auswahl)],1,FALSE)),"nein","ja")</f>
        <v>nein</v>
      </c>
    </row>
    <row r="55" spans="1:10" x14ac:dyDescent="0.25">
      <c r="A55" t="s">
        <v>52</v>
      </c>
      <c r="B55" t="s">
        <v>6184</v>
      </c>
      <c r="C55" t="s">
        <v>5</v>
      </c>
      <c r="D55" t="str">
        <f>IF(ISERROR(VLOOKUP(Hauptprozesse[[#This Row],[Hauptprozess]],BTT[Hauptprozess
(Pflichtauswahl)],1,FALSE)),"nein","ja")</f>
        <v>nein</v>
      </c>
      <c r="F55" t="s">
        <v>28</v>
      </c>
      <c r="G55" t="s">
        <v>6286</v>
      </c>
      <c r="H55" t="s">
        <v>6124</v>
      </c>
      <c r="I55" t="str">
        <f>VLOOKUP(BPML[[#This Row],[Zugeordneter Hauptprozess]],Hauptprozesse[],3,FALSE)</f>
        <v>BLQ</v>
      </c>
      <c r="J55" t="str">
        <f>IF(ISERROR(VLOOKUP(BPML[[#This Row],[Subprozess]],BTT[Subprozess
(optionale Auswahl)],1,FALSE)),"nein","ja")</f>
        <v>nein</v>
      </c>
    </row>
    <row r="56" spans="1:10" x14ac:dyDescent="0.25">
      <c r="A56" t="s">
        <v>53</v>
      </c>
      <c r="B56" t="s">
        <v>6185</v>
      </c>
      <c r="C56" t="s">
        <v>5</v>
      </c>
      <c r="D56" t="str">
        <f>IF(ISERROR(VLOOKUP(Hauptprozesse[[#This Row],[Hauptprozess]],BTT[Hauptprozess
(Pflichtauswahl)],1,FALSE)),"nein","ja")</f>
        <v>nein</v>
      </c>
      <c r="F56" t="s">
        <v>29</v>
      </c>
      <c r="G56" t="s">
        <v>6287</v>
      </c>
      <c r="H56" t="s">
        <v>6124</v>
      </c>
      <c r="I56" t="str">
        <f>VLOOKUP(BPML[[#This Row],[Zugeordneter Hauptprozess]],Hauptprozesse[],3,FALSE)</f>
        <v>BLQ</v>
      </c>
      <c r="J56" t="str">
        <f>IF(ISERROR(VLOOKUP(BPML[[#This Row],[Subprozess]],BTT[Subprozess
(optionale Auswahl)],1,FALSE)),"nein","ja")</f>
        <v>nein</v>
      </c>
    </row>
    <row r="57" spans="1:10" x14ac:dyDescent="0.25">
      <c r="A57" t="s">
        <v>5482</v>
      </c>
      <c r="B57" t="s">
        <v>6186</v>
      </c>
      <c r="C57" t="s">
        <v>5</v>
      </c>
      <c r="D57" t="str">
        <f>IF(ISERROR(VLOOKUP(Hauptprozesse[[#This Row],[Hauptprozess]],BTT[Hauptprozess
(Pflichtauswahl)],1,FALSE)),"nein","ja")</f>
        <v>nein</v>
      </c>
      <c r="F57" t="s">
        <v>30</v>
      </c>
      <c r="G57" t="s">
        <v>6288</v>
      </c>
      <c r="H57" t="s">
        <v>6124</v>
      </c>
      <c r="I57" t="str">
        <f>VLOOKUP(BPML[[#This Row],[Zugeordneter Hauptprozess]],Hauptprozesse[],3,FALSE)</f>
        <v>BLQ</v>
      </c>
      <c r="J57" t="str">
        <f>IF(ISERROR(VLOOKUP(BPML[[#This Row],[Subprozess]],BTT[Subprozess
(optionale Auswahl)],1,FALSE)),"nein","ja")</f>
        <v>nein</v>
      </c>
    </row>
    <row r="58" spans="1:10" x14ac:dyDescent="0.25">
      <c r="A58" t="s">
        <v>54</v>
      </c>
      <c r="B58" t="s">
        <v>6187</v>
      </c>
      <c r="C58" t="s">
        <v>5</v>
      </c>
      <c r="D58" t="str">
        <f>IF(ISERROR(VLOOKUP(Hauptprozesse[[#This Row],[Hauptprozess]],BTT[Hauptprozess
(Pflichtauswahl)],1,FALSE)),"nein","ja")</f>
        <v>nein</v>
      </c>
      <c r="F58" t="s">
        <v>33</v>
      </c>
      <c r="G58" t="s">
        <v>6289</v>
      </c>
      <c r="H58" t="s">
        <v>674</v>
      </c>
      <c r="I58" t="str">
        <f>VLOOKUP(BPML[[#This Row],[Zugeordneter Hauptprozess]],Hauptprozesse[],3,FALSE)</f>
        <v>BLQ</v>
      </c>
      <c r="J58" t="str">
        <f>IF(ISERROR(VLOOKUP(BPML[[#This Row],[Subprozess]],BTT[Subprozess
(optionale Auswahl)],1,FALSE)),"nein","ja")</f>
        <v>nein</v>
      </c>
    </row>
    <row r="59" spans="1:10" x14ac:dyDescent="0.25">
      <c r="A59" t="s">
        <v>8886</v>
      </c>
      <c r="B59" t="s">
        <v>6188</v>
      </c>
      <c r="C59" t="s">
        <v>5</v>
      </c>
      <c r="D59" t="str">
        <f>IF(ISERROR(VLOOKUP(Hauptprozesse[[#This Row],[Hauptprozess]],BTT[Hauptprozess
(Pflichtauswahl)],1,FALSE)),"nein","ja")</f>
        <v>nein</v>
      </c>
      <c r="F59" t="s">
        <v>6233</v>
      </c>
      <c r="G59" t="s">
        <v>6290</v>
      </c>
      <c r="H59" t="s">
        <v>39</v>
      </c>
      <c r="I59" t="str">
        <f>VLOOKUP(BPML[[#This Row],[Zugeordneter Hauptprozess]],Hauptprozesse[],3,FALSE)</f>
        <v>FI</v>
      </c>
      <c r="J59" t="str">
        <f>IF(ISERROR(VLOOKUP(BPML[[#This Row],[Subprozess]],BTT[Subprozess
(optionale Auswahl)],1,FALSE)),"nein","ja")</f>
        <v>nein</v>
      </c>
    </row>
    <row r="60" spans="1:10" x14ac:dyDescent="0.25">
      <c r="A60" t="s">
        <v>6128</v>
      </c>
      <c r="B60" t="s">
        <v>6189</v>
      </c>
      <c r="C60" t="s">
        <v>3</v>
      </c>
      <c r="D60" t="str">
        <f>IF(ISERROR(VLOOKUP(Hauptprozesse[[#This Row],[Hauptprozess]],BTT[Hauptprozess
(Pflichtauswahl)],1,FALSE)),"nein","ja")</f>
        <v>nein</v>
      </c>
      <c r="F60" t="s">
        <v>6234</v>
      </c>
      <c r="G60" t="s">
        <v>6291</v>
      </c>
      <c r="H60" t="s">
        <v>39</v>
      </c>
      <c r="I60" t="str">
        <f>VLOOKUP(BPML[[#This Row],[Zugeordneter Hauptprozess]],Hauptprozesse[],3,FALSE)</f>
        <v>FI</v>
      </c>
      <c r="J60" t="str">
        <f>IF(ISERROR(VLOOKUP(BPML[[#This Row],[Subprozess]],BTT[Subprozess
(optionale Auswahl)],1,FALSE)),"nein","ja")</f>
        <v>nein</v>
      </c>
    </row>
    <row r="61" spans="1:10" x14ac:dyDescent="0.25">
      <c r="A61" t="s">
        <v>38</v>
      </c>
      <c r="B61" t="s">
        <v>6190</v>
      </c>
      <c r="C61" t="s">
        <v>3</v>
      </c>
      <c r="D61" t="str">
        <f>IF(ISERROR(VLOOKUP(Hauptprozesse[[#This Row],[Hauptprozess]],BTT[Hauptprozess
(Pflichtauswahl)],1,FALSE)),"nein","ja")</f>
        <v>nein</v>
      </c>
      <c r="F61" t="s">
        <v>6235</v>
      </c>
      <c r="G61" t="s">
        <v>6292</v>
      </c>
      <c r="H61" t="s">
        <v>36</v>
      </c>
      <c r="I61" t="str">
        <f>VLOOKUP(BPML[[#This Row],[Zugeordneter Hauptprozess]],Hauptprozesse[],3,FALSE)</f>
        <v>FI</v>
      </c>
      <c r="J61" t="str">
        <f>IF(ISERROR(VLOOKUP(BPML[[#This Row],[Subprozess]],BTT[Subprozess
(optionale Auswahl)],1,FALSE)),"nein","ja")</f>
        <v>nein</v>
      </c>
    </row>
    <row r="62" spans="1:10" x14ac:dyDescent="0.25">
      <c r="A62" t="s">
        <v>40</v>
      </c>
      <c r="B62" t="s">
        <v>6191</v>
      </c>
      <c r="C62" t="s">
        <v>3</v>
      </c>
      <c r="D62" t="str">
        <f>IF(ISERROR(VLOOKUP(Hauptprozesse[[#This Row],[Hauptprozess]],BTT[Hauptprozess
(Pflichtauswahl)],1,FALSE)),"nein","ja")</f>
        <v>nein</v>
      </c>
      <c r="F62" t="s">
        <v>6236</v>
      </c>
      <c r="G62" t="s">
        <v>6293</v>
      </c>
      <c r="H62" t="s">
        <v>36</v>
      </c>
      <c r="I62" t="str">
        <f>VLOOKUP(BPML[[#This Row],[Zugeordneter Hauptprozess]],Hauptprozesse[],3,FALSE)</f>
        <v>FI</v>
      </c>
      <c r="J62" t="str">
        <f>IF(ISERROR(VLOOKUP(BPML[[#This Row],[Subprozess]],BTT[Subprozess
(optionale Auswahl)],1,FALSE)),"nein","ja")</f>
        <v>nein</v>
      </c>
    </row>
    <row r="63" spans="1:10" x14ac:dyDescent="0.25">
      <c r="A63" t="s">
        <v>37</v>
      </c>
      <c r="B63" t="s">
        <v>6192</v>
      </c>
      <c r="C63" t="s">
        <v>3</v>
      </c>
      <c r="D63" t="str">
        <f>IF(ISERROR(VLOOKUP(Hauptprozesse[[#This Row],[Hauptprozess]],BTT[Hauptprozess
(Pflichtauswahl)],1,FALSE)),"nein","ja")</f>
        <v>nein</v>
      </c>
      <c r="F63" t="s">
        <v>6237</v>
      </c>
      <c r="G63" t="s">
        <v>6294</v>
      </c>
      <c r="H63" t="s">
        <v>36</v>
      </c>
      <c r="I63" t="str">
        <f>VLOOKUP(BPML[[#This Row],[Zugeordneter Hauptprozess]],Hauptprozesse[],3,FALSE)</f>
        <v>FI</v>
      </c>
      <c r="J63" t="str">
        <f>IF(ISERROR(VLOOKUP(BPML[[#This Row],[Subprozess]],BTT[Subprozess
(optionale Auswahl)],1,FALSE)),"nein","ja")</f>
        <v>nein</v>
      </c>
    </row>
    <row r="64" spans="1:10" x14ac:dyDescent="0.25">
      <c r="A64" t="s">
        <v>6129</v>
      </c>
      <c r="B64" t="s">
        <v>6193</v>
      </c>
      <c r="C64" t="s">
        <v>3</v>
      </c>
      <c r="D64" t="str">
        <f>IF(ISERROR(VLOOKUP(Hauptprozesse[[#This Row],[Hauptprozess]],BTT[Hauptprozess
(Pflichtauswahl)],1,FALSE)),"nein","ja")</f>
        <v>nein</v>
      </c>
      <c r="F64" t="s">
        <v>16</v>
      </c>
      <c r="G64" t="s">
        <v>6295</v>
      </c>
      <c r="H64" t="s">
        <v>14</v>
      </c>
      <c r="I64" t="str">
        <f>VLOOKUP(BPML[[#This Row],[Zugeordneter Hauptprozess]],Hauptprozesse[],3,FALSE)</f>
        <v>FI</v>
      </c>
      <c r="J64" t="str">
        <f>IF(ISERROR(VLOOKUP(BPML[[#This Row],[Subprozess]],BTT[Subprozess
(optionale Auswahl)],1,FALSE)),"nein","ja")</f>
        <v>nein</v>
      </c>
    </row>
    <row r="65" spans="1:10" x14ac:dyDescent="0.25">
      <c r="A65" t="s">
        <v>39</v>
      </c>
      <c r="B65" t="s">
        <v>6194</v>
      </c>
      <c r="C65" t="s">
        <v>3</v>
      </c>
      <c r="D65" t="str">
        <f>IF(ISERROR(VLOOKUP(Hauptprozesse[[#This Row],[Hauptprozess]],BTT[Hauptprozess
(Pflichtauswahl)],1,FALSE)),"nein","ja")</f>
        <v>nein</v>
      </c>
      <c r="F65" t="s">
        <v>17</v>
      </c>
      <c r="G65" t="s">
        <v>6296</v>
      </c>
      <c r="H65" t="s">
        <v>14</v>
      </c>
      <c r="I65" t="str">
        <f>VLOOKUP(BPML[[#This Row],[Zugeordneter Hauptprozess]],Hauptprozesse[],3,FALSE)</f>
        <v>FI</v>
      </c>
      <c r="J65" t="str">
        <f>IF(ISERROR(VLOOKUP(BPML[[#This Row],[Subprozess]],BTT[Subprozess
(optionale Auswahl)],1,FALSE)),"nein","ja")</f>
        <v>nein</v>
      </c>
    </row>
    <row r="66" spans="1:10" x14ac:dyDescent="0.25">
      <c r="A66" t="s">
        <v>36</v>
      </c>
      <c r="B66" t="s">
        <v>6195</v>
      </c>
      <c r="C66" t="s">
        <v>3</v>
      </c>
      <c r="D66" t="str">
        <f>IF(ISERROR(VLOOKUP(Hauptprozesse[[#This Row],[Hauptprozess]],BTT[Hauptprozess
(Pflichtauswahl)],1,FALSE)),"nein","ja")</f>
        <v>nein</v>
      </c>
      <c r="F66" t="s">
        <v>18</v>
      </c>
      <c r="G66" t="s">
        <v>6297</v>
      </c>
      <c r="H66" t="s">
        <v>14</v>
      </c>
      <c r="I66" s="10" t="str">
        <f>VLOOKUP(BPML[[#This Row],[Zugeordneter Hauptprozess]],Hauptprozesse[],3,FALSE)</f>
        <v>FI</v>
      </c>
      <c r="J66" s="10" t="str">
        <f>IF(ISERROR(VLOOKUP(BPML[[#This Row],[Subprozess]],BTT[Subprozess
(optionale Auswahl)],1,FALSE)),"nein","ja")</f>
        <v>nein</v>
      </c>
    </row>
    <row r="67" spans="1:10" x14ac:dyDescent="0.25">
      <c r="A67" t="s">
        <v>14</v>
      </c>
      <c r="B67" t="s">
        <v>15</v>
      </c>
      <c r="C67" t="s">
        <v>3</v>
      </c>
      <c r="D67" t="str">
        <f>IF(ISERROR(VLOOKUP(Hauptprozesse[[#This Row],[Hauptprozess]],BTT[Hauptprozess
(Pflichtauswahl)],1,FALSE)),"nein","ja")</f>
        <v>nein</v>
      </c>
      <c r="F67" t="s">
        <v>19</v>
      </c>
      <c r="G67" t="s">
        <v>6298</v>
      </c>
      <c r="H67" t="s">
        <v>14</v>
      </c>
      <c r="I67" s="10" t="str">
        <f>VLOOKUP(BPML[[#This Row],[Zugeordneter Hauptprozess]],Hauptprozesse[],3,FALSE)</f>
        <v>FI</v>
      </c>
      <c r="J67" s="10" t="str">
        <f>IF(ISERROR(VLOOKUP(BPML[[#This Row],[Subprozess]],BTT[Subprozess
(optionale Auswahl)],1,FALSE)),"nein","ja")</f>
        <v>nein</v>
      </c>
    </row>
    <row r="68" spans="1:10" x14ac:dyDescent="0.25">
      <c r="A68" t="s">
        <v>20</v>
      </c>
      <c r="B68" t="s">
        <v>21</v>
      </c>
      <c r="C68" t="s">
        <v>3</v>
      </c>
      <c r="D68" t="str">
        <f>IF(ISERROR(VLOOKUP(Hauptprozesse[[#This Row],[Hauptprozess]],BTT[Hauptprozess
(Pflichtauswahl)],1,FALSE)),"nein","ja")</f>
        <v>nein</v>
      </c>
      <c r="F68" t="s">
        <v>6238</v>
      </c>
      <c r="G68" t="s">
        <v>6299</v>
      </c>
      <c r="H68" t="s">
        <v>42</v>
      </c>
      <c r="I68" s="10" t="str">
        <f>VLOOKUP(BPML[[#This Row],[Zugeordneter Hauptprozess]],Hauptprozesse[],3,FALSE)</f>
        <v>FI</v>
      </c>
      <c r="J68" s="10" t="str">
        <f>IF(ISERROR(VLOOKUP(BPML[[#This Row],[Subprozess]],BTT[Subprozess
(optionale Auswahl)],1,FALSE)),"nein","ja")</f>
        <v>nein</v>
      </c>
    </row>
    <row r="69" spans="1:10" x14ac:dyDescent="0.25">
      <c r="A69" t="s">
        <v>22</v>
      </c>
      <c r="B69" t="s">
        <v>23</v>
      </c>
      <c r="C69" t="s">
        <v>3</v>
      </c>
      <c r="D69" t="str">
        <f>IF(ISERROR(VLOOKUP(Hauptprozesse[[#This Row],[Hauptprozess]],BTT[Hauptprozess
(Pflichtauswahl)],1,FALSE)),"nein","ja")</f>
        <v>nein</v>
      </c>
      <c r="F69" t="s">
        <v>6239</v>
      </c>
      <c r="G69" t="s">
        <v>6300</v>
      </c>
      <c r="H69" t="s">
        <v>42</v>
      </c>
      <c r="I69" s="10" t="str">
        <f>VLOOKUP(BPML[[#This Row],[Zugeordneter Hauptprozess]],Hauptprozesse[],3,FALSE)</f>
        <v>FI</v>
      </c>
      <c r="J69" s="10" t="str">
        <f>IF(ISERROR(VLOOKUP(BPML[[#This Row],[Subprozess]],BTT[Subprozess
(optionale Auswahl)],1,FALSE)),"nein","ja")</f>
        <v>nein</v>
      </c>
    </row>
    <row r="70" spans="1:10" x14ac:dyDescent="0.25">
      <c r="A70" t="s">
        <v>42</v>
      </c>
      <c r="B70" t="s">
        <v>6196</v>
      </c>
      <c r="C70" t="s">
        <v>3</v>
      </c>
      <c r="D70" t="str">
        <f>IF(ISERROR(VLOOKUP(Hauptprozesse[[#This Row],[Hauptprozess]],BTT[Hauptprozess
(Pflichtauswahl)],1,FALSE)),"nein","ja")</f>
        <v>nein</v>
      </c>
      <c r="F70" t="s">
        <v>6240</v>
      </c>
      <c r="G70" t="s">
        <v>6301</v>
      </c>
      <c r="H70" t="s">
        <v>42</v>
      </c>
      <c r="I70" s="10" t="str">
        <f>VLOOKUP(BPML[[#This Row],[Zugeordneter Hauptprozess]],Hauptprozesse[],3,FALSE)</f>
        <v>FI</v>
      </c>
      <c r="J70" s="10" t="str">
        <f>IF(ISERROR(VLOOKUP(BPML[[#This Row],[Subprozess]],BTT[Subprozess
(optionale Auswahl)],1,FALSE)),"nein","ja")</f>
        <v>nein</v>
      </c>
    </row>
    <row r="71" spans="1:10" x14ac:dyDescent="0.25">
      <c r="A71" t="s">
        <v>6130</v>
      </c>
      <c r="B71" t="s">
        <v>6197</v>
      </c>
      <c r="C71" t="s">
        <v>3</v>
      </c>
      <c r="D71" t="str">
        <f>IF(ISERROR(VLOOKUP(Hauptprozesse[[#This Row],[Hauptprozess]],BTT[Hauptprozess
(Pflichtauswahl)],1,FALSE)),"nein","ja")</f>
        <v>nein</v>
      </c>
      <c r="F71" t="s">
        <v>6241</v>
      </c>
      <c r="G71" t="s">
        <v>6302</v>
      </c>
      <c r="H71" t="s">
        <v>42</v>
      </c>
      <c r="I71" s="10" t="str">
        <f>VLOOKUP(BPML[[#This Row],[Zugeordneter Hauptprozess]],Hauptprozesse[],3,FALSE)</f>
        <v>FI</v>
      </c>
      <c r="J71" s="10" t="str">
        <f>IF(ISERROR(VLOOKUP(BPML[[#This Row],[Subprozess]],BTT[Subprozess
(optionale Auswahl)],1,FALSE)),"nein","ja")</f>
        <v>nein</v>
      </c>
    </row>
    <row r="72" spans="1:10" x14ac:dyDescent="0.25">
      <c r="A72" t="s">
        <v>6131</v>
      </c>
      <c r="B72" t="s">
        <v>6198</v>
      </c>
      <c r="C72" t="s">
        <v>3</v>
      </c>
      <c r="D72" t="str">
        <f>IF(ISERROR(VLOOKUP(Hauptprozesse[[#This Row],[Hauptprozess]],BTT[Hauptprozess
(Pflichtauswahl)],1,FALSE)),"nein","ja")</f>
        <v>nein</v>
      </c>
      <c r="F72" t="s">
        <v>6242</v>
      </c>
      <c r="G72" t="s">
        <v>6303</v>
      </c>
      <c r="H72" t="s">
        <v>6130</v>
      </c>
      <c r="I72" s="10" t="str">
        <f>VLOOKUP(BPML[[#This Row],[Zugeordneter Hauptprozess]],Hauptprozesse[],3,FALSE)</f>
        <v>FI</v>
      </c>
      <c r="J72" s="10" t="str">
        <f>IF(ISERROR(VLOOKUP(BPML[[#This Row],[Subprozess]],BTT[Subprozess
(optionale Auswahl)],1,FALSE)),"nein","ja")</f>
        <v>nein</v>
      </c>
    </row>
    <row r="73" spans="1:10" x14ac:dyDescent="0.25">
      <c r="A73" t="s">
        <v>57</v>
      </c>
      <c r="B73" t="s">
        <v>6199</v>
      </c>
      <c r="C73" t="s">
        <v>3</v>
      </c>
      <c r="D73" t="str">
        <f>IF(ISERROR(VLOOKUP(Hauptprozesse[[#This Row],[Hauptprozess]],BTT[Hauptprozess
(Pflichtauswahl)],1,FALSE)),"nein","ja")</f>
        <v>nein</v>
      </c>
      <c r="F73" t="s">
        <v>6243</v>
      </c>
      <c r="G73" t="s">
        <v>6304</v>
      </c>
      <c r="H73" t="s">
        <v>6133</v>
      </c>
      <c r="I73" s="10" t="str">
        <f>VLOOKUP(BPML[[#This Row],[Zugeordneter Hauptprozess]],Hauptprozesse[],3,FALSE)</f>
        <v>HL</v>
      </c>
      <c r="J73" s="10" t="str">
        <f>IF(ISERROR(VLOOKUP(BPML[[#This Row],[Subprozess]],BTT[Subprozess
(optionale Auswahl)],1,FALSE)),"nein","ja")</f>
        <v>nein</v>
      </c>
    </row>
    <row r="74" spans="1:10" x14ac:dyDescent="0.25">
      <c r="A74" t="s">
        <v>6132</v>
      </c>
      <c r="B74" t="s">
        <v>6199</v>
      </c>
      <c r="C74" t="s">
        <v>3</v>
      </c>
      <c r="D74" t="str">
        <f>IF(ISERROR(VLOOKUP(Hauptprozesse[[#This Row],[Hauptprozess]],BTT[Hauptprozess
(Pflichtauswahl)],1,FALSE)),"nein","ja")</f>
        <v>nein</v>
      </c>
      <c r="F74" t="s">
        <v>6244</v>
      </c>
      <c r="G74" t="s">
        <v>6305</v>
      </c>
      <c r="H74" t="s">
        <v>6133</v>
      </c>
      <c r="I74" s="10" t="str">
        <f>VLOOKUP(BPML[[#This Row],[Zugeordneter Hauptprozess]],Hauptprozesse[],3,FALSE)</f>
        <v>HL</v>
      </c>
      <c r="J74" s="10" t="str">
        <f>IF(ISERROR(VLOOKUP(BPML[[#This Row],[Subprozess]],BTT[Subprozess
(optionale Auswahl)],1,FALSE)),"nein","ja")</f>
        <v>nein</v>
      </c>
    </row>
    <row r="75" spans="1:10" x14ac:dyDescent="0.25">
      <c r="A75" t="s">
        <v>55</v>
      </c>
      <c r="B75" t="s">
        <v>6200</v>
      </c>
      <c r="C75" t="s">
        <v>3</v>
      </c>
      <c r="D75" t="str">
        <f>IF(ISERROR(VLOOKUP(Hauptprozesse[[#This Row],[Hauptprozess]],BTT[Hauptprozess
(Pflichtauswahl)],1,FALSE)),"nein","ja")</f>
        <v>nein</v>
      </c>
      <c r="F75" t="s">
        <v>8540</v>
      </c>
      <c r="G75" t="s">
        <v>8553</v>
      </c>
      <c r="H75" t="s">
        <v>6133</v>
      </c>
      <c r="I75" s="10" t="str">
        <f>VLOOKUP(BPML[[#This Row],[Zugeordneter Hauptprozess]],Hauptprozesse[],3,FALSE)</f>
        <v>HL</v>
      </c>
      <c r="J75" s="10" t="str">
        <f>IF(ISERROR(VLOOKUP(BPML[[#This Row],[Subprozess]],BTT[Subprozess
(optionale Auswahl)],1,FALSE)),"nein","ja")</f>
        <v>nein</v>
      </c>
    </row>
    <row r="76" spans="1:10" x14ac:dyDescent="0.25">
      <c r="A76" t="s">
        <v>56</v>
      </c>
      <c r="B76" t="s">
        <v>6201</v>
      </c>
      <c r="C76" t="s">
        <v>3</v>
      </c>
      <c r="D76" t="str">
        <f>IF(ISERROR(VLOOKUP(Hauptprozesse[[#This Row],[Hauptprozess]],BTT[Hauptprozess
(Pflichtauswahl)],1,FALSE)),"nein","ja")</f>
        <v>nein</v>
      </c>
      <c r="F76" t="s">
        <v>6245</v>
      </c>
      <c r="G76" t="s">
        <v>6306</v>
      </c>
      <c r="H76" t="s">
        <v>6134</v>
      </c>
      <c r="I76" s="10" t="str">
        <f>VLOOKUP(BPML[[#This Row],[Zugeordneter Hauptprozess]],Hauptprozesse[],3,FALSE)</f>
        <v>HL</v>
      </c>
      <c r="J76" s="10" t="str">
        <f>IF(ISERROR(VLOOKUP(BPML[[#This Row],[Subprozess]],BTT[Subprozess
(optionale Auswahl)],1,FALSE)),"nein","ja")</f>
        <v>nein</v>
      </c>
    </row>
    <row r="77" spans="1:10" x14ac:dyDescent="0.25">
      <c r="A77" t="s">
        <v>6133</v>
      </c>
      <c r="B77" t="s">
        <v>6202</v>
      </c>
      <c r="C77" t="s">
        <v>62</v>
      </c>
      <c r="D77" t="str">
        <f>IF(ISERROR(VLOOKUP(Hauptprozesse[[#This Row],[Hauptprozess]],BTT[Hauptprozess
(Pflichtauswahl)],1,FALSE)),"nein","ja")</f>
        <v>nein</v>
      </c>
      <c r="F77" t="s">
        <v>6246</v>
      </c>
      <c r="G77" t="s">
        <v>6307</v>
      </c>
      <c r="H77" t="s">
        <v>6134</v>
      </c>
      <c r="I77" s="10" t="str">
        <f>VLOOKUP(BPML[[#This Row],[Zugeordneter Hauptprozess]],Hauptprozesse[],3,FALSE)</f>
        <v>HL</v>
      </c>
      <c r="J77" s="10" t="str">
        <f>IF(ISERROR(VLOOKUP(BPML[[#This Row],[Subprozess]],BTT[Subprozess
(optionale Auswahl)],1,FALSE)),"nein","ja")</f>
        <v>nein</v>
      </c>
    </row>
    <row r="78" spans="1:10" x14ac:dyDescent="0.25">
      <c r="A78" t="s">
        <v>6134</v>
      </c>
      <c r="B78" t="s">
        <v>6203</v>
      </c>
      <c r="C78" t="s">
        <v>62</v>
      </c>
      <c r="D78" t="str">
        <f>IF(ISERROR(VLOOKUP(Hauptprozesse[[#This Row],[Hauptprozess]],BTT[Hauptprozess
(Pflichtauswahl)],1,FALSE)),"nein","ja")</f>
        <v>nein</v>
      </c>
      <c r="F78" t="s">
        <v>6247</v>
      </c>
      <c r="G78" t="s">
        <v>6308</v>
      </c>
      <c r="H78" t="s">
        <v>6134</v>
      </c>
      <c r="I78" s="10" t="str">
        <f>VLOOKUP(BPML[[#This Row],[Zugeordneter Hauptprozess]],Hauptprozesse[],3,FALSE)</f>
        <v>HL</v>
      </c>
      <c r="J78" s="10" t="str">
        <f>IF(ISERROR(VLOOKUP(BPML[[#This Row],[Subprozess]],BTT[Subprozess
(optionale Auswahl)],1,FALSE)),"nein","ja")</f>
        <v>nein</v>
      </c>
    </row>
    <row r="79" spans="1:10" x14ac:dyDescent="0.25">
      <c r="A79" t="s">
        <v>6135</v>
      </c>
      <c r="B79" t="s">
        <v>6204</v>
      </c>
      <c r="C79" t="s">
        <v>62</v>
      </c>
      <c r="D79" s="10" t="str">
        <f>IF(ISERROR(VLOOKUP(Hauptprozesse[[#This Row],[Hauptprozess]],BTT[Hauptprozess
(Pflichtauswahl)],1,FALSE)),"nein","ja")</f>
        <v>nein</v>
      </c>
      <c r="F79" t="s">
        <v>8541</v>
      </c>
      <c r="G79" t="s">
        <v>8554</v>
      </c>
      <c r="H79" t="s">
        <v>6134</v>
      </c>
      <c r="I79" s="10" t="str">
        <f>VLOOKUP(BPML[[#This Row],[Zugeordneter Hauptprozess]],Hauptprozesse[],3,FALSE)</f>
        <v>HL</v>
      </c>
      <c r="J79" s="10" t="str">
        <f>IF(ISERROR(VLOOKUP(BPML[[#This Row],[Subprozess]],BTT[Subprozess
(optionale Auswahl)],1,FALSE)),"nein","ja")</f>
        <v>nein</v>
      </c>
    </row>
    <row r="80" spans="1:10" x14ac:dyDescent="0.25">
      <c r="A80" t="s">
        <v>41</v>
      </c>
      <c r="B80" t="s">
        <v>6205</v>
      </c>
      <c r="C80" t="s">
        <v>62</v>
      </c>
      <c r="D80" s="10" t="str">
        <f>IF(ISERROR(VLOOKUP(Hauptprozesse[[#This Row],[Hauptprozess]],BTT[Hauptprozess
(Pflichtauswahl)],1,FALSE)),"nein","ja")</f>
        <v>nein</v>
      </c>
      <c r="F80" t="s">
        <v>6248</v>
      </c>
      <c r="G80" t="s">
        <v>6309</v>
      </c>
      <c r="H80" t="s">
        <v>6135</v>
      </c>
      <c r="I80" s="10" t="str">
        <f>VLOOKUP(BPML[[#This Row],[Zugeordneter Hauptprozess]],Hauptprozesse[],3,FALSE)</f>
        <v>HL</v>
      </c>
      <c r="J80" s="10" t="str">
        <f>IF(ISERROR(VLOOKUP(BPML[[#This Row],[Subprozess]],BTT[Subprozess
(optionale Auswahl)],1,FALSE)),"nein","ja")</f>
        <v>nein</v>
      </c>
    </row>
    <row r="81" spans="1:10" x14ac:dyDescent="0.25">
      <c r="A81" t="s">
        <v>6136</v>
      </c>
      <c r="B81" t="s">
        <v>6206</v>
      </c>
      <c r="C81" t="s">
        <v>62</v>
      </c>
      <c r="D81" s="10" t="str">
        <f>IF(ISERROR(VLOOKUP(Hauptprozesse[[#This Row],[Hauptprozess]],BTT[Hauptprozess
(Pflichtauswahl)],1,FALSE)),"nein","ja")</f>
        <v>nein</v>
      </c>
      <c r="F81" t="s">
        <v>6249</v>
      </c>
      <c r="G81" t="s">
        <v>6310</v>
      </c>
      <c r="H81" t="s">
        <v>6135</v>
      </c>
      <c r="I81" s="10" t="str">
        <f>VLOOKUP(BPML[[#This Row],[Zugeordneter Hauptprozess]],Hauptprozesse[],3,FALSE)</f>
        <v>HL</v>
      </c>
      <c r="J81" s="10" t="str">
        <f>IF(ISERROR(VLOOKUP(BPML[[#This Row],[Subprozess]],BTT[Subprozess
(optionale Auswahl)],1,FALSE)),"nein","ja")</f>
        <v>nein</v>
      </c>
    </row>
    <row r="82" spans="1:10" x14ac:dyDescent="0.25">
      <c r="A82" t="s">
        <v>6137</v>
      </c>
      <c r="B82" t="s">
        <v>6207</v>
      </c>
      <c r="C82" t="s">
        <v>62</v>
      </c>
      <c r="D82" s="10" t="str">
        <f>IF(ISERROR(VLOOKUP(Hauptprozesse[[#This Row],[Hauptprozess]],BTT[Hauptprozess
(Pflichtauswahl)],1,FALSE)),"nein","ja")</f>
        <v>nein</v>
      </c>
      <c r="F82" t="s">
        <v>6250</v>
      </c>
      <c r="G82" t="s">
        <v>6311</v>
      </c>
      <c r="H82" t="s">
        <v>6135</v>
      </c>
      <c r="I82" s="10" t="str">
        <f>VLOOKUP(BPML[[#This Row],[Zugeordneter Hauptprozess]],Hauptprozesse[],3,FALSE)</f>
        <v>HL</v>
      </c>
      <c r="J82" s="10" t="str">
        <f>IF(ISERROR(VLOOKUP(BPML[[#This Row],[Subprozess]],BTT[Subprozess
(optionale Auswahl)],1,FALSE)),"nein","ja")</f>
        <v>nein</v>
      </c>
    </row>
    <row r="83" spans="1:10" x14ac:dyDescent="0.25">
      <c r="A83" t="s">
        <v>8537</v>
      </c>
      <c r="B83" t="s">
        <v>6208</v>
      </c>
      <c r="C83" t="s">
        <v>62</v>
      </c>
      <c r="D83" s="10" t="str">
        <f>IF(ISERROR(VLOOKUP(Hauptprozesse[[#This Row],[Hauptprozess]],BTT[Hauptprozess
(Pflichtauswahl)],1,FALSE)),"nein","ja")</f>
        <v>nein</v>
      </c>
      <c r="F83" t="s">
        <v>6251</v>
      </c>
      <c r="G83" t="s">
        <v>6312</v>
      </c>
      <c r="H83" t="s">
        <v>6135</v>
      </c>
      <c r="I83" s="10" t="str">
        <f>VLOOKUP(BPML[[#This Row],[Zugeordneter Hauptprozess]],Hauptprozesse[],3,FALSE)</f>
        <v>HL</v>
      </c>
      <c r="J83" s="10" t="str">
        <f>IF(ISERROR(VLOOKUP(BPML[[#This Row],[Subprozess]],BTT[Subprozess
(optionale Auswahl)],1,FALSE)),"nein","ja")</f>
        <v>nein</v>
      </c>
    </row>
    <row r="84" spans="1:10" x14ac:dyDescent="0.25">
      <c r="A84" t="s">
        <v>8538</v>
      </c>
      <c r="B84" t="s">
        <v>8539</v>
      </c>
      <c r="C84" t="s">
        <v>62</v>
      </c>
      <c r="D84" s="10" t="str">
        <f>IF(ISERROR(VLOOKUP(Hauptprozesse[[#This Row],[Hauptprozess]],BTT[Hauptprozess
(Pflichtauswahl)],1,FALSE)),"nein","ja")</f>
        <v>nein</v>
      </c>
      <c r="F84" t="s">
        <v>8542</v>
      </c>
      <c r="G84" t="s">
        <v>8555</v>
      </c>
      <c r="H84" t="s">
        <v>41</v>
      </c>
      <c r="I84" s="10" t="str">
        <f>VLOOKUP(BPML[[#This Row],[Zugeordneter Hauptprozess]],Hauptprozesse[],3,FALSE)</f>
        <v>HL</v>
      </c>
      <c r="J84" s="10" t="str">
        <f>IF(ISERROR(VLOOKUP(BPML[[#This Row],[Subprozess]],BTT[Subprozess
(optionale Auswahl)],1,FALSE)),"nein","ja")</f>
        <v>nein</v>
      </c>
    </row>
    <row r="85" spans="1:10" x14ac:dyDescent="0.25">
      <c r="F85" t="s">
        <v>6252</v>
      </c>
      <c r="G85" t="s">
        <v>6313</v>
      </c>
      <c r="H85" t="s">
        <v>6136</v>
      </c>
      <c r="I85" s="10" t="str">
        <f>VLOOKUP(BPML[[#This Row],[Zugeordneter Hauptprozess]],Hauptprozesse[],3,FALSE)</f>
        <v>HL</v>
      </c>
      <c r="J85" s="10" t="str">
        <f>IF(ISERROR(VLOOKUP(BPML[[#This Row],[Subprozess]],BTT[Subprozess
(optionale Auswahl)],1,FALSE)),"nein","ja")</f>
        <v>nein</v>
      </c>
    </row>
    <row r="86" spans="1:10" x14ac:dyDescent="0.25">
      <c r="F86" t="s">
        <v>6253</v>
      </c>
      <c r="G86" t="s">
        <v>6314</v>
      </c>
      <c r="H86" t="s">
        <v>6136</v>
      </c>
      <c r="I86" s="10" t="str">
        <f>VLOOKUP(BPML[[#This Row],[Zugeordneter Hauptprozess]],Hauptprozesse[],3,FALSE)</f>
        <v>HL</v>
      </c>
      <c r="J86" s="10" t="str">
        <f>IF(ISERROR(VLOOKUP(BPML[[#This Row],[Subprozess]],BTT[Subprozess
(optionale Auswahl)],1,FALSE)),"nein","ja")</f>
        <v>nein</v>
      </c>
    </row>
    <row r="87" spans="1:10" x14ac:dyDescent="0.25">
      <c r="F87" t="s">
        <v>6254</v>
      </c>
      <c r="G87" t="s">
        <v>6315</v>
      </c>
      <c r="H87" t="s">
        <v>6136</v>
      </c>
      <c r="I87" s="10" t="str">
        <f>VLOOKUP(BPML[[#This Row],[Zugeordneter Hauptprozess]],Hauptprozesse[],3,FALSE)</f>
        <v>HL</v>
      </c>
      <c r="J87" s="10" t="str">
        <f>IF(ISERROR(VLOOKUP(BPML[[#This Row],[Subprozess]],BTT[Subprozess
(optionale Auswahl)],1,FALSE)),"nein","ja")</f>
        <v>nein</v>
      </c>
    </row>
    <row r="88" spans="1:10" x14ac:dyDescent="0.25">
      <c r="F88" t="s">
        <v>6255</v>
      </c>
      <c r="G88" t="s">
        <v>6316</v>
      </c>
      <c r="H88" t="s">
        <v>6136</v>
      </c>
      <c r="I88" s="10" t="str">
        <f>VLOOKUP(BPML[[#This Row],[Zugeordneter Hauptprozess]],Hauptprozesse[],3,FALSE)</f>
        <v>HL</v>
      </c>
      <c r="J88" s="10" t="str">
        <f>IF(ISERROR(VLOOKUP(BPML[[#This Row],[Subprozess]],BTT[Subprozess
(optionale Auswahl)],1,FALSE)),"nein","ja")</f>
        <v>nein</v>
      </c>
    </row>
    <row r="89" spans="1:10" x14ac:dyDescent="0.25">
      <c r="F89" t="s">
        <v>6256</v>
      </c>
      <c r="G89" t="s">
        <v>6317</v>
      </c>
      <c r="H89" t="s">
        <v>6137</v>
      </c>
      <c r="I89" s="10" t="str">
        <f>VLOOKUP(BPML[[#This Row],[Zugeordneter Hauptprozess]],Hauptprozesse[],3,FALSE)</f>
        <v>HL</v>
      </c>
      <c r="J89" s="10" t="str">
        <f>IF(ISERROR(VLOOKUP(BPML[[#This Row],[Subprozess]],BTT[Subprozess
(optionale Auswahl)],1,FALSE)),"nein","ja")</f>
        <v>nein</v>
      </c>
    </row>
    <row r="90" spans="1:10" x14ac:dyDescent="0.25">
      <c r="F90" t="s">
        <v>6257</v>
      </c>
      <c r="G90" t="s">
        <v>6318</v>
      </c>
      <c r="H90" t="s">
        <v>6137</v>
      </c>
      <c r="I90" s="10" t="str">
        <f>VLOOKUP(BPML[[#This Row],[Zugeordneter Hauptprozess]],Hauptprozesse[],3,FALSE)</f>
        <v>HL</v>
      </c>
      <c r="J90" s="10" t="str">
        <f>IF(ISERROR(VLOOKUP(BPML[[#This Row],[Subprozess]],BTT[Subprozess
(optionale Auswahl)],1,FALSE)),"nein","ja")</f>
        <v>nein</v>
      </c>
    </row>
    <row r="91" spans="1:10" x14ac:dyDescent="0.25">
      <c r="F91" t="s">
        <v>8543</v>
      </c>
      <c r="G91" t="s">
        <v>8556</v>
      </c>
      <c r="H91" t="s">
        <v>8537</v>
      </c>
      <c r="I91" s="10" t="str">
        <f>VLOOKUP(BPML[[#This Row],[Zugeordneter Hauptprozess]],Hauptprozesse[],3,FALSE)</f>
        <v>HL</v>
      </c>
      <c r="J91" s="10" t="str">
        <f>IF(ISERROR(VLOOKUP(BPML[[#This Row],[Subprozess]],BTT[Subprozess
(optionale Auswahl)],1,FALSE)),"nein","ja")</f>
        <v>nein</v>
      </c>
    </row>
    <row r="92" spans="1:10" x14ac:dyDescent="0.25">
      <c r="F92" t="s">
        <v>5821</v>
      </c>
      <c r="G92" t="s">
        <v>8557</v>
      </c>
      <c r="H92" t="s">
        <v>8537</v>
      </c>
      <c r="I92" s="10" t="str">
        <f>VLOOKUP(BPML[[#This Row],[Zugeordneter Hauptprozess]],Hauptprozesse[],3,FALSE)</f>
        <v>HL</v>
      </c>
      <c r="J92" s="10" t="str">
        <f>IF(ISERROR(VLOOKUP(BPML[[#This Row],[Subprozess]],BTT[Subprozess
(optionale Auswahl)],1,FALSE)),"nein","ja")</f>
        <v>nein</v>
      </c>
    </row>
    <row r="93" spans="1:10" x14ac:dyDescent="0.25">
      <c r="F93" t="s">
        <v>8544</v>
      </c>
      <c r="G93" t="s">
        <v>8558</v>
      </c>
      <c r="H93" t="s">
        <v>8537</v>
      </c>
      <c r="I93" s="10" t="str">
        <f>VLOOKUP(BPML[[#This Row],[Zugeordneter Hauptprozess]],Hauptprozesse[],3,FALSE)</f>
        <v>HL</v>
      </c>
      <c r="J93" s="10" t="str">
        <f>IF(ISERROR(VLOOKUP(BPML[[#This Row],[Subprozess]],BTT[Subprozess
(optionale Auswahl)],1,FALSE)),"nein","ja")</f>
        <v>nein</v>
      </c>
    </row>
    <row r="94" spans="1:10" x14ac:dyDescent="0.25">
      <c r="F94" t="s">
        <v>8545</v>
      </c>
      <c r="G94" t="s">
        <v>8559</v>
      </c>
      <c r="H94" t="s">
        <v>8537</v>
      </c>
      <c r="I94" s="10" t="str">
        <f>VLOOKUP(BPML[[#This Row],[Zugeordneter Hauptprozess]],Hauptprozesse[],3,FALSE)</f>
        <v>HL</v>
      </c>
      <c r="J94" s="10" t="str">
        <f>IF(ISERROR(VLOOKUP(BPML[[#This Row],[Subprozess]],BTT[Subprozess
(optionale Auswahl)],1,FALSE)),"nein","ja")</f>
        <v>nein</v>
      </c>
    </row>
    <row r="95" spans="1:10" x14ac:dyDescent="0.25">
      <c r="F95" t="s">
        <v>8546</v>
      </c>
      <c r="G95" t="s">
        <v>8560</v>
      </c>
      <c r="H95" t="s">
        <v>8537</v>
      </c>
      <c r="I95" s="10" t="str">
        <f>VLOOKUP(BPML[[#This Row],[Zugeordneter Hauptprozess]],Hauptprozesse[],3,FALSE)</f>
        <v>HL</v>
      </c>
      <c r="J95" s="10" t="str">
        <f>IF(ISERROR(VLOOKUP(BPML[[#This Row],[Subprozess]],BTT[Subprozess
(optionale Auswahl)],1,FALSE)),"nein","ja")</f>
        <v>nein</v>
      </c>
    </row>
    <row r="96" spans="1:10" x14ac:dyDescent="0.25">
      <c r="F96" t="s">
        <v>8547</v>
      </c>
      <c r="G96" t="s">
        <v>8561</v>
      </c>
      <c r="H96" t="s">
        <v>8537</v>
      </c>
      <c r="I96" s="10" t="str">
        <f>VLOOKUP(BPML[[#This Row],[Zugeordneter Hauptprozess]],Hauptprozesse[],3,FALSE)</f>
        <v>HL</v>
      </c>
      <c r="J96" s="10" t="str">
        <f>IF(ISERROR(VLOOKUP(BPML[[#This Row],[Subprozess]],BTT[Subprozess
(optionale Auswahl)],1,FALSE)),"nein","ja")</f>
        <v>nein</v>
      </c>
    </row>
    <row r="97" spans="6:10" x14ac:dyDescent="0.25">
      <c r="F97" t="s">
        <v>8548</v>
      </c>
      <c r="G97" t="s">
        <v>8562</v>
      </c>
      <c r="H97" t="s">
        <v>8537</v>
      </c>
      <c r="I97" s="10" t="str">
        <f>VLOOKUP(BPML[[#This Row],[Zugeordneter Hauptprozess]],Hauptprozesse[],3,FALSE)</f>
        <v>HL</v>
      </c>
      <c r="J97" s="10" t="str">
        <f>IF(ISERROR(VLOOKUP(BPML[[#This Row],[Subprozess]],BTT[Subprozess
(optionale Auswahl)],1,FALSE)),"nein","ja")</f>
        <v>nein</v>
      </c>
    </row>
    <row r="98" spans="6:10" x14ac:dyDescent="0.25">
      <c r="F98" t="s">
        <v>9594</v>
      </c>
      <c r="G98" t="s">
        <v>8563</v>
      </c>
      <c r="H98" t="s">
        <v>8537</v>
      </c>
      <c r="I98" s="10" t="str">
        <f>VLOOKUP(BPML[[#This Row],[Zugeordneter Hauptprozess]],Hauptprozesse[],3,FALSE)</f>
        <v>HL</v>
      </c>
      <c r="J98" s="10" t="str">
        <f>IF(ISERROR(VLOOKUP(BPML[[#This Row],[Subprozess]],BTT[Subprozess
(optionale Auswahl)],1,FALSE)),"nein","ja")</f>
        <v>nein</v>
      </c>
    </row>
    <row r="99" spans="6:10" x14ac:dyDescent="0.25">
      <c r="F99" t="s">
        <v>8549</v>
      </c>
      <c r="G99" t="s">
        <v>9058</v>
      </c>
      <c r="H99" t="s">
        <v>6134</v>
      </c>
      <c r="I99" s="10" t="str">
        <f>VLOOKUP(BPML[[#This Row],[Zugeordneter Hauptprozess]],Hauptprozesse[],3,FALSE)</f>
        <v>HL</v>
      </c>
      <c r="J99" s="10" t="str">
        <f>IF(ISERROR(VLOOKUP(BPML[[#This Row],[Subprozess]],BTT[Subprozess
(optionale Auswahl)],1,FALSE)),"nein","ja")</f>
        <v>nein</v>
      </c>
    </row>
    <row r="100" spans="6:10" x14ac:dyDescent="0.25">
      <c r="F100" t="s">
        <v>8550</v>
      </c>
      <c r="G100" t="s">
        <v>8564</v>
      </c>
      <c r="H100" t="s">
        <v>8538</v>
      </c>
      <c r="I100" s="10" t="str">
        <f>VLOOKUP(BPML[[#This Row],[Zugeordneter Hauptprozess]],Hauptprozesse[],3,FALSE)</f>
        <v>HL</v>
      </c>
      <c r="J100" s="10" t="str">
        <f>IF(ISERROR(VLOOKUP(BPML[[#This Row],[Subprozess]],BTT[Subprozess
(optionale Auswahl)],1,FALSE)),"nein","ja")</f>
        <v>nein</v>
      </c>
    </row>
    <row r="101" spans="6:10" x14ac:dyDescent="0.25">
      <c r="F101" t="s">
        <v>8551</v>
      </c>
      <c r="G101" t="s">
        <v>8565</v>
      </c>
      <c r="H101" t="s">
        <v>8538</v>
      </c>
      <c r="I101" s="10" t="str">
        <f>VLOOKUP(BPML[[#This Row],[Zugeordneter Hauptprozess]],Hauptprozesse[],3,FALSE)</f>
        <v>HL</v>
      </c>
      <c r="J101" s="10" t="str">
        <f>IF(ISERROR(VLOOKUP(BPML[[#This Row],[Subprozess]],BTT[Subprozess
(optionale Auswahl)],1,FALSE)),"nein","ja")</f>
        <v>nein</v>
      </c>
    </row>
    <row r="102" spans="6:10" x14ac:dyDescent="0.25">
      <c r="F102" t="s">
        <v>8552</v>
      </c>
      <c r="G102" t="s">
        <v>8566</v>
      </c>
      <c r="H102" t="s">
        <v>8538</v>
      </c>
      <c r="I102" s="10" t="str">
        <f>VLOOKUP(BPML[[#This Row],[Zugeordneter Hauptprozess]],Hauptprozesse[],3,FALSE)</f>
        <v>HL</v>
      </c>
      <c r="J102" s="10" t="str">
        <f>IF(ISERROR(VLOOKUP(BPML[[#This Row],[Subprozess]],BTT[Subprozess
(optionale Auswahl)],1,FALSE)),"nein","ja")</f>
        <v>nein</v>
      </c>
    </row>
  </sheetData>
  <pageMargins left="0.7" right="0.7" top="0.78740157499999996" bottom="0.78740157499999996"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G4278"/>
  <sheetViews>
    <sheetView workbookViewId="0">
      <selection activeCell="A17" sqref="A17"/>
    </sheetView>
  </sheetViews>
  <sheetFormatPr baseColWidth="10" defaultRowHeight="15" x14ac:dyDescent="0.25"/>
  <cols>
    <col min="1" max="1" width="26" bestFit="1" customWidth="1"/>
    <col min="2" max="2" width="38.42578125" bestFit="1" customWidth="1"/>
    <col min="4" max="4" width="29.28515625" bestFit="1" customWidth="1"/>
    <col min="6" max="6" width="17.42578125" bestFit="1" customWidth="1"/>
    <col min="7" max="7" width="69.85546875" bestFit="1" customWidth="1"/>
  </cols>
  <sheetData>
    <row r="1" spans="1:7" x14ac:dyDescent="0.25">
      <c r="A1" t="s">
        <v>6</v>
      </c>
      <c r="B1" t="s">
        <v>5784</v>
      </c>
      <c r="C1" t="s">
        <v>8465</v>
      </c>
      <c r="D1" t="s">
        <v>9515</v>
      </c>
      <c r="E1" t="s">
        <v>9101</v>
      </c>
      <c r="F1" t="s">
        <v>64</v>
      </c>
      <c r="G1" t="s">
        <v>9059</v>
      </c>
    </row>
    <row r="2" spans="1:7" x14ac:dyDescent="0.25">
      <c r="A2" t="s">
        <v>65</v>
      </c>
      <c r="B2" t="s">
        <v>66</v>
      </c>
      <c r="C2" t="s">
        <v>3</v>
      </c>
      <c r="D2" s="13">
        <v>852</v>
      </c>
      <c r="E2" t="s">
        <v>9102</v>
      </c>
      <c r="F2" t="str">
        <f>IF(ISERROR(VLOOKUP(Transaktionen[[#This Row],[Transaktionen]],BTT[Verwendete Transaktion (Pflichtauswahl)],1,FALSE)),"nein","ja")</f>
        <v>nein</v>
      </c>
    </row>
    <row r="3" spans="1:7" x14ac:dyDescent="0.25">
      <c r="A3" t="s">
        <v>67</v>
      </c>
      <c r="B3" t="s">
        <v>68</v>
      </c>
      <c r="C3" t="s">
        <v>3</v>
      </c>
      <c r="D3" s="13">
        <v>76</v>
      </c>
      <c r="E3" t="s">
        <v>9102</v>
      </c>
      <c r="F3" t="str">
        <f>IF(ISERROR(VLOOKUP(Transaktionen[[#This Row],[Transaktionen]],BTT[Verwendete Transaktion (Pflichtauswahl)],1,FALSE)),"nein","ja")</f>
        <v>nein</v>
      </c>
    </row>
    <row r="4" spans="1:7" x14ac:dyDescent="0.25">
      <c r="A4" t="s">
        <v>6347</v>
      </c>
      <c r="B4" t="s">
        <v>7448</v>
      </c>
      <c r="C4" t="s">
        <v>3</v>
      </c>
      <c r="D4" s="13">
        <v>3</v>
      </c>
      <c r="E4" t="s">
        <v>576</v>
      </c>
      <c r="F4" t="str">
        <f>IF(ISERROR(VLOOKUP(Transaktionen[[#This Row],[Transaktionen]],BTT[Verwendete Transaktion (Pflichtauswahl)],1,FALSE)),"nein","ja")</f>
        <v>nein</v>
      </c>
    </row>
    <row r="5" spans="1:7" x14ac:dyDescent="0.25">
      <c r="A5" t="s">
        <v>69</v>
      </c>
      <c r="B5" t="s">
        <v>70</v>
      </c>
      <c r="C5" t="s">
        <v>3</v>
      </c>
      <c r="D5" s="13">
        <v>1365</v>
      </c>
      <c r="E5" t="s">
        <v>9102</v>
      </c>
      <c r="F5" t="str">
        <f>IF(ISERROR(VLOOKUP(Transaktionen[[#This Row],[Transaktionen]],BTT[Verwendete Transaktion (Pflichtauswahl)],1,FALSE)),"nein","ja")</f>
        <v>nein</v>
      </c>
    </row>
    <row r="6" spans="1:7" x14ac:dyDescent="0.25">
      <c r="A6" t="s">
        <v>71</v>
      </c>
      <c r="B6" t="s">
        <v>72</v>
      </c>
      <c r="C6" t="s">
        <v>3</v>
      </c>
      <c r="D6" s="13">
        <v>54</v>
      </c>
      <c r="E6" t="s">
        <v>576</v>
      </c>
      <c r="F6" t="str">
        <f>IF(ISERROR(VLOOKUP(Transaktionen[[#This Row],[Transaktionen]],BTT[Verwendete Transaktion (Pflichtauswahl)],1,FALSE)),"nein","ja")</f>
        <v>nein</v>
      </c>
    </row>
    <row r="7" spans="1:7" x14ac:dyDescent="0.25">
      <c r="A7" t="s">
        <v>73</v>
      </c>
      <c r="B7" t="s">
        <v>74</v>
      </c>
      <c r="C7" t="s">
        <v>3</v>
      </c>
      <c r="D7" s="13">
        <v>90</v>
      </c>
      <c r="E7" t="s">
        <v>9102</v>
      </c>
      <c r="F7" t="str">
        <f>IF(ISERROR(VLOOKUP(Transaktionen[[#This Row],[Transaktionen]],BTT[Verwendete Transaktion (Pflichtauswahl)],1,FALSE)),"nein","ja")</f>
        <v>nein</v>
      </c>
    </row>
    <row r="8" spans="1:7" x14ac:dyDescent="0.25">
      <c r="A8" t="s">
        <v>75</v>
      </c>
      <c r="B8" t="s">
        <v>76</v>
      </c>
      <c r="C8" t="s">
        <v>3</v>
      </c>
      <c r="D8" s="13">
        <v>363</v>
      </c>
      <c r="E8" t="s">
        <v>9102</v>
      </c>
      <c r="F8" t="str">
        <f>IF(ISERROR(VLOOKUP(Transaktionen[[#This Row],[Transaktionen]],BTT[Verwendete Transaktion (Pflichtauswahl)],1,FALSE)),"nein","ja")</f>
        <v>nein</v>
      </c>
    </row>
    <row r="9" spans="1:7" x14ac:dyDescent="0.25">
      <c r="A9" t="s">
        <v>77</v>
      </c>
      <c r="B9" t="s">
        <v>78</v>
      </c>
      <c r="C9" t="s">
        <v>3</v>
      </c>
      <c r="D9" s="13">
        <v>366</v>
      </c>
      <c r="E9" t="s">
        <v>9102</v>
      </c>
      <c r="F9" t="str">
        <f>IF(ISERROR(VLOOKUP(Transaktionen[[#This Row],[Transaktionen]],BTT[Verwendete Transaktion (Pflichtauswahl)],1,FALSE)),"nein","ja")</f>
        <v>nein</v>
      </c>
    </row>
    <row r="10" spans="1:7" x14ac:dyDescent="0.25">
      <c r="A10" t="s">
        <v>79</v>
      </c>
      <c r="B10" t="s">
        <v>80</v>
      </c>
      <c r="C10" t="s">
        <v>3</v>
      </c>
      <c r="D10" s="13">
        <v>16</v>
      </c>
      <c r="E10" t="s">
        <v>9102</v>
      </c>
      <c r="F10" t="str">
        <f>IF(ISERROR(VLOOKUP(Transaktionen[[#This Row],[Transaktionen]],BTT[Verwendete Transaktion (Pflichtauswahl)],1,FALSE)),"nein","ja")</f>
        <v>nein</v>
      </c>
    </row>
    <row r="11" spans="1:7" x14ac:dyDescent="0.25">
      <c r="A11" t="s">
        <v>81</v>
      </c>
      <c r="B11" t="s">
        <v>82</v>
      </c>
      <c r="C11" t="s">
        <v>3</v>
      </c>
      <c r="D11" s="13">
        <v>14460</v>
      </c>
      <c r="E11" t="s">
        <v>9102</v>
      </c>
      <c r="F11" t="str">
        <f>IF(ISERROR(VLOOKUP(Transaktionen[[#This Row],[Transaktionen]],BTT[Verwendete Transaktion (Pflichtauswahl)],1,FALSE)),"nein","ja")</f>
        <v>nein</v>
      </c>
    </row>
    <row r="12" spans="1:7" x14ac:dyDescent="0.25">
      <c r="A12" t="s">
        <v>6348</v>
      </c>
      <c r="B12" t="s">
        <v>7449</v>
      </c>
      <c r="C12" t="s">
        <v>3</v>
      </c>
      <c r="D12" s="13" t="s">
        <v>576</v>
      </c>
      <c r="E12" t="s">
        <v>576</v>
      </c>
      <c r="F12" t="str">
        <f>IF(ISERROR(VLOOKUP(Transaktionen[[#This Row],[Transaktionen]],BTT[Verwendete Transaktion (Pflichtauswahl)],1,FALSE)),"nein","ja")</f>
        <v>nein</v>
      </c>
      <c r="G12" t="s">
        <v>9516</v>
      </c>
    </row>
    <row r="13" spans="1:7" x14ac:dyDescent="0.25">
      <c r="A13" t="s">
        <v>83</v>
      </c>
      <c r="B13" t="s">
        <v>84</v>
      </c>
      <c r="C13" t="s">
        <v>3</v>
      </c>
      <c r="D13" s="13">
        <v>390</v>
      </c>
      <c r="E13" t="s">
        <v>9102</v>
      </c>
      <c r="F13" t="str">
        <f>IF(ISERROR(VLOOKUP(Transaktionen[[#This Row],[Transaktionen]],BTT[Verwendete Transaktion (Pflichtauswahl)],1,FALSE)),"nein","ja")</f>
        <v>nein</v>
      </c>
    </row>
    <row r="14" spans="1:7" x14ac:dyDescent="0.25">
      <c r="A14" t="s">
        <v>85</v>
      </c>
      <c r="B14" t="s">
        <v>86</v>
      </c>
      <c r="C14" t="s">
        <v>3</v>
      </c>
      <c r="D14" s="13">
        <v>106</v>
      </c>
      <c r="E14" t="s">
        <v>9102</v>
      </c>
      <c r="F14" t="str">
        <f>IF(ISERROR(VLOOKUP(Transaktionen[[#This Row],[Transaktionen]],BTT[Verwendete Transaktion (Pflichtauswahl)],1,FALSE)),"nein","ja")</f>
        <v>nein</v>
      </c>
    </row>
    <row r="15" spans="1:7" x14ac:dyDescent="0.25">
      <c r="A15" t="s">
        <v>87</v>
      </c>
      <c r="B15" t="s">
        <v>88</v>
      </c>
      <c r="C15" t="s">
        <v>3</v>
      </c>
      <c r="D15" s="13">
        <v>4307</v>
      </c>
      <c r="E15" t="s">
        <v>9102</v>
      </c>
      <c r="F15" t="str">
        <f>IF(ISERROR(VLOOKUP(Transaktionen[[#This Row],[Transaktionen]],BTT[Verwendete Transaktion (Pflichtauswahl)],1,FALSE)),"nein","ja")</f>
        <v>nein</v>
      </c>
    </row>
    <row r="16" spans="1:7" x14ac:dyDescent="0.25">
      <c r="A16" t="s">
        <v>115</v>
      </c>
      <c r="B16" t="s">
        <v>116</v>
      </c>
      <c r="C16" t="s">
        <v>3</v>
      </c>
      <c r="D16" s="13">
        <v>58</v>
      </c>
      <c r="E16" t="s">
        <v>9102</v>
      </c>
      <c r="F16" t="str">
        <f>IF(ISERROR(VLOOKUP(Transaktionen[[#This Row],[Transaktionen]],BTT[Verwendete Transaktion (Pflichtauswahl)],1,FALSE)),"nein","ja")</f>
        <v>nein</v>
      </c>
    </row>
    <row r="17" spans="1:6" x14ac:dyDescent="0.25">
      <c r="A17" t="s">
        <v>89</v>
      </c>
      <c r="B17" t="s">
        <v>90</v>
      </c>
      <c r="C17" t="s">
        <v>3</v>
      </c>
      <c r="D17" s="13">
        <v>14501</v>
      </c>
      <c r="E17" t="s">
        <v>9102</v>
      </c>
      <c r="F17" t="str">
        <f>IF(ISERROR(VLOOKUP(Transaktionen[[#This Row],[Transaktionen]],BTT[Verwendete Transaktion (Pflichtauswahl)],1,FALSE)),"nein","ja")</f>
        <v>nein</v>
      </c>
    </row>
    <row r="18" spans="1:6" x14ac:dyDescent="0.25">
      <c r="A18" t="s">
        <v>91</v>
      </c>
      <c r="B18" t="s">
        <v>92</v>
      </c>
      <c r="C18" t="s">
        <v>3</v>
      </c>
      <c r="D18" s="13">
        <v>96</v>
      </c>
      <c r="E18" t="s">
        <v>9102</v>
      </c>
      <c r="F18" t="str">
        <f>IF(ISERROR(VLOOKUP(Transaktionen[[#This Row],[Transaktionen]],BTT[Verwendete Transaktion (Pflichtauswahl)],1,FALSE)),"nein","ja")</f>
        <v>nein</v>
      </c>
    </row>
    <row r="19" spans="1:6" x14ac:dyDescent="0.25">
      <c r="A19" t="s">
        <v>93</v>
      </c>
      <c r="B19" t="s">
        <v>94</v>
      </c>
      <c r="C19" t="s">
        <v>3</v>
      </c>
      <c r="D19" s="13">
        <v>740</v>
      </c>
      <c r="E19" t="s">
        <v>9102</v>
      </c>
      <c r="F19" t="str">
        <f>IF(ISERROR(VLOOKUP(Transaktionen[[#This Row],[Transaktionen]],BTT[Verwendete Transaktion (Pflichtauswahl)],1,FALSE)),"nein","ja")</f>
        <v>nein</v>
      </c>
    </row>
    <row r="20" spans="1:6" x14ac:dyDescent="0.25">
      <c r="A20" t="s">
        <v>95</v>
      </c>
      <c r="B20" t="s">
        <v>96</v>
      </c>
      <c r="C20" t="s">
        <v>3</v>
      </c>
      <c r="D20" s="13">
        <v>198</v>
      </c>
      <c r="E20" t="s">
        <v>9102</v>
      </c>
      <c r="F20" t="str">
        <f>IF(ISERROR(VLOOKUP(Transaktionen[[#This Row],[Transaktionen]],BTT[Verwendete Transaktion (Pflichtauswahl)],1,FALSE)),"nein","ja")</f>
        <v>nein</v>
      </c>
    </row>
    <row r="21" spans="1:6" x14ac:dyDescent="0.25">
      <c r="A21" t="s">
        <v>97</v>
      </c>
      <c r="B21" t="s">
        <v>98</v>
      </c>
      <c r="C21" t="s">
        <v>3</v>
      </c>
      <c r="D21" s="13">
        <v>6</v>
      </c>
      <c r="E21" t="s">
        <v>9102</v>
      </c>
      <c r="F21" t="str">
        <f>IF(ISERROR(VLOOKUP(Transaktionen[[#This Row],[Transaktionen]],BTT[Verwendete Transaktion (Pflichtauswahl)],1,FALSE)),"nein","ja")</f>
        <v>nein</v>
      </c>
    </row>
    <row r="22" spans="1:6" x14ac:dyDescent="0.25">
      <c r="A22" t="s">
        <v>99</v>
      </c>
      <c r="B22" t="s">
        <v>100</v>
      </c>
      <c r="C22" t="s">
        <v>3</v>
      </c>
      <c r="D22" s="13">
        <v>103</v>
      </c>
      <c r="E22" t="s">
        <v>9102</v>
      </c>
      <c r="F22" t="str">
        <f>IF(ISERROR(VLOOKUP(Transaktionen[[#This Row],[Transaktionen]],BTT[Verwendete Transaktion (Pflichtauswahl)],1,FALSE)),"nein","ja")</f>
        <v>nein</v>
      </c>
    </row>
    <row r="23" spans="1:6" x14ac:dyDescent="0.25">
      <c r="A23" t="s">
        <v>101</v>
      </c>
      <c r="B23" t="s">
        <v>102</v>
      </c>
      <c r="C23" t="s">
        <v>3</v>
      </c>
      <c r="D23" s="13">
        <v>6</v>
      </c>
      <c r="E23" t="s">
        <v>576</v>
      </c>
      <c r="F23" t="str">
        <f>IF(ISERROR(VLOOKUP(Transaktionen[[#This Row],[Transaktionen]],BTT[Verwendete Transaktion (Pflichtauswahl)],1,FALSE)),"nein","ja")</f>
        <v>nein</v>
      </c>
    </row>
    <row r="24" spans="1:6" x14ac:dyDescent="0.25">
      <c r="A24" t="s">
        <v>103</v>
      </c>
      <c r="B24" t="s">
        <v>104</v>
      </c>
      <c r="C24" t="s">
        <v>3</v>
      </c>
      <c r="D24" s="13">
        <v>18</v>
      </c>
      <c r="E24" t="s">
        <v>9102</v>
      </c>
      <c r="F24" t="str">
        <f>IF(ISERROR(VLOOKUP(Transaktionen[[#This Row],[Transaktionen]],BTT[Verwendete Transaktion (Pflichtauswahl)],1,FALSE)),"nein","ja")</f>
        <v>nein</v>
      </c>
    </row>
    <row r="25" spans="1:6" x14ac:dyDescent="0.25">
      <c r="A25" t="s">
        <v>105</v>
      </c>
      <c r="B25" t="s">
        <v>106</v>
      </c>
      <c r="C25" t="s">
        <v>3</v>
      </c>
      <c r="D25" s="13">
        <v>2727</v>
      </c>
      <c r="E25" t="s">
        <v>9102</v>
      </c>
      <c r="F25" t="str">
        <f>IF(ISERROR(VLOOKUP(Transaktionen[[#This Row],[Transaktionen]],BTT[Verwendete Transaktion (Pflichtauswahl)],1,FALSE)),"nein","ja")</f>
        <v>nein</v>
      </c>
    </row>
    <row r="26" spans="1:6" x14ac:dyDescent="0.25">
      <c r="A26" t="s">
        <v>107</v>
      </c>
      <c r="B26" t="s">
        <v>108</v>
      </c>
      <c r="C26" t="s">
        <v>3</v>
      </c>
      <c r="D26" s="13">
        <v>10394</v>
      </c>
      <c r="E26" t="s">
        <v>9102</v>
      </c>
      <c r="F26" t="str">
        <f>IF(ISERROR(VLOOKUP(Transaktionen[[#This Row],[Transaktionen]],BTT[Verwendete Transaktion (Pflichtauswahl)],1,FALSE)),"nein","ja")</f>
        <v>nein</v>
      </c>
    </row>
    <row r="27" spans="1:6" x14ac:dyDescent="0.25">
      <c r="A27" t="s">
        <v>109</v>
      </c>
      <c r="B27" t="s">
        <v>110</v>
      </c>
      <c r="C27" t="s">
        <v>3</v>
      </c>
      <c r="D27" s="13">
        <v>6</v>
      </c>
      <c r="E27" t="s">
        <v>576</v>
      </c>
      <c r="F27" t="str">
        <f>IF(ISERROR(VLOOKUP(Transaktionen[[#This Row],[Transaktionen]],BTT[Verwendete Transaktion (Pflichtauswahl)],1,FALSE)),"nein","ja")</f>
        <v>nein</v>
      </c>
    </row>
    <row r="28" spans="1:6" x14ac:dyDescent="0.25">
      <c r="A28" t="s">
        <v>111</v>
      </c>
      <c r="B28" t="s">
        <v>112</v>
      </c>
      <c r="C28" t="s">
        <v>3</v>
      </c>
      <c r="D28" s="13">
        <v>4</v>
      </c>
      <c r="E28" t="s">
        <v>9102</v>
      </c>
      <c r="F28" t="str">
        <f>IF(ISERROR(VLOOKUP(Transaktionen[[#This Row],[Transaktionen]],BTT[Verwendete Transaktion (Pflichtauswahl)],1,FALSE)),"nein","ja")</f>
        <v>nein</v>
      </c>
    </row>
    <row r="29" spans="1:6" x14ac:dyDescent="0.25">
      <c r="A29" t="s">
        <v>113</v>
      </c>
      <c r="B29" t="s">
        <v>114</v>
      </c>
      <c r="C29" t="s">
        <v>3</v>
      </c>
      <c r="D29" s="13">
        <v>24</v>
      </c>
      <c r="E29" t="s">
        <v>9102</v>
      </c>
      <c r="F29" t="str">
        <f>IF(ISERROR(VLOOKUP(Transaktionen[[#This Row],[Transaktionen]],BTT[Verwendete Transaktion (Pflichtauswahl)],1,FALSE)),"nein","ja")</f>
        <v>nein</v>
      </c>
    </row>
    <row r="30" spans="1:6" x14ac:dyDescent="0.25">
      <c r="A30" t="s">
        <v>206</v>
      </c>
      <c r="B30" t="s">
        <v>207</v>
      </c>
      <c r="C30" t="s">
        <v>3</v>
      </c>
      <c r="D30" s="13">
        <v>18</v>
      </c>
      <c r="E30" t="s">
        <v>576</v>
      </c>
      <c r="F30" t="str">
        <f>IF(ISERROR(VLOOKUP(Transaktionen[[#This Row],[Transaktionen]],BTT[Verwendete Transaktion (Pflichtauswahl)],1,FALSE)),"nein","ja")</f>
        <v>nein</v>
      </c>
    </row>
    <row r="31" spans="1:6" x14ac:dyDescent="0.25">
      <c r="A31" t="s">
        <v>208</v>
      </c>
      <c r="B31" t="s">
        <v>209</v>
      </c>
      <c r="C31" t="s">
        <v>3</v>
      </c>
      <c r="D31" s="13">
        <v>70</v>
      </c>
      <c r="E31" t="s">
        <v>9102</v>
      </c>
      <c r="F31" t="str">
        <f>IF(ISERROR(VLOOKUP(Transaktionen[[#This Row],[Transaktionen]],BTT[Verwendete Transaktion (Pflichtauswahl)],1,FALSE)),"nein","ja")</f>
        <v>nein</v>
      </c>
    </row>
    <row r="32" spans="1:6" x14ac:dyDescent="0.25">
      <c r="A32" t="s">
        <v>6367</v>
      </c>
      <c r="B32" t="s">
        <v>7462</v>
      </c>
      <c r="C32" t="s">
        <v>3</v>
      </c>
      <c r="D32" s="13">
        <v>595</v>
      </c>
      <c r="E32" t="s">
        <v>576</v>
      </c>
      <c r="F32" t="str">
        <f>IF(ISERROR(VLOOKUP(Transaktionen[[#This Row],[Transaktionen]],BTT[Verwendete Transaktion (Pflichtauswahl)],1,FALSE)),"nein","ja")</f>
        <v>nein</v>
      </c>
    </row>
    <row r="33" spans="1:7" x14ac:dyDescent="0.25">
      <c r="A33" t="s">
        <v>210</v>
      </c>
      <c r="B33" t="s">
        <v>211</v>
      </c>
      <c r="C33" t="s">
        <v>3</v>
      </c>
      <c r="D33" s="13">
        <v>101</v>
      </c>
      <c r="E33" t="s">
        <v>9102</v>
      </c>
      <c r="F33" t="str">
        <f>IF(ISERROR(VLOOKUP(Transaktionen[[#This Row],[Transaktionen]],BTT[Verwendete Transaktion (Pflichtauswahl)],1,FALSE)),"nein","ja")</f>
        <v>nein</v>
      </c>
    </row>
    <row r="34" spans="1:7" x14ac:dyDescent="0.25">
      <c r="A34" t="s">
        <v>117</v>
      </c>
      <c r="B34" t="s">
        <v>118</v>
      </c>
      <c r="C34" t="s">
        <v>3</v>
      </c>
      <c r="D34" s="13">
        <v>484</v>
      </c>
      <c r="E34" t="s">
        <v>9102</v>
      </c>
      <c r="F34" t="str">
        <f>IF(ISERROR(VLOOKUP(Transaktionen[[#This Row],[Transaktionen]],BTT[Verwendete Transaktion (Pflichtauswahl)],1,FALSE)),"nein","ja")</f>
        <v>nein</v>
      </c>
    </row>
    <row r="35" spans="1:7" x14ac:dyDescent="0.25">
      <c r="A35" t="s">
        <v>119</v>
      </c>
      <c r="B35" t="s">
        <v>120</v>
      </c>
      <c r="C35" t="s">
        <v>3</v>
      </c>
      <c r="D35" s="13">
        <v>778</v>
      </c>
      <c r="E35" t="s">
        <v>9102</v>
      </c>
      <c r="F35" t="str">
        <f>IF(ISERROR(VLOOKUP(Transaktionen[[#This Row],[Transaktionen]],BTT[Verwendete Transaktion (Pflichtauswahl)],1,FALSE)),"nein","ja")</f>
        <v>nein</v>
      </c>
    </row>
    <row r="36" spans="1:7" x14ac:dyDescent="0.25">
      <c r="A36" t="s">
        <v>121</v>
      </c>
      <c r="B36" t="s">
        <v>122</v>
      </c>
      <c r="C36" t="s">
        <v>3</v>
      </c>
      <c r="D36" s="13">
        <v>42</v>
      </c>
      <c r="E36" t="s">
        <v>576</v>
      </c>
      <c r="F36" t="str">
        <f>IF(ISERROR(VLOOKUP(Transaktionen[[#This Row],[Transaktionen]],BTT[Verwendete Transaktion (Pflichtauswahl)],1,FALSE)),"nein","ja")</f>
        <v>nein</v>
      </c>
    </row>
    <row r="37" spans="1:7" x14ac:dyDescent="0.25">
      <c r="A37" t="s">
        <v>123</v>
      </c>
      <c r="B37" t="s">
        <v>124</v>
      </c>
      <c r="C37" t="s">
        <v>3</v>
      </c>
      <c r="D37" s="13">
        <v>12</v>
      </c>
      <c r="E37" t="s">
        <v>9102</v>
      </c>
      <c r="F37" t="str">
        <f>IF(ISERROR(VLOOKUP(Transaktionen[[#This Row],[Transaktionen]],BTT[Verwendete Transaktion (Pflichtauswahl)],1,FALSE)),"nein","ja")</f>
        <v>nein</v>
      </c>
    </row>
    <row r="38" spans="1:7" x14ac:dyDescent="0.25">
      <c r="A38" t="s">
        <v>6349</v>
      </c>
      <c r="B38" t="s">
        <v>7450</v>
      </c>
      <c r="C38" t="s">
        <v>3</v>
      </c>
      <c r="D38" s="13" t="s">
        <v>576</v>
      </c>
      <c r="E38" t="s">
        <v>576</v>
      </c>
      <c r="F38" t="str">
        <f>IF(ISERROR(VLOOKUP(Transaktionen[[#This Row],[Transaktionen]],BTT[Verwendete Transaktion (Pflichtauswahl)],1,FALSE)),"nein","ja")</f>
        <v>nein</v>
      </c>
      <c r="G38" t="s">
        <v>9516</v>
      </c>
    </row>
    <row r="39" spans="1:7" x14ac:dyDescent="0.25">
      <c r="A39" t="s">
        <v>125</v>
      </c>
      <c r="B39" t="s">
        <v>126</v>
      </c>
      <c r="C39" t="s">
        <v>3</v>
      </c>
      <c r="D39" s="13">
        <v>549</v>
      </c>
      <c r="E39" t="s">
        <v>9102</v>
      </c>
      <c r="F39" t="str">
        <f>IF(ISERROR(VLOOKUP(Transaktionen[[#This Row],[Transaktionen]],BTT[Verwendete Transaktion (Pflichtauswahl)],1,FALSE)),"nein","ja")</f>
        <v>nein</v>
      </c>
    </row>
    <row r="40" spans="1:7" x14ac:dyDescent="0.25">
      <c r="A40" t="s">
        <v>6350</v>
      </c>
      <c r="B40" t="s">
        <v>7451</v>
      </c>
      <c r="C40" t="s">
        <v>3</v>
      </c>
      <c r="D40" s="13" t="s">
        <v>576</v>
      </c>
      <c r="E40" t="s">
        <v>576</v>
      </c>
      <c r="F40" t="str">
        <f>IF(ISERROR(VLOOKUP(Transaktionen[[#This Row],[Transaktionen]],BTT[Verwendete Transaktion (Pflichtauswahl)],1,FALSE)),"nein","ja")</f>
        <v>nein</v>
      </c>
      <c r="G40" t="s">
        <v>9516</v>
      </c>
    </row>
    <row r="41" spans="1:7" x14ac:dyDescent="0.25">
      <c r="A41" t="s">
        <v>6351</v>
      </c>
      <c r="B41" t="s">
        <v>7452</v>
      </c>
      <c r="C41" t="s">
        <v>3</v>
      </c>
      <c r="D41" s="13">
        <v>14</v>
      </c>
      <c r="E41" t="s">
        <v>9102</v>
      </c>
      <c r="F41" t="str">
        <f>IF(ISERROR(VLOOKUP(Transaktionen[[#This Row],[Transaktionen]],BTT[Verwendete Transaktion (Pflichtauswahl)],1,FALSE)),"nein","ja")</f>
        <v>nein</v>
      </c>
    </row>
    <row r="42" spans="1:7" x14ac:dyDescent="0.25">
      <c r="A42" t="s">
        <v>127</v>
      </c>
      <c r="B42" t="s">
        <v>128</v>
      </c>
      <c r="C42" t="s">
        <v>3</v>
      </c>
      <c r="D42" s="13">
        <v>11385</v>
      </c>
      <c r="E42" t="s">
        <v>9102</v>
      </c>
      <c r="F42" t="str">
        <f>IF(ISERROR(VLOOKUP(Transaktionen[[#This Row],[Transaktionen]],BTT[Verwendete Transaktion (Pflichtauswahl)],1,FALSE)),"nein","ja")</f>
        <v>nein</v>
      </c>
    </row>
    <row r="43" spans="1:7" x14ac:dyDescent="0.25">
      <c r="A43" t="s">
        <v>129</v>
      </c>
      <c r="B43" t="s">
        <v>130</v>
      </c>
      <c r="C43" t="s">
        <v>3</v>
      </c>
      <c r="D43" s="13">
        <v>630</v>
      </c>
      <c r="E43" t="s">
        <v>576</v>
      </c>
      <c r="F43" t="str">
        <f>IF(ISERROR(VLOOKUP(Transaktionen[[#This Row],[Transaktionen]],BTT[Verwendete Transaktion (Pflichtauswahl)],1,FALSE)),"nein","ja")</f>
        <v>nein</v>
      </c>
    </row>
    <row r="44" spans="1:7" x14ac:dyDescent="0.25">
      <c r="A44" t="s">
        <v>131</v>
      </c>
      <c r="B44" t="s">
        <v>132</v>
      </c>
      <c r="C44" t="s">
        <v>3</v>
      </c>
      <c r="D44" s="13">
        <v>9592</v>
      </c>
      <c r="E44" t="s">
        <v>9102</v>
      </c>
      <c r="F44" t="str">
        <f>IF(ISERROR(VLOOKUP(Transaktionen[[#This Row],[Transaktionen]],BTT[Verwendete Transaktion (Pflichtauswahl)],1,FALSE)),"nein","ja")</f>
        <v>nein</v>
      </c>
    </row>
    <row r="45" spans="1:7" x14ac:dyDescent="0.25">
      <c r="A45" t="s">
        <v>6352</v>
      </c>
      <c r="B45" t="s">
        <v>132</v>
      </c>
      <c r="C45" t="s">
        <v>3</v>
      </c>
      <c r="D45" s="13" t="s">
        <v>576</v>
      </c>
      <c r="E45" t="s">
        <v>576</v>
      </c>
      <c r="F45" t="str">
        <f>IF(ISERROR(VLOOKUP(Transaktionen[[#This Row],[Transaktionen]],BTT[Verwendete Transaktion (Pflichtauswahl)],1,FALSE)),"nein","ja")</f>
        <v>nein</v>
      </c>
      <c r="G45" t="s">
        <v>9516</v>
      </c>
    </row>
    <row r="46" spans="1:7" x14ac:dyDescent="0.25">
      <c r="A46" t="s">
        <v>133</v>
      </c>
      <c r="B46" t="s">
        <v>134</v>
      </c>
      <c r="C46" t="s">
        <v>3</v>
      </c>
      <c r="D46" s="13">
        <v>282</v>
      </c>
      <c r="E46" t="s">
        <v>9102</v>
      </c>
      <c r="F46" t="str">
        <f>IF(ISERROR(VLOOKUP(Transaktionen[[#This Row],[Transaktionen]],BTT[Verwendete Transaktion (Pflichtauswahl)],1,FALSE)),"nein","ja")</f>
        <v>nein</v>
      </c>
    </row>
    <row r="47" spans="1:7" x14ac:dyDescent="0.25">
      <c r="A47" t="s">
        <v>6353</v>
      </c>
      <c r="B47" t="s">
        <v>134</v>
      </c>
      <c r="C47" t="s">
        <v>3</v>
      </c>
      <c r="D47" s="13" t="s">
        <v>576</v>
      </c>
      <c r="E47" t="s">
        <v>576</v>
      </c>
      <c r="F47" t="str">
        <f>IF(ISERROR(VLOOKUP(Transaktionen[[#This Row],[Transaktionen]],BTT[Verwendete Transaktion (Pflichtauswahl)],1,FALSE)),"nein","ja")</f>
        <v>nein</v>
      </c>
      <c r="G47" t="s">
        <v>9516</v>
      </c>
    </row>
    <row r="48" spans="1:7" x14ac:dyDescent="0.25">
      <c r="A48" t="s">
        <v>135</v>
      </c>
      <c r="B48" t="s">
        <v>136</v>
      </c>
      <c r="C48" t="s">
        <v>3</v>
      </c>
      <c r="D48" s="13">
        <v>9781</v>
      </c>
      <c r="E48" t="s">
        <v>9102</v>
      </c>
      <c r="F48" t="str">
        <f>IF(ISERROR(VLOOKUP(Transaktionen[[#This Row],[Transaktionen]],BTT[Verwendete Transaktion (Pflichtauswahl)],1,FALSE)),"nein","ja")</f>
        <v>nein</v>
      </c>
    </row>
    <row r="49" spans="1:7" x14ac:dyDescent="0.25">
      <c r="A49" t="s">
        <v>6354</v>
      </c>
      <c r="B49" t="s">
        <v>136</v>
      </c>
      <c r="C49" t="s">
        <v>3</v>
      </c>
      <c r="D49" s="13" t="s">
        <v>576</v>
      </c>
      <c r="E49" t="s">
        <v>576</v>
      </c>
      <c r="F49" t="str">
        <f>IF(ISERROR(VLOOKUP(Transaktionen[[#This Row],[Transaktionen]],BTT[Verwendete Transaktion (Pflichtauswahl)],1,FALSE)),"nein","ja")</f>
        <v>nein</v>
      </c>
      <c r="G49" t="s">
        <v>9516</v>
      </c>
    </row>
    <row r="50" spans="1:7" x14ac:dyDescent="0.25">
      <c r="A50" t="s">
        <v>137</v>
      </c>
      <c r="B50" t="s">
        <v>138</v>
      </c>
      <c r="C50" t="s">
        <v>3</v>
      </c>
      <c r="D50" s="13">
        <v>30</v>
      </c>
      <c r="E50" t="s">
        <v>576</v>
      </c>
      <c r="F50" t="str">
        <f>IF(ISERROR(VLOOKUP(Transaktionen[[#This Row],[Transaktionen]],BTT[Verwendete Transaktion (Pflichtauswahl)],1,FALSE)),"nein","ja")</f>
        <v>nein</v>
      </c>
    </row>
    <row r="51" spans="1:7" x14ac:dyDescent="0.25">
      <c r="A51" t="s">
        <v>6355</v>
      </c>
      <c r="B51" t="s">
        <v>138</v>
      </c>
      <c r="C51" t="s">
        <v>3</v>
      </c>
      <c r="D51" s="13" t="s">
        <v>576</v>
      </c>
      <c r="E51" t="s">
        <v>576</v>
      </c>
      <c r="F51" t="str">
        <f>IF(ISERROR(VLOOKUP(Transaktionen[[#This Row],[Transaktionen]],BTT[Verwendete Transaktion (Pflichtauswahl)],1,FALSE)),"nein","ja")</f>
        <v>nein</v>
      </c>
      <c r="G51" t="s">
        <v>9516</v>
      </c>
    </row>
    <row r="52" spans="1:7" x14ac:dyDescent="0.25">
      <c r="A52" t="s">
        <v>139</v>
      </c>
      <c r="B52" t="s">
        <v>140</v>
      </c>
      <c r="C52" t="s">
        <v>3</v>
      </c>
      <c r="D52" s="13">
        <v>193</v>
      </c>
      <c r="E52" t="s">
        <v>9102</v>
      </c>
      <c r="F52" t="str">
        <f>IF(ISERROR(VLOOKUP(Transaktionen[[#This Row],[Transaktionen]],BTT[Verwendete Transaktion (Pflichtauswahl)],1,FALSE)),"nein","ja")</f>
        <v>nein</v>
      </c>
    </row>
    <row r="53" spans="1:7" x14ac:dyDescent="0.25">
      <c r="A53" t="s">
        <v>6356</v>
      </c>
      <c r="B53" t="s">
        <v>7453</v>
      </c>
      <c r="C53" t="s">
        <v>3</v>
      </c>
      <c r="D53" s="13" t="s">
        <v>576</v>
      </c>
      <c r="E53" t="s">
        <v>576</v>
      </c>
      <c r="F53" t="str">
        <f>IF(ISERROR(VLOOKUP(Transaktionen[[#This Row],[Transaktionen]],BTT[Verwendete Transaktion (Pflichtauswahl)],1,FALSE)),"nein","ja")</f>
        <v>nein</v>
      </c>
      <c r="G53" t="s">
        <v>9516</v>
      </c>
    </row>
    <row r="54" spans="1:7" x14ac:dyDescent="0.25">
      <c r="A54" t="s">
        <v>141</v>
      </c>
      <c r="B54" t="s">
        <v>142</v>
      </c>
      <c r="C54" t="s">
        <v>3</v>
      </c>
      <c r="D54" s="13">
        <v>58204</v>
      </c>
      <c r="E54" t="s">
        <v>9102</v>
      </c>
      <c r="F54" t="str">
        <f>IF(ISERROR(VLOOKUP(Transaktionen[[#This Row],[Transaktionen]],BTT[Verwendete Transaktion (Pflichtauswahl)],1,FALSE)),"nein","ja")</f>
        <v>nein</v>
      </c>
    </row>
    <row r="55" spans="1:7" x14ac:dyDescent="0.25">
      <c r="A55" t="s">
        <v>6357</v>
      </c>
      <c r="B55" t="s">
        <v>142</v>
      </c>
      <c r="C55" t="s">
        <v>3</v>
      </c>
      <c r="D55" s="13" t="s">
        <v>576</v>
      </c>
      <c r="E55" t="s">
        <v>576</v>
      </c>
      <c r="F55" t="str">
        <f>IF(ISERROR(VLOOKUP(Transaktionen[[#This Row],[Transaktionen]],BTT[Verwendete Transaktion (Pflichtauswahl)],1,FALSE)),"nein","ja")</f>
        <v>nein</v>
      </c>
      <c r="G55" t="s">
        <v>9516</v>
      </c>
    </row>
    <row r="56" spans="1:7" x14ac:dyDescent="0.25">
      <c r="A56" t="s">
        <v>143</v>
      </c>
      <c r="B56" t="s">
        <v>144</v>
      </c>
      <c r="C56" t="s">
        <v>3</v>
      </c>
      <c r="D56" s="13">
        <v>19</v>
      </c>
      <c r="E56" t="s">
        <v>9102</v>
      </c>
      <c r="F56" t="str">
        <f>IF(ISERROR(VLOOKUP(Transaktionen[[#This Row],[Transaktionen]],BTT[Verwendete Transaktion (Pflichtauswahl)],1,FALSE)),"nein","ja")</f>
        <v>nein</v>
      </c>
    </row>
    <row r="57" spans="1:7" x14ac:dyDescent="0.25">
      <c r="A57" t="s">
        <v>6358</v>
      </c>
      <c r="B57" t="s">
        <v>7454</v>
      </c>
      <c r="C57" t="s">
        <v>3</v>
      </c>
      <c r="D57" s="13" t="s">
        <v>576</v>
      </c>
      <c r="E57" t="s">
        <v>576</v>
      </c>
      <c r="F57" t="str">
        <f>IF(ISERROR(VLOOKUP(Transaktionen[[#This Row],[Transaktionen]],BTT[Verwendete Transaktion (Pflichtauswahl)],1,FALSE)),"nein","ja")</f>
        <v>nein</v>
      </c>
      <c r="G57" t="s">
        <v>9516</v>
      </c>
    </row>
    <row r="58" spans="1:7" x14ac:dyDescent="0.25">
      <c r="A58" t="s">
        <v>145</v>
      </c>
      <c r="B58" t="s">
        <v>146</v>
      </c>
      <c r="C58" t="s">
        <v>3</v>
      </c>
      <c r="D58" s="13">
        <v>18</v>
      </c>
      <c r="E58" t="s">
        <v>9102</v>
      </c>
      <c r="F58" t="str">
        <f>IF(ISERROR(VLOOKUP(Transaktionen[[#This Row],[Transaktionen]],BTT[Verwendete Transaktion (Pflichtauswahl)],1,FALSE)),"nein","ja")</f>
        <v>nein</v>
      </c>
    </row>
    <row r="59" spans="1:7" x14ac:dyDescent="0.25">
      <c r="A59" t="s">
        <v>6359</v>
      </c>
      <c r="B59" t="s">
        <v>7455</v>
      </c>
      <c r="C59" t="s">
        <v>3</v>
      </c>
      <c r="D59" s="13" t="s">
        <v>576</v>
      </c>
      <c r="E59" t="s">
        <v>576</v>
      </c>
      <c r="F59" t="str">
        <f>IF(ISERROR(VLOOKUP(Transaktionen[[#This Row],[Transaktionen]],BTT[Verwendete Transaktion (Pflichtauswahl)],1,FALSE)),"nein","ja")</f>
        <v>nein</v>
      </c>
      <c r="G59" t="s">
        <v>9516</v>
      </c>
    </row>
    <row r="60" spans="1:7" x14ac:dyDescent="0.25">
      <c r="A60" t="s">
        <v>147</v>
      </c>
      <c r="B60" t="s">
        <v>148</v>
      </c>
      <c r="C60" t="s">
        <v>3</v>
      </c>
      <c r="D60" s="13">
        <v>61</v>
      </c>
      <c r="E60" t="s">
        <v>9102</v>
      </c>
      <c r="F60" t="str">
        <f>IF(ISERROR(VLOOKUP(Transaktionen[[#This Row],[Transaktionen]],BTT[Verwendete Transaktion (Pflichtauswahl)],1,FALSE)),"nein","ja")</f>
        <v>nein</v>
      </c>
    </row>
    <row r="61" spans="1:7" x14ac:dyDescent="0.25">
      <c r="A61" t="s">
        <v>149</v>
      </c>
      <c r="B61" t="s">
        <v>150</v>
      </c>
      <c r="C61" t="s">
        <v>3</v>
      </c>
      <c r="D61" s="13">
        <v>78</v>
      </c>
      <c r="E61" t="s">
        <v>9102</v>
      </c>
      <c r="F61" t="str">
        <f>IF(ISERROR(VLOOKUP(Transaktionen[[#This Row],[Transaktionen]],BTT[Verwendete Transaktion (Pflichtauswahl)],1,FALSE)),"nein","ja")</f>
        <v>nein</v>
      </c>
    </row>
    <row r="62" spans="1:7" x14ac:dyDescent="0.25">
      <c r="A62" t="s">
        <v>6360</v>
      </c>
      <c r="B62" t="s">
        <v>7456</v>
      </c>
      <c r="C62" t="s">
        <v>3</v>
      </c>
      <c r="D62" s="13">
        <v>9</v>
      </c>
      <c r="E62" t="s">
        <v>576</v>
      </c>
      <c r="F62" t="str">
        <f>IF(ISERROR(VLOOKUP(Transaktionen[[#This Row],[Transaktionen]],BTT[Verwendete Transaktion (Pflichtauswahl)],1,FALSE)),"nein","ja")</f>
        <v>nein</v>
      </c>
    </row>
    <row r="63" spans="1:7" x14ac:dyDescent="0.25">
      <c r="A63" t="s">
        <v>151</v>
      </c>
      <c r="B63" t="s">
        <v>152</v>
      </c>
      <c r="C63" t="s">
        <v>3</v>
      </c>
      <c r="D63" s="13">
        <v>494</v>
      </c>
      <c r="E63" t="s">
        <v>9102</v>
      </c>
      <c r="F63" t="str">
        <f>IF(ISERROR(VLOOKUP(Transaktionen[[#This Row],[Transaktionen]],BTT[Verwendete Transaktion (Pflichtauswahl)],1,FALSE)),"nein","ja")</f>
        <v>nein</v>
      </c>
    </row>
    <row r="64" spans="1:7" x14ac:dyDescent="0.25">
      <c r="A64" t="s">
        <v>153</v>
      </c>
      <c r="B64" t="s">
        <v>154</v>
      </c>
      <c r="C64" t="s">
        <v>3</v>
      </c>
      <c r="D64" s="13">
        <v>30</v>
      </c>
      <c r="E64" t="s">
        <v>576</v>
      </c>
      <c r="F64" t="str">
        <f>IF(ISERROR(VLOOKUP(Transaktionen[[#This Row],[Transaktionen]],BTT[Verwendete Transaktion (Pflichtauswahl)],1,FALSE)),"nein","ja")</f>
        <v>nein</v>
      </c>
    </row>
    <row r="65" spans="1:6" x14ac:dyDescent="0.25">
      <c r="A65" t="s">
        <v>155</v>
      </c>
      <c r="B65" t="s">
        <v>156</v>
      </c>
      <c r="C65" t="s">
        <v>3</v>
      </c>
      <c r="D65" s="13">
        <v>611263</v>
      </c>
      <c r="E65" t="s">
        <v>9102</v>
      </c>
      <c r="F65" t="str">
        <f>IF(ISERROR(VLOOKUP(Transaktionen[[#This Row],[Transaktionen]],BTT[Verwendete Transaktion (Pflichtauswahl)],1,FALSE)),"nein","ja")</f>
        <v>nein</v>
      </c>
    </row>
    <row r="66" spans="1:6" x14ac:dyDescent="0.25">
      <c r="A66" t="s">
        <v>167</v>
      </c>
      <c r="B66" t="s">
        <v>168</v>
      </c>
      <c r="C66" t="s">
        <v>3</v>
      </c>
      <c r="D66" s="13">
        <v>71138</v>
      </c>
      <c r="E66" t="s">
        <v>9102</v>
      </c>
      <c r="F66" t="str">
        <f>IF(ISERROR(VLOOKUP(Transaktionen[[#This Row],[Transaktionen]],BTT[Verwendete Transaktion (Pflichtauswahl)],1,FALSE)),"nein","ja")</f>
        <v>nein</v>
      </c>
    </row>
    <row r="67" spans="1:6" x14ac:dyDescent="0.25">
      <c r="A67" t="s">
        <v>169</v>
      </c>
      <c r="B67" t="s">
        <v>168</v>
      </c>
      <c r="C67" t="s">
        <v>3</v>
      </c>
      <c r="D67" s="13">
        <v>867</v>
      </c>
      <c r="E67" t="s">
        <v>9102</v>
      </c>
      <c r="F67" t="str">
        <f>IF(ISERROR(VLOOKUP(Transaktionen[[#This Row],[Transaktionen]],BTT[Verwendete Transaktion (Pflichtauswahl)],1,FALSE)),"nein","ja")</f>
        <v>nein</v>
      </c>
    </row>
    <row r="68" spans="1:6" x14ac:dyDescent="0.25">
      <c r="A68" t="s">
        <v>170</v>
      </c>
      <c r="B68" t="s">
        <v>171</v>
      </c>
      <c r="C68" t="s">
        <v>3</v>
      </c>
      <c r="D68" s="13">
        <v>20</v>
      </c>
      <c r="E68" t="s">
        <v>9102</v>
      </c>
      <c r="F68" t="str">
        <f>IF(ISERROR(VLOOKUP(Transaktionen[[#This Row],[Transaktionen]],BTT[Verwendete Transaktion (Pflichtauswahl)],1,FALSE)),"nein","ja")</f>
        <v>nein</v>
      </c>
    </row>
    <row r="69" spans="1:6" x14ac:dyDescent="0.25">
      <c r="A69" t="s">
        <v>172</v>
      </c>
      <c r="B69" t="s">
        <v>173</v>
      </c>
      <c r="C69" t="s">
        <v>3</v>
      </c>
      <c r="D69" s="13">
        <v>1926</v>
      </c>
      <c r="E69" t="s">
        <v>9102</v>
      </c>
      <c r="F69" t="str">
        <f>IF(ISERROR(VLOOKUP(Transaktionen[[#This Row],[Transaktionen]],BTT[Verwendete Transaktion (Pflichtauswahl)],1,FALSE)),"nein","ja")</f>
        <v>nein</v>
      </c>
    </row>
    <row r="70" spans="1:6" x14ac:dyDescent="0.25">
      <c r="A70" t="s">
        <v>174</v>
      </c>
      <c r="B70" t="s">
        <v>175</v>
      </c>
      <c r="C70" t="s">
        <v>3</v>
      </c>
      <c r="D70" s="13">
        <v>1348</v>
      </c>
      <c r="E70" t="s">
        <v>9102</v>
      </c>
      <c r="F70" t="str">
        <f>IF(ISERROR(VLOOKUP(Transaktionen[[#This Row],[Transaktionen]],BTT[Verwendete Transaktion (Pflichtauswahl)],1,FALSE)),"nein","ja")</f>
        <v>nein</v>
      </c>
    </row>
    <row r="71" spans="1:6" x14ac:dyDescent="0.25">
      <c r="A71" t="s">
        <v>6362</v>
      </c>
      <c r="B71" t="s">
        <v>7458</v>
      </c>
      <c r="C71" t="s">
        <v>3</v>
      </c>
      <c r="D71" s="13">
        <v>7</v>
      </c>
      <c r="E71" t="s">
        <v>576</v>
      </c>
      <c r="F71" t="str">
        <f>IF(ISERROR(VLOOKUP(Transaktionen[[#This Row],[Transaktionen]],BTT[Verwendete Transaktion (Pflichtauswahl)],1,FALSE)),"nein","ja")</f>
        <v>nein</v>
      </c>
    </row>
    <row r="72" spans="1:6" x14ac:dyDescent="0.25">
      <c r="A72" t="s">
        <v>6363</v>
      </c>
      <c r="B72" t="s">
        <v>7459</v>
      </c>
      <c r="C72" t="s">
        <v>3</v>
      </c>
      <c r="D72" s="13">
        <v>7</v>
      </c>
      <c r="E72" t="s">
        <v>576</v>
      </c>
      <c r="F72" t="str">
        <f>IF(ISERROR(VLOOKUP(Transaktionen[[#This Row],[Transaktionen]],BTT[Verwendete Transaktion (Pflichtauswahl)],1,FALSE)),"nein","ja")</f>
        <v>nein</v>
      </c>
    </row>
    <row r="73" spans="1:6" x14ac:dyDescent="0.25">
      <c r="A73" t="s">
        <v>176</v>
      </c>
      <c r="B73" t="s">
        <v>177</v>
      </c>
      <c r="C73" t="s">
        <v>3</v>
      </c>
      <c r="D73" s="13">
        <v>152</v>
      </c>
      <c r="E73" t="s">
        <v>576</v>
      </c>
      <c r="F73" t="str">
        <f>IF(ISERROR(VLOOKUP(Transaktionen[[#This Row],[Transaktionen]],BTT[Verwendete Transaktion (Pflichtauswahl)],1,FALSE)),"nein","ja")</f>
        <v>nein</v>
      </c>
    </row>
    <row r="74" spans="1:6" x14ac:dyDescent="0.25">
      <c r="A74" t="s">
        <v>178</v>
      </c>
      <c r="B74" t="s">
        <v>179</v>
      </c>
      <c r="C74" t="s">
        <v>3</v>
      </c>
      <c r="D74" s="13">
        <v>76</v>
      </c>
      <c r="E74" t="s">
        <v>576</v>
      </c>
      <c r="F74" t="str">
        <f>IF(ISERROR(VLOOKUP(Transaktionen[[#This Row],[Transaktionen]],BTT[Verwendete Transaktion (Pflichtauswahl)],1,FALSE)),"nein","ja")</f>
        <v>nein</v>
      </c>
    </row>
    <row r="75" spans="1:6" x14ac:dyDescent="0.25">
      <c r="A75" t="s">
        <v>180</v>
      </c>
      <c r="B75" t="s">
        <v>181</v>
      </c>
      <c r="C75" t="s">
        <v>3</v>
      </c>
      <c r="D75" s="13">
        <v>84</v>
      </c>
      <c r="E75" t="s">
        <v>576</v>
      </c>
      <c r="F75" t="str">
        <f>IF(ISERROR(VLOOKUP(Transaktionen[[#This Row],[Transaktionen]],BTT[Verwendete Transaktion (Pflichtauswahl)],1,FALSE)),"nein","ja")</f>
        <v>nein</v>
      </c>
    </row>
    <row r="76" spans="1:6" x14ac:dyDescent="0.25">
      <c r="A76" t="s">
        <v>182</v>
      </c>
      <c r="B76" t="s">
        <v>183</v>
      </c>
      <c r="C76" t="s">
        <v>3</v>
      </c>
      <c r="D76" s="13">
        <v>293</v>
      </c>
      <c r="E76" t="s">
        <v>9102</v>
      </c>
      <c r="F76" t="str">
        <f>IF(ISERROR(VLOOKUP(Transaktionen[[#This Row],[Transaktionen]],BTT[Verwendete Transaktion (Pflichtauswahl)],1,FALSE)),"nein","ja")</f>
        <v>nein</v>
      </c>
    </row>
    <row r="77" spans="1:6" x14ac:dyDescent="0.25">
      <c r="A77" t="s">
        <v>184</v>
      </c>
      <c r="B77" t="s">
        <v>185</v>
      </c>
      <c r="C77" t="s">
        <v>3</v>
      </c>
      <c r="D77" s="13">
        <v>5517</v>
      </c>
      <c r="E77" t="s">
        <v>9102</v>
      </c>
      <c r="F77" t="str">
        <f>IF(ISERROR(VLOOKUP(Transaktionen[[#This Row],[Transaktionen]],BTT[Verwendete Transaktion (Pflichtauswahl)],1,FALSE)),"nein","ja")</f>
        <v>nein</v>
      </c>
    </row>
    <row r="78" spans="1:6" x14ac:dyDescent="0.25">
      <c r="A78" t="s">
        <v>6364</v>
      </c>
      <c r="B78" t="s">
        <v>7460</v>
      </c>
      <c r="C78" t="s">
        <v>3</v>
      </c>
      <c r="D78" s="13">
        <v>875</v>
      </c>
      <c r="E78" t="s">
        <v>576</v>
      </c>
      <c r="F78" t="str">
        <f>IF(ISERROR(VLOOKUP(Transaktionen[[#This Row],[Transaktionen]],BTT[Verwendete Transaktion (Pflichtauswahl)],1,FALSE)),"nein","ja")</f>
        <v>nein</v>
      </c>
    </row>
    <row r="79" spans="1:6" x14ac:dyDescent="0.25">
      <c r="A79" t="s">
        <v>186</v>
      </c>
      <c r="B79" t="s">
        <v>187</v>
      </c>
      <c r="C79" t="s">
        <v>3</v>
      </c>
      <c r="D79" s="13">
        <v>306</v>
      </c>
      <c r="E79" t="s">
        <v>9102</v>
      </c>
      <c r="F79" t="str">
        <f>IF(ISERROR(VLOOKUP(Transaktionen[[#This Row],[Transaktionen]],BTT[Verwendete Transaktion (Pflichtauswahl)],1,FALSE)),"nein","ja")</f>
        <v>nein</v>
      </c>
    </row>
    <row r="80" spans="1:6" x14ac:dyDescent="0.25">
      <c r="A80" t="s">
        <v>188</v>
      </c>
      <c r="B80" t="s">
        <v>189</v>
      </c>
      <c r="C80" t="s">
        <v>3</v>
      </c>
      <c r="D80" s="13">
        <v>16</v>
      </c>
      <c r="E80" t="s">
        <v>576</v>
      </c>
      <c r="F80" t="str">
        <f>IF(ISERROR(VLOOKUP(Transaktionen[[#This Row],[Transaktionen]],BTT[Verwendete Transaktion (Pflichtauswahl)],1,FALSE)),"nein","ja")</f>
        <v>nein</v>
      </c>
    </row>
    <row r="81" spans="1:7" x14ac:dyDescent="0.25">
      <c r="A81" t="s">
        <v>157</v>
      </c>
      <c r="B81" t="s">
        <v>158</v>
      </c>
      <c r="C81" t="s">
        <v>3</v>
      </c>
      <c r="D81" s="13">
        <v>46</v>
      </c>
      <c r="E81" t="s">
        <v>576</v>
      </c>
      <c r="F81" t="str">
        <f>IF(ISERROR(VLOOKUP(Transaktionen[[#This Row],[Transaktionen]],BTT[Verwendete Transaktion (Pflichtauswahl)],1,FALSE)),"nein","ja")</f>
        <v>nein</v>
      </c>
    </row>
    <row r="82" spans="1:7" x14ac:dyDescent="0.25">
      <c r="A82" t="s">
        <v>159</v>
      </c>
      <c r="B82" t="s">
        <v>160</v>
      </c>
      <c r="C82" t="s">
        <v>3</v>
      </c>
      <c r="D82" s="13">
        <v>36</v>
      </c>
      <c r="E82" t="s">
        <v>576</v>
      </c>
      <c r="F82" t="str">
        <f>IF(ISERROR(VLOOKUP(Transaktionen[[#This Row],[Transaktionen]],BTT[Verwendete Transaktion (Pflichtauswahl)],1,FALSE)),"nein","ja")</f>
        <v>nein</v>
      </c>
    </row>
    <row r="83" spans="1:7" x14ac:dyDescent="0.25">
      <c r="A83" t="s">
        <v>161</v>
      </c>
      <c r="B83" t="s">
        <v>162</v>
      </c>
      <c r="C83" t="s">
        <v>3</v>
      </c>
      <c r="D83" s="13">
        <v>90</v>
      </c>
      <c r="E83" t="s">
        <v>576</v>
      </c>
      <c r="F83" t="str">
        <f>IF(ISERROR(VLOOKUP(Transaktionen[[#This Row],[Transaktionen]],BTT[Verwendete Transaktion (Pflichtauswahl)],1,FALSE)),"nein","ja")</f>
        <v>nein</v>
      </c>
    </row>
    <row r="84" spans="1:7" x14ac:dyDescent="0.25">
      <c r="A84" t="s">
        <v>6361</v>
      </c>
      <c r="B84" t="s">
        <v>7457</v>
      </c>
      <c r="C84" t="s">
        <v>3</v>
      </c>
      <c r="D84" s="13">
        <v>469</v>
      </c>
      <c r="E84" t="s">
        <v>576</v>
      </c>
      <c r="F84" t="str">
        <f>IF(ISERROR(VLOOKUP(Transaktionen[[#This Row],[Transaktionen]],BTT[Verwendete Transaktion (Pflichtauswahl)],1,FALSE)),"nein","ja")</f>
        <v>nein</v>
      </c>
    </row>
    <row r="85" spans="1:7" x14ac:dyDescent="0.25">
      <c r="A85" t="s">
        <v>163</v>
      </c>
      <c r="B85" t="s">
        <v>164</v>
      </c>
      <c r="C85" t="s">
        <v>3</v>
      </c>
      <c r="D85" s="13">
        <v>12</v>
      </c>
      <c r="E85" t="s">
        <v>576</v>
      </c>
      <c r="F85" t="str">
        <f>IF(ISERROR(VLOOKUP(Transaktionen[[#This Row],[Transaktionen]],BTT[Verwendete Transaktion (Pflichtauswahl)],1,FALSE)),"nein","ja")</f>
        <v>nein</v>
      </c>
    </row>
    <row r="86" spans="1:7" x14ac:dyDescent="0.25">
      <c r="A86" t="s">
        <v>165</v>
      </c>
      <c r="B86" t="s">
        <v>166</v>
      </c>
      <c r="C86" t="s">
        <v>3</v>
      </c>
      <c r="D86" s="13">
        <v>23320</v>
      </c>
      <c r="E86" t="s">
        <v>9102</v>
      </c>
      <c r="F86" t="str">
        <f>IF(ISERROR(VLOOKUP(Transaktionen[[#This Row],[Transaktionen]],BTT[Verwendete Transaktion (Pflichtauswahl)],1,FALSE)),"nein","ja")</f>
        <v>nein</v>
      </c>
    </row>
    <row r="87" spans="1:7" x14ac:dyDescent="0.25">
      <c r="A87" t="s">
        <v>190</v>
      </c>
      <c r="B87" t="s">
        <v>191</v>
      </c>
      <c r="C87" t="s">
        <v>3</v>
      </c>
      <c r="D87" s="13">
        <v>264</v>
      </c>
      <c r="E87" t="s">
        <v>576</v>
      </c>
      <c r="F87" t="str">
        <f>IF(ISERROR(VLOOKUP(Transaktionen[[#This Row],[Transaktionen]],BTT[Verwendete Transaktion (Pflichtauswahl)],1,FALSE)),"nein","ja")</f>
        <v>nein</v>
      </c>
    </row>
    <row r="88" spans="1:7" x14ac:dyDescent="0.25">
      <c r="A88" t="s">
        <v>192</v>
      </c>
      <c r="B88" t="s">
        <v>193</v>
      </c>
      <c r="C88" t="s">
        <v>3</v>
      </c>
      <c r="D88" s="13">
        <v>154</v>
      </c>
      <c r="E88" t="s">
        <v>9102</v>
      </c>
      <c r="F88" t="str">
        <f>IF(ISERROR(VLOOKUP(Transaktionen[[#This Row],[Transaktionen]],BTT[Verwendete Transaktion (Pflichtauswahl)],1,FALSE)),"nein","ja")</f>
        <v>nein</v>
      </c>
    </row>
    <row r="89" spans="1:7" x14ac:dyDescent="0.25">
      <c r="A89" t="s">
        <v>194</v>
      </c>
      <c r="B89" t="s">
        <v>195</v>
      </c>
      <c r="C89" t="s">
        <v>3</v>
      </c>
      <c r="D89" s="13">
        <v>24</v>
      </c>
      <c r="E89" t="s">
        <v>9102</v>
      </c>
      <c r="F89" t="str">
        <f>IF(ISERROR(VLOOKUP(Transaktionen[[#This Row],[Transaktionen]],BTT[Verwendete Transaktion (Pflichtauswahl)],1,FALSE)),"nein","ja")</f>
        <v>nein</v>
      </c>
    </row>
    <row r="90" spans="1:7" x14ac:dyDescent="0.25">
      <c r="A90" t="s">
        <v>9105</v>
      </c>
      <c r="B90" t="s">
        <v>148</v>
      </c>
      <c r="C90" t="s">
        <v>3</v>
      </c>
      <c r="D90" s="13">
        <v>16</v>
      </c>
      <c r="E90" t="s">
        <v>9102</v>
      </c>
      <c r="F90" s="10" t="str">
        <f>IF(ISERROR(VLOOKUP(Transaktionen[[#This Row],[Transaktionen]],BTT[Verwendete Transaktion (Pflichtauswahl)],1,FALSE)),"nein","ja")</f>
        <v>nein</v>
      </c>
    </row>
    <row r="91" spans="1:7" x14ac:dyDescent="0.25">
      <c r="A91" t="s">
        <v>196</v>
      </c>
      <c r="B91" t="s">
        <v>197</v>
      </c>
      <c r="C91" t="s">
        <v>3</v>
      </c>
      <c r="D91" s="13">
        <v>18</v>
      </c>
      <c r="E91" t="s">
        <v>9102</v>
      </c>
      <c r="F91" t="str">
        <f>IF(ISERROR(VLOOKUP(Transaktionen[[#This Row],[Transaktionen]],BTT[Verwendete Transaktion (Pflichtauswahl)],1,FALSE)),"nein","ja")</f>
        <v>nein</v>
      </c>
    </row>
    <row r="92" spans="1:7" x14ac:dyDescent="0.25">
      <c r="A92" t="s">
        <v>198</v>
      </c>
      <c r="B92" t="s">
        <v>199</v>
      </c>
      <c r="C92" t="s">
        <v>3</v>
      </c>
      <c r="D92" s="13">
        <v>48</v>
      </c>
      <c r="E92" t="s">
        <v>9102</v>
      </c>
      <c r="F92" t="str">
        <f>IF(ISERROR(VLOOKUP(Transaktionen[[#This Row],[Transaktionen]],BTT[Verwendete Transaktion (Pflichtauswahl)],1,FALSE)),"nein","ja")</f>
        <v>nein</v>
      </c>
    </row>
    <row r="93" spans="1:7" x14ac:dyDescent="0.25">
      <c r="A93" t="s">
        <v>200</v>
      </c>
      <c r="B93" t="s">
        <v>201</v>
      </c>
      <c r="C93" t="s">
        <v>3</v>
      </c>
      <c r="D93" s="13">
        <v>392</v>
      </c>
      <c r="E93" t="s">
        <v>9102</v>
      </c>
      <c r="F93" t="str">
        <f>IF(ISERROR(VLOOKUP(Transaktionen[[#This Row],[Transaktionen]],BTT[Verwendete Transaktion (Pflichtauswahl)],1,FALSE)),"nein","ja")</f>
        <v>nein</v>
      </c>
    </row>
    <row r="94" spans="1:7" x14ac:dyDescent="0.25">
      <c r="A94" t="s">
        <v>202</v>
      </c>
      <c r="B94" t="s">
        <v>203</v>
      </c>
      <c r="C94" t="s">
        <v>3</v>
      </c>
      <c r="D94" s="13">
        <v>39947</v>
      </c>
      <c r="E94" t="s">
        <v>9102</v>
      </c>
      <c r="F94" t="str">
        <f>IF(ISERROR(VLOOKUP(Transaktionen[[#This Row],[Transaktionen]],BTT[Verwendete Transaktion (Pflichtauswahl)],1,FALSE)),"nein","ja")</f>
        <v>nein</v>
      </c>
    </row>
    <row r="95" spans="1:7" x14ac:dyDescent="0.25">
      <c r="A95" t="s">
        <v>204</v>
      </c>
      <c r="B95" t="s">
        <v>205</v>
      </c>
      <c r="C95" t="s">
        <v>3</v>
      </c>
      <c r="D95" s="13">
        <v>4</v>
      </c>
      <c r="E95" t="s">
        <v>9102</v>
      </c>
      <c r="F95" t="str">
        <f>IF(ISERROR(VLOOKUP(Transaktionen[[#This Row],[Transaktionen]],BTT[Verwendete Transaktion (Pflichtauswahl)],1,FALSE)),"nein","ja")</f>
        <v>nein</v>
      </c>
    </row>
    <row r="96" spans="1:7" x14ac:dyDescent="0.25">
      <c r="A96" t="s">
        <v>6365</v>
      </c>
      <c r="B96" t="s">
        <v>205</v>
      </c>
      <c r="C96" t="s">
        <v>3</v>
      </c>
      <c r="D96" s="13" t="s">
        <v>576</v>
      </c>
      <c r="E96" t="s">
        <v>576</v>
      </c>
      <c r="F96" t="str">
        <f>IF(ISERROR(VLOOKUP(Transaktionen[[#This Row],[Transaktionen]],BTT[Verwendete Transaktion (Pflichtauswahl)],1,FALSE)),"nein","ja")</f>
        <v>nein</v>
      </c>
      <c r="G96" t="s">
        <v>9516</v>
      </c>
    </row>
    <row r="97" spans="1:7" x14ac:dyDescent="0.25">
      <c r="A97" t="s">
        <v>6366</v>
      </c>
      <c r="B97" t="s">
        <v>7461</v>
      </c>
      <c r="C97" t="s">
        <v>3</v>
      </c>
      <c r="D97" s="13" t="s">
        <v>576</v>
      </c>
      <c r="E97" t="s">
        <v>576</v>
      </c>
      <c r="F97" t="str">
        <f>IF(ISERROR(VLOOKUP(Transaktionen[[#This Row],[Transaktionen]],BTT[Verwendete Transaktion (Pflichtauswahl)],1,FALSE)),"nein","ja")</f>
        <v>nein</v>
      </c>
      <c r="G97" t="s">
        <v>9516</v>
      </c>
    </row>
    <row r="98" spans="1:7" x14ac:dyDescent="0.25">
      <c r="A98" t="s">
        <v>212</v>
      </c>
      <c r="B98" t="s">
        <v>213</v>
      </c>
      <c r="C98" t="s">
        <v>3</v>
      </c>
      <c r="D98" s="13">
        <v>12</v>
      </c>
      <c r="E98" t="s">
        <v>9102</v>
      </c>
      <c r="F98" t="str">
        <f>IF(ISERROR(VLOOKUP(Transaktionen[[#This Row],[Transaktionen]],BTT[Verwendete Transaktion (Pflichtauswahl)],1,FALSE)),"nein","ja")</f>
        <v>nein</v>
      </c>
    </row>
    <row r="99" spans="1:7" x14ac:dyDescent="0.25">
      <c r="A99" t="s">
        <v>6368</v>
      </c>
      <c r="B99" t="s">
        <v>7463</v>
      </c>
      <c r="C99" t="s">
        <v>3</v>
      </c>
      <c r="D99" s="13" t="s">
        <v>576</v>
      </c>
      <c r="E99" t="s">
        <v>576</v>
      </c>
      <c r="F99" t="str">
        <f>IF(ISERROR(VLOOKUP(Transaktionen[[#This Row],[Transaktionen]],BTT[Verwendete Transaktion (Pflichtauswahl)],1,FALSE)),"nein","ja")</f>
        <v>nein</v>
      </c>
      <c r="G99" t="s">
        <v>9516</v>
      </c>
    </row>
    <row r="100" spans="1:7" x14ac:dyDescent="0.25">
      <c r="A100" t="s">
        <v>6369</v>
      </c>
      <c r="B100" t="s">
        <v>7464</v>
      </c>
      <c r="C100" t="s">
        <v>3</v>
      </c>
      <c r="D100" s="13">
        <v>6</v>
      </c>
      <c r="E100" t="s">
        <v>9102</v>
      </c>
      <c r="F100" t="str">
        <f>IF(ISERROR(VLOOKUP(Transaktionen[[#This Row],[Transaktionen]],BTT[Verwendete Transaktion (Pflichtauswahl)],1,FALSE)),"nein","ja")</f>
        <v>nein</v>
      </c>
    </row>
    <row r="101" spans="1:7" x14ac:dyDescent="0.25">
      <c r="A101" t="s">
        <v>216</v>
      </c>
      <c r="B101" t="s">
        <v>217</v>
      </c>
      <c r="C101" t="s">
        <v>3</v>
      </c>
      <c r="D101" s="13">
        <v>58</v>
      </c>
      <c r="E101" t="s">
        <v>9102</v>
      </c>
      <c r="F101" t="str">
        <f>IF(ISERROR(VLOOKUP(Transaktionen[[#This Row],[Transaktionen]],BTT[Verwendete Transaktion (Pflichtauswahl)],1,FALSE)),"nein","ja")</f>
        <v>nein</v>
      </c>
    </row>
    <row r="102" spans="1:7" x14ac:dyDescent="0.25">
      <c r="A102" t="s">
        <v>234</v>
      </c>
      <c r="B102" t="s">
        <v>235</v>
      </c>
      <c r="C102" t="s">
        <v>3</v>
      </c>
      <c r="D102" s="13">
        <v>12</v>
      </c>
      <c r="E102" t="s">
        <v>576</v>
      </c>
      <c r="F102" t="str">
        <f>IF(ISERROR(VLOOKUP(Transaktionen[[#This Row],[Transaktionen]],BTT[Verwendete Transaktion (Pflichtauswahl)],1,FALSE)),"nein","ja")</f>
        <v>nein</v>
      </c>
    </row>
    <row r="103" spans="1:7" x14ac:dyDescent="0.25">
      <c r="A103" t="s">
        <v>236</v>
      </c>
      <c r="B103" t="s">
        <v>237</v>
      </c>
      <c r="C103" t="s">
        <v>3</v>
      </c>
      <c r="D103" s="13">
        <v>18</v>
      </c>
      <c r="E103" t="s">
        <v>9102</v>
      </c>
      <c r="F103" t="str">
        <f>IF(ISERROR(VLOOKUP(Transaktionen[[#This Row],[Transaktionen]],BTT[Verwendete Transaktion (Pflichtauswahl)],1,FALSE)),"nein","ja")</f>
        <v>nein</v>
      </c>
    </row>
    <row r="104" spans="1:7" x14ac:dyDescent="0.25">
      <c r="A104" t="s">
        <v>238</v>
      </c>
      <c r="B104" t="s">
        <v>239</v>
      </c>
      <c r="C104" t="s">
        <v>3</v>
      </c>
      <c r="D104" s="13">
        <v>66</v>
      </c>
      <c r="E104" t="s">
        <v>9102</v>
      </c>
      <c r="F104" t="str">
        <f>IF(ISERROR(VLOOKUP(Transaktionen[[#This Row],[Transaktionen]],BTT[Verwendete Transaktion (Pflichtauswahl)],1,FALSE)),"nein","ja")</f>
        <v>nein</v>
      </c>
    </row>
    <row r="105" spans="1:7" x14ac:dyDescent="0.25">
      <c r="A105" t="s">
        <v>240</v>
      </c>
      <c r="B105" t="s">
        <v>241</v>
      </c>
      <c r="C105" t="s">
        <v>3</v>
      </c>
      <c r="D105" s="13">
        <v>30</v>
      </c>
      <c r="E105" t="s">
        <v>9102</v>
      </c>
      <c r="F105" t="str">
        <f>IF(ISERROR(VLOOKUP(Transaktionen[[#This Row],[Transaktionen]],BTT[Verwendete Transaktion (Pflichtauswahl)],1,FALSE)),"nein","ja")</f>
        <v>nein</v>
      </c>
    </row>
    <row r="106" spans="1:7" x14ac:dyDescent="0.25">
      <c r="A106" t="s">
        <v>242</v>
      </c>
      <c r="B106" t="s">
        <v>243</v>
      </c>
      <c r="C106" t="s">
        <v>3</v>
      </c>
      <c r="D106" s="13">
        <v>15</v>
      </c>
      <c r="E106" t="s">
        <v>9102</v>
      </c>
      <c r="F106" t="str">
        <f>IF(ISERROR(VLOOKUP(Transaktionen[[#This Row],[Transaktionen]],BTT[Verwendete Transaktion (Pflichtauswahl)],1,FALSE)),"nein","ja")</f>
        <v>nein</v>
      </c>
    </row>
    <row r="107" spans="1:7" x14ac:dyDescent="0.25">
      <c r="A107" t="s">
        <v>220</v>
      </c>
      <c r="B107" t="s">
        <v>221</v>
      </c>
      <c r="C107" t="s">
        <v>3</v>
      </c>
      <c r="D107" s="13">
        <v>42</v>
      </c>
      <c r="E107" t="s">
        <v>9102</v>
      </c>
      <c r="F107" t="str">
        <f>IF(ISERROR(VLOOKUP(Transaktionen[[#This Row],[Transaktionen]],BTT[Verwendete Transaktion (Pflichtauswahl)],1,FALSE)),"nein","ja")</f>
        <v>nein</v>
      </c>
    </row>
    <row r="108" spans="1:7" x14ac:dyDescent="0.25">
      <c r="A108" t="s">
        <v>218</v>
      </c>
      <c r="B108" t="s">
        <v>219</v>
      </c>
      <c r="C108" t="s">
        <v>3</v>
      </c>
      <c r="D108" s="13">
        <v>6</v>
      </c>
      <c r="E108" t="s">
        <v>9102</v>
      </c>
      <c r="F108" t="str">
        <f>IF(ISERROR(VLOOKUP(Transaktionen[[#This Row],[Transaktionen]],BTT[Verwendete Transaktion (Pflichtauswahl)],1,FALSE)),"nein","ja")</f>
        <v>nein</v>
      </c>
    </row>
    <row r="109" spans="1:7" x14ac:dyDescent="0.25">
      <c r="A109" t="s">
        <v>222</v>
      </c>
      <c r="B109" t="s">
        <v>223</v>
      </c>
      <c r="C109" t="s">
        <v>3</v>
      </c>
      <c r="D109" s="13">
        <v>24</v>
      </c>
      <c r="E109" t="s">
        <v>9102</v>
      </c>
      <c r="F109" t="str">
        <f>IF(ISERROR(VLOOKUP(Transaktionen[[#This Row],[Transaktionen]],BTT[Verwendete Transaktion (Pflichtauswahl)],1,FALSE)),"nein","ja")</f>
        <v>nein</v>
      </c>
    </row>
    <row r="110" spans="1:7" x14ac:dyDescent="0.25">
      <c r="A110" t="s">
        <v>224</v>
      </c>
      <c r="B110" t="s">
        <v>225</v>
      </c>
      <c r="C110" t="s">
        <v>3</v>
      </c>
      <c r="D110" s="13">
        <v>710</v>
      </c>
      <c r="E110" t="s">
        <v>9102</v>
      </c>
      <c r="F110" t="str">
        <f>IF(ISERROR(VLOOKUP(Transaktionen[[#This Row],[Transaktionen]],BTT[Verwendete Transaktion (Pflichtauswahl)],1,FALSE)),"nein","ja")</f>
        <v>nein</v>
      </c>
    </row>
    <row r="111" spans="1:7" x14ac:dyDescent="0.25">
      <c r="A111" t="s">
        <v>226</v>
      </c>
      <c r="B111" t="s">
        <v>227</v>
      </c>
      <c r="C111" t="s">
        <v>3</v>
      </c>
      <c r="D111" s="13">
        <v>6683</v>
      </c>
      <c r="E111" t="s">
        <v>9102</v>
      </c>
      <c r="F111" t="str">
        <f>IF(ISERROR(VLOOKUP(Transaktionen[[#This Row],[Transaktionen]],BTT[Verwendete Transaktion (Pflichtauswahl)],1,FALSE)),"nein","ja")</f>
        <v>nein</v>
      </c>
    </row>
    <row r="112" spans="1:7" x14ac:dyDescent="0.25">
      <c r="A112" t="s">
        <v>228</v>
      </c>
      <c r="B112" t="s">
        <v>229</v>
      </c>
      <c r="C112" t="s">
        <v>3</v>
      </c>
      <c r="D112" s="13">
        <v>1477</v>
      </c>
      <c r="E112" t="s">
        <v>9102</v>
      </c>
      <c r="F112" t="str">
        <f>IF(ISERROR(VLOOKUP(Transaktionen[[#This Row],[Transaktionen]],BTT[Verwendete Transaktion (Pflichtauswahl)],1,FALSE)),"nein","ja")</f>
        <v>nein</v>
      </c>
    </row>
    <row r="113" spans="1:7" x14ac:dyDescent="0.25">
      <c r="A113" t="s">
        <v>230</v>
      </c>
      <c r="B113" t="s">
        <v>231</v>
      </c>
      <c r="C113" t="s">
        <v>3</v>
      </c>
      <c r="D113" s="13">
        <v>12</v>
      </c>
      <c r="E113" t="s">
        <v>9102</v>
      </c>
      <c r="F113" t="str">
        <f>IF(ISERROR(VLOOKUP(Transaktionen[[#This Row],[Transaktionen]],BTT[Verwendete Transaktion (Pflichtauswahl)],1,FALSE)),"nein","ja")</f>
        <v>nein</v>
      </c>
    </row>
    <row r="114" spans="1:7" x14ac:dyDescent="0.25">
      <c r="A114" t="s">
        <v>232</v>
      </c>
      <c r="B114" t="s">
        <v>233</v>
      </c>
      <c r="C114" t="s">
        <v>3</v>
      </c>
      <c r="D114" s="13">
        <v>8</v>
      </c>
      <c r="E114" t="s">
        <v>9102</v>
      </c>
      <c r="F114" t="str">
        <f>IF(ISERROR(VLOOKUP(Transaktionen[[#This Row],[Transaktionen]],BTT[Verwendete Transaktion (Pflichtauswahl)],1,FALSE)),"nein","ja")</f>
        <v>nein</v>
      </c>
    </row>
    <row r="115" spans="1:7" x14ac:dyDescent="0.25">
      <c r="A115" t="s">
        <v>6370</v>
      </c>
      <c r="B115" t="s">
        <v>7465</v>
      </c>
      <c r="C115" t="s">
        <v>3</v>
      </c>
      <c r="D115" s="13" t="s">
        <v>576</v>
      </c>
      <c r="E115" t="s">
        <v>576</v>
      </c>
      <c r="F115" t="str">
        <f>IF(ISERROR(VLOOKUP(Transaktionen[[#This Row],[Transaktionen]],BTT[Verwendete Transaktion (Pflichtauswahl)],1,FALSE)),"nein","ja")</f>
        <v>nein</v>
      </c>
      <c r="G115" t="s">
        <v>9516</v>
      </c>
    </row>
    <row r="116" spans="1:7" x14ac:dyDescent="0.25">
      <c r="A116" t="s">
        <v>244</v>
      </c>
      <c r="B116" t="s">
        <v>245</v>
      </c>
      <c r="C116" t="s">
        <v>3</v>
      </c>
      <c r="D116" s="13">
        <v>6</v>
      </c>
      <c r="E116" t="s">
        <v>9102</v>
      </c>
      <c r="F116" t="str">
        <f>IF(ISERROR(VLOOKUP(Transaktionen[[#This Row],[Transaktionen]],BTT[Verwendete Transaktion (Pflichtauswahl)],1,FALSE)),"nein","ja")</f>
        <v>nein</v>
      </c>
    </row>
    <row r="117" spans="1:7" x14ac:dyDescent="0.25">
      <c r="A117" t="s">
        <v>6371</v>
      </c>
      <c r="B117" t="s">
        <v>7466</v>
      </c>
      <c r="C117" t="s">
        <v>3</v>
      </c>
      <c r="D117" s="13" t="s">
        <v>576</v>
      </c>
      <c r="E117" t="s">
        <v>576</v>
      </c>
      <c r="F117" t="str">
        <f>IF(ISERROR(VLOOKUP(Transaktionen[[#This Row],[Transaktionen]],BTT[Verwendete Transaktion (Pflichtauswahl)],1,FALSE)),"nein","ja")</f>
        <v>nein</v>
      </c>
      <c r="G117" t="s">
        <v>9516</v>
      </c>
    </row>
    <row r="118" spans="1:7" x14ac:dyDescent="0.25">
      <c r="A118" t="s">
        <v>246</v>
      </c>
      <c r="B118" t="s">
        <v>247</v>
      </c>
      <c r="C118" t="s">
        <v>3</v>
      </c>
      <c r="D118" s="13">
        <v>1328</v>
      </c>
      <c r="E118" t="s">
        <v>9102</v>
      </c>
      <c r="F118" t="str">
        <f>IF(ISERROR(VLOOKUP(Transaktionen[[#This Row],[Transaktionen]],BTT[Verwendete Transaktion (Pflichtauswahl)],1,FALSE)),"nein","ja")</f>
        <v>nein</v>
      </c>
    </row>
    <row r="119" spans="1:7" x14ac:dyDescent="0.25">
      <c r="A119" t="s">
        <v>6372</v>
      </c>
      <c r="B119" t="s">
        <v>7467</v>
      </c>
      <c r="C119" t="s">
        <v>3</v>
      </c>
      <c r="D119" s="13" t="s">
        <v>576</v>
      </c>
      <c r="E119" t="s">
        <v>576</v>
      </c>
      <c r="F119" t="str">
        <f>IF(ISERROR(VLOOKUP(Transaktionen[[#This Row],[Transaktionen]],BTT[Verwendete Transaktion (Pflichtauswahl)],1,FALSE)),"nein","ja")</f>
        <v>nein</v>
      </c>
      <c r="G119" t="s">
        <v>9516</v>
      </c>
    </row>
    <row r="120" spans="1:7" x14ac:dyDescent="0.25">
      <c r="A120" t="s">
        <v>214</v>
      </c>
      <c r="B120" t="s">
        <v>215</v>
      </c>
      <c r="C120" t="s">
        <v>3</v>
      </c>
      <c r="D120" s="13">
        <v>20</v>
      </c>
      <c r="E120" t="s">
        <v>9102</v>
      </c>
      <c r="F120" t="str">
        <f>IF(ISERROR(VLOOKUP(Transaktionen[[#This Row],[Transaktionen]],BTT[Verwendete Transaktion (Pflichtauswahl)],1,FALSE)),"nein","ja")</f>
        <v>nein</v>
      </c>
    </row>
    <row r="121" spans="1:7" x14ac:dyDescent="0.25">
      <c r="A121" t="s">
        <v>248</v>
      </c>
      <c r="B121" t="s">
        <v>249</v>
      </c>
      <c r="C121" t="s">
        <v>3</v>
      </c>
      <c r="D121" s="13">
        <v>18</v>
      </c>
      <c r="E121" t="s">
        <v>576</v>
      </c>
      <c r="F121" t="str">
        <f>IF(ISERROR(VLOOKUP(Transaktionen[[#This Row],[Transaktionen]],BTT[Verwendete Transaktion (Pflichtauswahl)],1,FALSE)),"nein","ja")</f>
        <v>nein</v>
      </c>
    </row>
    <row r="122" spans="1:7" x14ac:dyDescent="0.25">
      <c r="A122" t="s">
        <v>250</v>
      </c>
      <c r="B122" t="s">
        <v>251</v>
      </c>
      <c r="C122" t="s">
        <v>3</v>
      </c>
      <c r="D122" s="13">
        <v>6</v>
      </c>
      <c r="E122" t="s">
        <v>576</v>
      </c>
      <c r="F122" t="str">
        <f>IF(ISERROR(VLOOKUP(Transaktionen[[#This Row],[Transaktionen]],BTT[Verwendete Transaktion (Pflichtauswahl)],1,FALSE)),"nein","ja")</f>
        <v>nein</v>
      </c>
    </row>
    <row r="123" spans="1:7" x14ac:dyDescent="0.25">
      <c r="A123" t="s">
        <v>252</v>
      </c>
      <c r="B123" t="s">
        <v>253</v>
      </c>
      <c r="C123" t="s">
        <v>3</v>
      </c>
      <c r="D123" s="13">
        <v>120</v>
      </c>
      <c r="E123" t="s">
        <v>9102</v>
      </c>
      <c r="F123" t="str">
        <f>IF(ISERROR(VLOOKUP(Transaktionen[[#This Row],[Transaktionen]],BTT[Verwendete Transaktion (Pflichtauswahl)],1,FALSE)),"nein","ja")</f>
        <v>nein</v>
      </c>
    </row>
    <row r="124" spans="1:7" x14ac:dyDescent="0.25">
      <c r="A124" t="s">
        <v>6404</v>
      </c>
      <c r="B124" t="s">
        <v>7497</v>
      </c>
      <c r="C124" t="s">
        <v>3</v>
      </c>
      <c r="D124" s="13" t="s">
        <v>576</v>
      </c>
      <c r="E124" t="s">
        <v>576</v>
      </c>
      <c r="F124" t="str">
        <f>IF(ISERROR(VLOOKUP(Transaktionen[[#This Row],[Transaktionen]],BTT[Verwendete Transaktion (Pflichtauswahl)],1,FALSE)),"nein","ja")</f>
        <v>nein</v>
      </c>
      <c r="G124" t="s">
        <v>9516</v>
      </c>
    </row>
    <row r="125" spans="1:7" x14ac:dyDescent="0.25">
      <c r="A125" t="s">
        <v>6373</v>
      </c>
      <c r="B125" t="s">
        <v>7468</v>
      </c>
      <c r="C125" t="s">
        <v>3</v>
      </c>
      <c r="D125" s="13" t="s">
        <v>576</v>
      </c>
      <c r="E125" t="s">
        <v>576</v>
      </c>
      <c r="F125" t="str">
        <f>IF(ISERROR(VLOOKUP(Transaktionen[[#This Row],[Transaktionen]],BTT[Verwendete Transaktion (Pflichtauswahl)],1,FALSE)),"nein","ja")</f>
        <v>nein</v>
      </c>
      <c r="G125" t="s">
        <v>9516</v>
      </c>
    </row>
    <row r="126" spans="1:7" x14ac:dyDescent="0.25">
      <c r="A126" t="s">
        <v>254</v>
      </c>
      <c r="B126" t="s">
        <v>255</v>
      </c>
      <c r="C126" t="s">
        <v>3</v>
      </c>
      <c r="D126" s="13">
        <v>24</v>
      </c>
      <c r="E126" t="s">
        <v>9102</v>
      </c>
      <c r="F126" t="str">
        <f>IF(ISERROR(VLOOKUP(Transaktionen[[#This Row],[Transaktionen]],BTT[Verwendete Transaktion (Pflichtauswahl)],1,FALSE)),"nein","ja")</f>
        <v>nein</v>
      </c>
    </row>
    <row r="127" spans="1:7" x14ac:dyDescent="0.25">
      <c r="A127" t="s">
        <v>6374</v>
      </c>
      <c r="B127" t="s">
        <v>7469</v>
      </c>
      <c r="C127" t="s">
        <v>3</v>
      </c>
      <c r="D127" s="13" t="s">
        <v>576</v>
      </c>
      <c r="E127" t="s">
        <v>576</v>
      </c>
      <c r="F127" t="str">
        <f>IF(ISERROR(VLOOKUP(Transaktionen[[#This Row],[Transaktionen]],BTT[Verwendete Transaktion (Pflichtauswahl)],1,FALSE)),"nein","ja")</f>
        <v>nein</v>
      </c>
      <c r="G127" t="s">
        <v>9516</v>
      </c>
    </row>
    <row r="128" spans="1:7" x14ac:dyDescent="0.25">
      <c r="A128" t="s">
        <v>6375</v>
      </c>
      <c r="B128" t="s">
        <v>7470</v>
      </c>
      <c r="C128" t="s">
        <v>3</v>
      </c>
      <c r="D128" s="13" t="s">
        <v>576</v>
      </c>
      <c r="E128" t="s">
        <v>576</v>
      </c>
      <c r="F128" t="str">
        <f>IF(ISERROR(VLOOKUP(Transaktionen[[#This Row],[Transaktionen]],BTT[Verwendete Transaktion (Pflichtauswahl)],1,FALSE)),"nein","ja")</f>
        <v>nein</v>
      </c>
      <c r="G128" t="s">
        <v>9516</v>
      </c>
    </row>
    <row r="129" spans="1:7" x14ac:dyDescent="0.25">
      <c r="A129" t="s">
        <v>256</v>
      </c>
      <c r="B129" t="s">
        <v>257</v>
      </c>
      <c r="C129" t="s">
        <v>3</v>
      </c>
      <c r="D129" s="13">
        <v>41</v>
      </c>
      <c r="E129" t="s">
        <v>9102</v>
      </c>
      <c r="F129" t="str">
        <f>IF(ISERROR(VLOOKUP(Transaktionen[[#This Row],[Transaktionen]],BTT[Verwendete Transaktion (Pflichtauswahl)],1,FALSE)),"nein","ja")</f>
        <v>nein</v>
      </c>
    </row>
    <row r="130" spans="1:7" x14ac:dyDescent="0.25">
      <c r="A130" t="s">
        <v>258</v>
      </c>
      <c r="B130" t="s">
        <v>259</v>
      </c>
      <c r="C130" t="s">
        <v>3</v>
      </c>
      <c r="D130" s="13">
        <v>212</v>
      </c>
      <c r="E130" t="s">
        <v>9102</v>
      </c>
      <c r="F130" t="str">
        <f>IF(ISERROR(VLOOKUP(Transaktionen[[#This Row],[Transaktionen]],BTT[Verwendete Transaktion (Pflichtauswahl)],1,FALSE)),"nein","ja")</f>
        <v>nein</v>
      </c>
    </row>
    <row r="131" spans="1:7" x14ac:dyDescent="0.25">
      <c r="A131" t="s">
        <v>260</v>
      </c>
      <c r="B131" t="s">
        <v>261</v>
      </c>
      <c r="C131" t="s">
        <v>3</v>
      </c>
      <c r="D131" s="13">
        <v>807</v>
      </c>
      <c r="E131" t="s">
        <v>9102</v>
      </c>
      <c r="F131" t="str">
        <f>IF(ISERROR(VLOOKUP(Transaktionen[[#This Row],[Transaktionen]],BTT[Verwendete Transaktion (Pflichtauswahl)],1,FALSE)),"nein","ja")</f>
        <v>nein</v>
      </c>
    </row>
    <row r="132" spans="1:7" x14ac:dyDescent="0.25">
      <c r="A132" t="s">
        <v>262</v>
      </c>
      <c r="B132" t="s">
        <v>263</v>
      </c>
      <c r="C132" t="s">
        <v>3</v>
      </c>
      <c r="D132" s="13">
        <v>6181</v>
      </c>
      <c r="E132" t="s">
        <v>9102</v>
      </c>
      <c r="F132" t="str">
        <f>IF(ISERROR(VLOOKUP(Transaktionen[[#This Row],[Transaktionen]],BTT[Verwendete Transaktion (Pflichtauswahl)],1,FALSE)),"nein","ja")</f>
        <v>nein</v>
      </c>
    </row>
    <row r="133" spans="1:7" x14ac:dyDescent="0.25">
      <c r="A133" t="s">
        <v>6376</v>
      </c>
      <c r="B133" t="s">
        <v>482</v>
      </c>
      <c r="C133" t="s">
        <v>3</v>
      </c>
      <c r="D133" s="13" t="s">
        <v>576</v>
      </c>
      <c r="E133" t="s">
        <v>576</v>
      </c>
      <c r="F133" t="str">
        <f>IF(ISERROR(VLOOKUP(Transaktionen[[#This Row],[Transaktionen]],BTT[Verwendete Transaktion (Pflichtauswahl)],1,FALSE)),"nein","ja")</f>
        <v>nein</v>
      </c>
      <c r="G133" t="s">
        <v>9516</v>
      </c>
    </row>
    <row r="134" spans="1:7" x14ac:dyDescent="0.25">
      <c r="A134" t="s">
        <v>6377</v>
      </c>
      <c r="B134" t="s">
        <v>7471</v>
      </c>
      <c r="C134" t="s">
        <v>3</v>
      </c>
      <c r="D134" s="13" t="s">
        <v>576</v>
      </c>
      <c r="E134" t="s">
        <v>576</v>
      </c>
      <c r="F134" t="str">
        <f>IF(ISERROR(VLOOKUP(Transaktionen[[#This Row],[Transaktionen]],BTT[Verwendete Transaktion (Pflichtauswahl)],1,FALSE)),"nein","ja")</f>
        <v>nein</v>
      </c>
      <c r="G134" t="s">
        <v>9516</v>
      </c>
    </row>
    <row r="135" spans="1:7" x14ac:dyDescent="0.25">
      <c r="A135" t="s">
        <v>6379</v>
      </c>
      <c r="B135" t="s">
        <v>7473</v>
      </c>
      <c r="C135" t="s">
        <v>3</v>
      </c>
      <c r="D135" s="13" t="s">
        <v>576</v>
      </c>
      <c r="E135" t="s">
        <v>576</v>
      </c>
      <c r="F135" t="str">
        <f>IF(ISERROR(VLOOKUP(Transaktionen[[#This Row],[Transaktionen]],BTT[Verwendete Transaktion (Pflichtauswahl)],1,FALSE)),"nein","ja")</f>
        <v>nein</v>
      </c>
      <c r="G135" t="s">
        <v>9516</v>
      </c>
    </row>
    <row r="136" spans="1:7" x14ac:dyDescent="0.25">
      <c r="A136" t="s">
        <v>6378</v>
      </c>
      <c r="B136" t="s">
        <v>7472</v>
      </c>
      <c r="C136" t="s">
        <v>3</v>
      </c>
      <c r="D136" s="13" t="s">
        <v>576</v>
      </c>
      <c r="E136" t="s">
        <v>576</v>
      </c>
      <c r="F136" t="str">
        <f>IF(ISERROR(VLOOKUP(Transaktionen[[#This Row],[Transaktionen]],BTT[Verwendete Transaktion (Pflichtauswahl)],1,FALSE)),"nein","ja")</f>
        <v>nein</v>
      </c>
      <c r="G136" t="s">
        <v>9516</v>
      </c>
    </row>
    <row r="137" spans="1:7" x14ac:dyDescent="0.25">
      <c r="A137" t="s">
        <v>264</v>
      </c>
      <c r="B137" t="s">
        <v>249</v>
      </c>
      <c r="C137" t="s">
        <v>3</v>
      </c>
      <c r="D137" s="13" t="s">
        <v>576</v>
      </c>
      <c r="E137" t="s">
        <v>576</v>
      </c>
      <c r="F137" t="str">
        <f>IF(ISERROR(VLOOKUP(Transaktionen[[#This Row],[Transaktionen]],BTT[Verwendete Transaktion (Pflichtauswahl)],1,FALSE)),"nein","ja")</f>
        <v>nein</v>
      </c>
      <c r="G137" t="s">
        <v>9516</v>
      </c>
    </row>
    <row r="138" spans="1:7" x14ac:dyDescent="0.25">
      <c r="A138" t="s">
        <v>6381</v>
      </c>
      <c r="B138" t="s">
        <v>7475</v>
      </c>
      <c r="C138" t="s">
        <v>3</v>
      </c>
      <c r="D138" s="13" t="s">
        <v>576</v>
      </c>
      <c r="E138" t="s">
        <v>576</v>
      </c>
      <c r="F138" t="str">
        <f>IF(ISERROR(VLOOKUP(Transaktionen[[#This Row],[Transaktionen]],BTT[Verwendete Transaktion (Pflichtauswahl)],1,FALSE)),"nein","ja")</f>
        <v>nein</v>
      </c>
      <c r="G138" t="s">
        <v>9516</v>
      </c>
    </row>
    <row r="139" spans="1:7" x14ac:dyDescent="0.25">
      <c r="A139" t="s">
        <v>6382</v>
      </c>
      <c r="B139" t="s">
        <v>7476</v>
      </c>
      <c r="C139" t="s">
        <v>3</v>
      </c>
      <c r="D139" s="13" t="s">
        <v>576</v>
      </c>
      <c r="E139" t="s">
        <v>576</v>
      </c>
      <c r="F139" t="str">
        <f>IF(ISERROR(VLOOKUP(Transaktionen[[#This Row],[Transaktionen]],BTT[Verwendete Transaktion (Pflichtauswahl)],1,FALSE)),"nein","ja")</f>
        <v>nein</v>
      </c>
      <c r="G139" t="s">
        <v>9516</v>
      </c>
    </row>
    <row r="140" spans="1:7" x14ac:dyDescent="0.25">
      <c r="A140" t="s">
        <v>265</v>
      </c>
      <c r="B140" t="s">
        <v>266</v>
      </c>
      <c r="C140" t="s">
        <v>3</v>
      </c>
      <c r="D140" s="13">
        <v>28</v>
      </c>
      <c r="E140" t="s">
        <v>9102</v>
      </c>
      <c r="F140" t="str">
        <f>IF(ISERROR(VLOOKUP(Transaktionen[[#This Row],[Transaktionen]],BTT[Verwendete Transaktion (Pflichtauswahl)],1,FALSE)),"nein","ja")</f>
        <v>nein</v>
      </c>
    </row>
    <row r="141" spans="1:7" x14ac:dyDescent="0.25">
      <c r="A141" t="s">
        <v>6380</v>
      </c>
      <c r="B141" t="s">
        <v>7474</v>
      </c>
      <c r="C141" t="s">
        <v>3</v>
      </c>
      <c r="D141" s="13">
        <v>24</v>
      </c>
      <c r="E141" t="s">
        <v>9102</v>
      </c>
      <c r="F141" t="str">
        <f>IF(ISERROR(VLOOKUP(Transaktionen[[#This Row],[Transaktionen]],BTT[Verwendete Transaktion (Pflichtauswahl)],1,FALSE)),"nein","ja")</f>
        <v>nein</v>
      </c>
    </row>
    <row r="142" spans="1:7" x14ac:dyDescent="0.25">
      <c r="A142" t="s">
        <v>267</v>
      </c>
      <c r="B142" t="s">
        <v>268</v>
      </c>
      <c r="C142" t="s">
        <v>3</v>
      </c>
      <c r="D142" s="13">
        <v>24</v>
      </c>
      <c r="E142" t="s">
        <v>9102</v>
      </c>
      <c r="F142" t="str">
        <f>IF(ISERROR(VLOOKUP(Transaktionen[[#This Row],[Transaktionen]],BTT[Verwendete Transaktion (Pflichtauswahl)],1,FALSE)),"nein","ja")</f>
        <v>nein</v>
      </c>
    </row>
    <row r="143" spans="1:7" x14ac:dyDescent="0.25">
      <c r="A143" t="s">
        <v>269</v>
      </c>
      <c r="B143" t="s">
        <v>270</v>
      </c>
      <c r="C143" t="s">
        <v>3</v>
      </c>
      <c r="D143" s="13">
        <v>12</v>
      </c>
      <c r="E143" t="s">
        <v>9102</v>
      </c>
      <c r="F143" t="str">
        <f>IF(ISERROR(VLOOKUP(Transaktionen[[#This Row],[Transaktionen]],BTT[Verwendete Transaktion (Pflichtauswahl)],1,FALSE)),"nein","ja")</f>
        <v>nein</v>
      </c>
    </row>
    <row r="144" spans="1:7" x14ac:dyDescent="0.25">
      <c r="A144" t="s">
        <v>6383</v>
      </c>
      <c r="B144" t="s">
        <v>7477</v>
      </c>
      <c r="C144" t="s">
        <v>3</v>
      </c>
      <c r="D144" s="13" t="s">
        <v>576</v>
      </c>
      <c r="E144" t="s">
        <v>576</v>
      </c>
      <c r="F144" t="str">
        <f>IF(ISERROR(VLOOKUP(Transaktionen[[#This Row],[Transaktionen]],BTT[Verwendete Transaktion (Pflichtauswahl)],1,FALSE)),"nein","ja")</f>
        <v>nein</v>
      </c>
      <c r="G144" t="s">
        <v>9516</v>
      </c>
    </row>
    <row r="145" spans="1:7" x14ac:dyDescent="0.25">
      <c r="A145" t="s">
        <v>271</v>
      </c>
      <c r="B145" t="s">
        <v>272</v>
      </c>
      <c r="C145" t="s">
        <v>3</v>
      </c>
      <c r="D145" s="13">
        <v>12</v>
      </c>
      <c r="E145" t="s">
        <v>9102</v>
      </c>
      <c r="F145" t="str">
        <f>IF(ISERROR(VLOOKUP(Transaktionen[[#This Row],[Transaktionen]],BTT[Verwendete Transaktion (Pflichtauswahl)],1,FALSE)),"nein","ja")</f>
        <v>nein</v>
      </c>
    </row>
    <row r="146" spans="1:7" x14ac:dyDescent="0.25">
      <c r="A146" t="s">
        <v>6384</v>
      </c>
      <c r="B146" t="s">
        <v>7478</v>
      </c>
      <c r="C146" t="s">
        <v>3</v>
      </c>
      <c r="D146" s="13" t="s">
        <v>576</v>
      </c>
      <c r="E146" t="s">
        <v>576</v>
      </c>
      <c r="F146" t="str">
        <f>IF(ISERROR(VLOOKUP(Transaktionen[[#This Row],[Transaktionen]],BTT[Verwendete Transaktion (Pflichtauswahl)],1,FALSE)),"nein","ja")</f>
        <v>nein</v>
      </c>
      <c r="G146" t="s">
        <v>9516</v>
      </c>
    </row>
    <row r="147" spans="1:7" x14ac:dyDescent="0.25">
      <c r="A147" t="s">
        <v>6386</v>
      </c>
      <c r="B147" t="s">
        <v>7480</v>
      </c>
      <c r="C147" t="s">
        <v>3</v>
      </c>
      <c r="D147" s="13" t="s">
        <v>576</v>
      </c>
      <c r="E147" t="s">
        <v>576</v>
      </c>
      <c r="F147" t="str">
        <f>IF(ISERROR(VLOOKUP(Transaktionen[[#This Row],[Transaktionen]],BTT[Verwendete Transaktion (Pflichtauswahl)],1,FALSE)),"nein","ja")</f>
        <v>nein</v>
      </c>
      <c r="G147" t="s">
        <v>9516</v>
      </c>
    </row>
    <row r="148" spans="1:7" x14ac:dyDescent="0.25">
      <c r="A148" t="s">
        <v>6385</v>
      </c>
      <c r="B148" t="s">
        <v>7479</v>
      </c>
      <c r="C148" t="s">
        <v>3</v>
      </c>
      <c r="D148" s="13" t="s">
        <v>576</v>
      </c>
      <c r="E148" t="s">
        <v>576</v>
      </c>
      <c r="F148" t="str">
        <f>IF(ISERROR(VLOOKUP(Transaktionen[[#This Row],[Transaktionen]],BTT[Verwendete Transaktion (Pflichtauswahl)],1,FALSE)),"nein","ja")</f>
        <v>nein</v>
      </c>
      <c r="G148" t="s">
        <v>9516</v>
      </c>
    </row>
    <row r="149" spans="1:7" x14ac:dyDescent="0.25">
      <c r="A149" t="s">
        <v>273</v>
      </c>
      <c r="B149" t="s">
        <v>274</v>
      </c>
      <c r="C149" t="s">
        <v>3</v>
      </c>
      <c r="D149" s="13">
        <v>110</v>
      </c>
      <c r="E149" t="s">
        <v>9102</v>
      </c>
      <c r="F149" t="str">
        <f>IF(ISERROR(VLOOKUP(Transaktionen[[#This Row],[Transaktionen]],BTT[Verwendete Transaktion (Pflichtauswahl)],1,FALSE)),"nein","ja")</f>
        <v>nein</v>
      </c>
    </row>
    <row r="150" spans="1:7" x14ac:dyDescent="0.25">
      <c r="A150" t="s">
        <v>6387</v>
      </c>
      <c r="B150" t="s">
        <v>7481</v>
      </c>
      <c r="C150" t="s">
        <v>3</v>
      </c>
      <c r="D150" s="13" t="s">
        <v>576</v>
      </c>
      <c r="E150" t="s">
        <v>576</v>
      </c>
      <c r="F150" t="str">
        <f>IF(ISERROR(VLOOKUP(Transaktionen[[#This Row],[Transaktionen]],BTT[Verwendete Transaktion (Pflichtauswahl)],1,FALSE)),"nein","ja")</f>
        <v>nein</v>
      </c>
      <c r="G150" t="s">
        <v>9516</v>
      </c>
    </row>
    <row r="151" spans="1:7" x14ac:dyDescent="0.25">
      <c r="A151" t="s">
        <v>6388</v>
      </c>
      <c r="B151" t="s">
        <v>7482</v>
      </c>
      <c r="C151" t="s">
        <v>3</v>
      </c>
      <c r="D151" s="13" t="s">
        <v>576</v>
      </c>
      <c r="E151" t="s">
        <v>576</v>
      </c>
      <c r="F151" t="str">
        <f>IF(ISERROR(VLOOKUP(Transaktionen[[#This Row],[Transaktionen]],BTT[Verwendete Transaktion (Pflichtauswahl)],1,FALSE)),"nein","ja")</f>
        <v>nein</v>
      </c>
      <c r="G151" t="s">
        <v>9516</v>
      </c>
    </row>
    <row r="152" spans="1:7" x14ac:dyDescent="0.25">
      <c r="A152" t="s">
        <v>275</v>
      </c>
      <c r="B152" t="s">
        <v>276</v>
      </c>
      <c r="C152" t="s">
        <v>3</v>
      </c>
      <c r="D152" s="13">
        <v>16</v>
      </c>
      <c r="E152" t="s">
        <v>576</v>
      </c>
      <c r="F152" t="str">
        <f>IF(ISERROR(VLOOKUP(Transaktionen[[#This Row],[Transaktionen]],BTT[Verwendete Transaktion (Pflichtauswahl)],1,FALSE)),"nein","ja")</f>
        <v>nein</v>
      </c>
    </row>
    <row r="153" spans="1:7" x14ac:dyDescent="0.25">
      <c r="A153" t="s">
        <v>6389</v>
      </c>
      <c r="B153" t="s">
        <v>7483</v>
      </c>
      <c r="C153" t="s">
        <v>3</v>
      </c>
      <c r="D153" s="13" t="s">
        <v>576</v>
      </c>
      <c r="E153" t="s">
        <v>576</v>
      </c>
      <c r="F153" t="str">
        <f>IF(ISERROR(VLOOKUP(Transaktionen[[#This Row],[Transaktionen]],BTT[Verwendete Transaktion (Pflichtauswahl)],1,FALSE)),"nein","ja")</f>
        <v>nein</v>
      </c>
      <c r="G153" t="s">
        <v>9516</v>
      </c>
    </row>
    <row r="154" spans="1:7" x14ac:dyDescent="0.25">
      <c r="A154" t="s">
        <v>6390</v>
      </c>
      <c r="B154" t="s">
        <v>7484</v>
      </c>
      <c r="C154" t="s">
        <v>3</v>
      </c>
      <c r="D154" s="13" t="s">
        <v>576</v>
      </c>
      <c r="E154" t="s">
        <v>576</v>
      </c>
      <c r="F154" t="str">
        <f>IF(ISERROR(VLOOKUP(Transaktionen[[#This Row],[Transaktionen]],BTT[Verwendete Transaktion (Pflichtauswahl)],1,FALSE)),"nein","ja")</f>
        <v>nein</v>
      </c>
      <c r="G154" t="s">
        <v>9516</v>
      </c>
    </row>
    <row r="155" spans="1:7" x14ac:dyDescent="0.25">
      <c r="A155" t="s">
        <v>6391</v>
      </c>
      <c r="B155" t="s">
        <v>7485</v>
      </c>
      <c r="C155" t="s">
        <v>3</v>
      </c>
      <c r="D155" s="13" t="s">
        <v>576</v>
      </c>
      <c r="E155" t="s">
        <v>576</v>
      </c>
      <c r="F155" t="str">
        <f>IF(ISERROR(VLOOKUP(Transaktionen[[#This Row],[Transaktionen]],BTT[Verwendete Transaktion (Pflichtauswahl)],1,FALSE)),"nein","ja")</f>
        <v>nein</v>
      </c>
      <c r="G155" t="s">
        <v>9516</v>
      </c>
    </row>
    <row r="156" spans="1:7" x14ac:dyDescent="0.25">
      <c r="A156" t="s">
        <v>6392</v>
      </c>
      <c r="B156" t="s">
        <v>3571</v>
      </c>
      <c r="C156" t="s">
        <v>3</v>
      </c>
      <c r="D156" s="13" t="s">
        <v>576</v>
      </c>
      <c r="E156" t="s">
        <v>576</v>
      </c>
      <c r="F156" t="str">
        <f>IF(ISERROR(VLOOKUP(Transaktionen[[#This Row],[Transaktionen]],BTT[Verwendete Transaktion (Pflichtauswahl)],1,FALSE)),"nein","ja")</f>
        <v>nein</v>
      </c>
      <c r="G156" t="s">
        <v>9516</v>
      </c>
    </row>
    <row r="157" spans="1:7" x14ac:dyDescent="0.25">
      <c r="A157" t="s">
        <v>6393</v>
      </c>
      <c r="B157" t="s">
        <v>7486</v>
      </c>
      <c r="C157" t="s">
        <v>3</v>
      </c>
      <c r="D157" s="13" t="s">
        <v>576</v>
      </c>
      <c r="E157" t="s">
        <v>576</v>
      </c>
      <c r="F157" t="str">
        <f>IF(ISERROR(VLOOKUP(Transaktionen[[#This Row],[Transaktionen]],BTT[Verwendete Transaktion (Pflichtauswahl)],1,FALSE)),"nein","ja")</f>
        <v>nein</v>
      </c>
      <c r="G157" t="s">
        <v>9516</v>
      </c>
    </row>
    <row r="158" spans="1:7" x14ac:dyDescent="0.25">
      <c r="A158" t="s">
        <v>6394</v>
      </c>
      <c r="B158" t="s">
        <v>7487</v>
      </c>
      <c r="C158" t="s">
        <v>3</v>
      </c>
      <c r="D158" s="13" t="s">
        <v>576</v>
      </c>
      <c r="E158" t="s">
        <v>576</v>
      </c>
      <c r="F158" t="str">
        <f>IF(ISERROR(VLOOKUP(Transaktionen[[#This Row],[Transaktionen]],BTT[Verwendete Transaktion (Pflichtauswahl)],1,FALSE)),"nein","ja")</f>
        <v>nein</v>
      </c>
      <c r="G158" t="s">
        <v>9516</v>
      </c>
    </row>
    <row r="159" spans="1:7" x14ac:dyDescent="0.25">
      <c r="A159" t="s">
        <v>277</v>
      </c>
      <c r="B159" t="s">
        <v>278</v>
      </c>
      <c r="C159" t="s">
        <v>3</v>
      </c>
      <c r="D159" s="13">
        <v>2015</v>
      </c>
      <c r="E159" t="s">
        <v>9102</v>
      </c>
      <c r="F159" t="str">
        <f>IF(ISERROR(VLOOKUP(Transaktionen[[#This Row],[Transaktionen]],BTT[Verwendete Transaktion (Pflichtauswahl)],1,FALSE)),"nein","ja")</f>
        <v>nein</v>
      </c>
    </row>
    <row r="160" spans="1:7" x14ac:dyDescent="0.25">
      <c r="A160" t="s">
        <v>279</v>
      </c>
      <c r="B160" t="s">
        <v>280</v>
      </c>
      <c r="C160" t="s">
        <v>3</v>
      </c>
      <c r="D160" s="13">
        <v>3973</v>
      </c>
      <c r="E160" t="s">
        <v>9102</v>
      </c>
      <c r="F160" t="str">
        <f>IF(ISERROR(VLOOKUP(Transaktionen[[#This Row],[Transaktionen]],BTT[Verwendete Transaktion (Pflichtauswahl)],1,FALSE)),"nein","ja")</f>
        <v>nein</v>
      </c>
    </row>
    <row r="161" spans="1:7" x14ac:dyDescent="0.25">
      <c r="A161" t="s">
        <v>281</v>
      </c>
      <c r="B161" t="s">
        <v>282</v>
      </c>
      <c r="C161" t="s">
        <v>3</v>
      </c>
      <c r="D161" s="13">
        <v>312</v>
      </c>
      <c r="E161" t="s">
        <v>9102</v>
      </c>
      <c r="F161" t="str">
        <f>IF(ISERROR(VLOOKUP(Transaktionen[[#This Row],[Transaktionen]],BTT[Verwendete Transaktion (Pflichtauswahl)],1,FALSE)),"nein","ja")</f>
        <v>nein</v>
      </c>
    </row>
    <row r="162" spans="1:7" x14ac:dyDescent="0.25">
      <c r="A162" t="s">
        <v>283</v>
      </c>
      <c r="B162" t="s">
        <v>284</v>
      </c>
      <c r="C162" t="s">
        <v>3</v>
      </c>
      <c r="D162" s="13">
        <v>1238</v>
      </c>
      <c r="E162" t="s">
        <v>9102</v>
      </c>
      <c r="F162" t="str">
        <f>IF(ISERROR(VLOOKUP(Transaktionen[[#This Row],[Transaktionen]],BTT[Verwendete Transaktion (Pflichtauswahl)],1,FALSE)),"nein","ja")</f>
        <v>nein</v>
      </c>
    </row>
    <row r="163" spans="1:7" x14ac:dyDescent="0.25">
      <c r="A163" t="s">
        <v>6395</v>
      </c>
      <c r="B163" t="s">
        <v>7488</v>
      </c>
      <c r="C163" t="s">
        <v>3</v>
      </c>
      <c r="D163" s="13" t="s">
        <v>576</v>
      </c>
      <c r="E163" t="s">
        <v>576</v>
      </c>
      <c r="F163" t="str">
        <f>IF(ISERROR(VLOOKUP(Transaktionen[[#This Row],[Transaktionen]],BTT[Verwendete Transaktion (Pflichtauswahl)],1,FALSE)),"nein","ja")</f>
        <v>nein</v>
      </c>
      <c r="G163" t="s">
        <v>9516</v>
      </c>
    </row>
    <row r="164" spans="1:7" x14ac:dyDescent="0.25">
      <c r="A164" t="s">
        <v>6396</v>
      </c>
      <c r="B164" t="s">
        <v>7489</v>
      </c>
      <c r="C164" t="s">
        <v>3</v>
      </c>
      <c r="D164" s="13" t="s">
        <v>576</v>
      </c>
      <c r="E164" t="s">
        <v>576</v>
      </c>
      <c r="F164" t="str">
        <f>IF(ISERROR(VLOOKUP(Transaktionen[[#This Row],[Transaktionen]],BTT[Verwendete Transaktion (Pflichtauswahl)],1,FALSE)),"nein","ja")</f>
        <v>nein</v>
      </c>
      <c r="G164" t="s">
        <v>9516</v>
      </c>
    </row>
    <row r="165" spans="1:7" x14ac:dyDescent="0.25">
      <c r="A165" t="s">
        <v>6397</v>
      </c>
      <c r="B165" t="s">
        <v>7490</v>
      </c>
      <c r="C165" t="s">
        <v>3</v>
      </c>
      <c r="D165" s="13" t="s">
        <v>576</v>
      </c>
      <c r="E165" t="s">
        <v>576</v>
      </c>
      <c r="F165" t="str">
        <f>IF(ISERROR(VLOOKUP(Transaktionen[[#This Row],[Transaktionen]],BTT[Verwendete Transaktion (Pflichtauswahl)],1,FALSE)),"nein","ja")</f>
        <v>nein</v>
      </c>
      <c r="G165" t="s">
        <v>9516</v>
      </c>
    </row>
    <row r="166" spans="1:7" x14ac:dyDescent="0.25">
      <c r="A166" t="s">
        <v>6398</v>
      </c>
      <c r="B166" t="s">
        <v>7491</v>
      </c>
      <c r="C166" t="s">
        <v>3</v>
      </c>
      <c r="D166" s="13" t="s">
        <v>576</v>
      </c>
      <c r="E166" t="s">
        <v>576</v>
      </c>
      <c r="F166" t="str">
        <f>IF(ISERROR(VLOOKUP(Transaktionen[[#This Row],[Transaktionen]],BTT[Verwendete Transaktion (Pflichtauswahl)],1,FALSE)),"nein","ja")</f>
        <v>nein</v>
      </c>
      <c r="G166" t="s">
        <v>9516</v>
      </c>
    </row>
    <row r="167" spans="1:7" x14ac:dyDescent="0.25">
      <c r="A167" t="s">
        <v>6399</v>
      </c>
      <c r="B167" t="s">
        <v>7492</v>
      </c>
      <c r="C167" t="s">
        <v>3</v>
      </c>
      <c r="D167" s="13" t="s">
        <v>576</v>
      </c>
      <c r="E167" t="s">
        <v>576</v>
      </c>
      <c r="F167" t="str">
        <f>IF(ISERROR(VLOOKUP(Transaktionen[[#This Row],[Transaktionen]],BTT[Verwendete Transaktion (Pflichtauswahl)],1,FALSE)),"nein","ja")</f>
        <v>nein</v>
      </c>
      <c r="G167" t="s">
        <v>9516</v>
      </c>
    </row>
    <row r="168" spans="1:7" x14ac:dyDescent="0.25">
      <c r="A168" t="s">
        <v>6400</v>
      </c>
      <c r="B168" t="s">
        <v>7493</v>
      </c>
      <c r="C168" t="s">
        <v>3</v>
      </c>
      <c r="D168" s="13" t="s">
        <v>576</v>
      </c>
      <c r="E168" t="s">
        <v>576</v>
      </c>
      <c r="F168" t="str">
        <f>IF(ISERROR(VLOOKUP(Transaktionen[[#This Row],[Transaktionen]],BTT[Verwendete Transaktion (Pflichtauswahl)],1,FALSE)),"nein","ja")</f>
        <v>nein</v>
      </c>
      <c r="G168" t="s">
        <v>9516</v>
      </c>
    </row>
    <row r="169" spans="1:7" x14ac:dyDescent="0.25">
      <c r="A169" t="s">
        <v>6401</v>
      </c>
      <c r="B169" t="s">
        <v>7494</v>
      </c>
      <c r="C169" t="s">
        <v>3</v>
      </c>
      <c r="D169" s="13" t="s">
        <v>576</v>
      </c>
      <c r="E169" t="s">
        <v>576</v>
      </c>
      <c r="F169" t="str">
        <f>IF(ISERROR(VLOOKUP(Transaktionen[[#This Row],[Transaktionen]],BTT[Verwendete Transaktion (Pflichtauswahl)],1,FALSE)),"nein","ja")</f>
        <v>nein</v>
      </c>
      <c r="G169" t="s">
        <v>9516</v>
      </c>
    </row>
    <row r="170" spans="1:7" x14ac:dyDescent="0.25">
      <c r="A170" t="s">
        <v>6402</v>
      </c>
      <c r="B170" t="s">
        <v>7495</v>
      </c>
      <c r="C170" t="s">
        <v>3</v>
      </c>
      <c r="D170" s="13" t="s">
        <v>576</v>
      </c>
      <c r="E170" t="s">
        <v>576</v>
      </c>
      <c r="F170" t="str">
        <f>IF(ISERROR(VLOOKUP(Transaktionen[[#This Row],[Transaktionen]],BTT[Verwendete Transaktion (Pflichtauswahl)],1,FALSE)),"nein","ja")</f>
        <v>nein</v>
      </c>
      <c r="G170" t="s">
        <v>9516</v>
      </c>
    </row>
    <row r="171" spans="1:7" x14ac:dyDescent="0.25">
      <c r="A171" t="s">
        <v>6403</v>
      </c>
      <c r="B171" t="s">
        <v>7496</v>
      </c>
      <c r="C171" t="s">
        <v>3</v>
      </c>
      <c r="D171" s="13" t="s">
        <v>576</v>
      </c>
      <c r="E171" t="s">
        <v>576</v>
      </c>
      <c r="F171" t="str">
        <f>IF(ISERROR(VLOOKUP(Transaktionen[[#This Row],[Transaktionen]],BTT[Verwendete Transaktion (Pflichtauswahl)],1,FALSE)),"nein","ja")</f>
        <v>nein</v>
      </c>
      <c r="G171" t="s">
        <v>9516</v>
      </c>
    </row>
    <row r="172" spans="1:7" x14ac:dyDescent="0.25">
      <c r="A172" t="s">
        <v>6485</v>
      </c>
      <c r="B172" t="s">
        <v>7577</v>
      </c>
      <c r="C172" t="s">
        <v>3</v>
      </c>
      <c r="D172" s="13" t="s">
        <v>576</v>
      </c>
      <c r="E172" t="s">
        <v>576</v>
      </c>
      <c r="F172" t="str">
        <f>IF(ISERROR(VLOOKUP(Transaktionen[[#This Row],[Transaktionen]],BTT[Verwendete Transaktion (Pflichtauswahl)],1,FALSE)),"nein","ja")</f>
        <v>nein</v>
      </c>
      <c r="G172" t="s">
        <v>9516</v>
      </c>
    </row>
    <row r="173" spans="1:7" x14ac:dyDescent="0.25">
      <c r="A173" t="s">
        <v>6486</v>
      </c>
      <c r="B173" t="s">
        <v>7578</v>
      </c>
      <c r="C173" t="s">
        <v>3</v>
      </c>
      <c r="D173" s="13" t="s">
        <v>576</v>
      </c>
      <c r="E173" t="s">
        <v>576</v>
      </c>
      <c r="F173" t="str">
        <f>IF(ISERROR(VLOOKUP(Transaktionen[[#This Row],[Transaktionen]],BTT[Verwendete Transaktion (Pflichtauswahl)],1,FALSE)),"nein","ja")</f>
        <v>nein</v>
      </c>
      <c r="G173" t="s">
        <v>9516</v>
      </c>
    </row>
    <row r="174" spans="1:7" x14ac:dyDescent="0.25">
      <c r="A174" t="s">
        <v>6405</v>
      </c>
      <c r="B174" t="s">
        <v>7498</v>
      </c>
      <c r="C174" t="s">
        <v>3</v>
      </c>
      <c r="D174" s="13" t="s">
        <v>576</v>
      </c>
      <c r="E174" t="s">
        <v>576</v>
      </c>
      <c r="F174" t="str">
        <f>IF(ISERROR(VLOOKUP(Transaktionen[[#This Row],[Transaktionen]],BTT[Verwendete Transaktion (Pflichtauswahl)],1,FALSE)),"nein","ja")</f>
        <v>nein</v>
      </c>
      <c r="G174" t="s">
        <v>9516</v>
      </c>
    </row>
    <row r="175" spans="1:7" x14ac:dyDescent="0.25">
      <c r="A175" t="s">
        <v>285</v>
      </c>
      <c r="B175" t="s">
        <v>286</v>
      </c>
      <c r="C175" t="s">
        <v>3</v>
      </c>
      <c r="D175" s="13" t="s">
        <v>576</v>
      </c>
      <c r="E175" t="s">
        <v>576</v>
      </c>
      <c r="F175" t="str">
        <f>IF(ISERROR(VLOOKUP(Transaktionen[[#This Row],[Transaktionen]],BTT[Verwendete Transaktion (Pflichtauswahl)],1,FALSE)),"nein","ja")</f>
        <v>nein</v>
      </c>
      <c r="G175" t="s">
        <v>9516</v>
      </c>
    </row>
    <row r="176" spans="1:7" x14ac:dyDescent="0.25">
      <c r="A176" t="s">
        <v>6406</v>
      </c>
      <c r="B176" t="s">
        <v>7499</v>
      </c>
      <c r="C176" t="s">
        <v>3</v>
      </c>
      <c r="D176" s="13" t="s">
        <v>576</v>
      </c>
      <c r="E176" t="s">
        <v>576</v>
      </c>
      <c r="F176" t="str">
        <f>IF(ISERROR(VLOOKUP(Transaktionen[[#This Row],[Transaktionen]],BTT[Verwendete Transaktion (Pflichtauswahl)],1,FALSE)),"nein","ja")</f>
        <v>nein</v>
      </c>
      <c r="G176" t="s">
        <v>9516</v>
      </c>
    </row>
    <row r="177" spans="1:7" x14ac:dyDescent="0.25">
      <c r="A177" t="s">
        <v>6407</v>
      </c>
      <c r="B177" t="s">
        <v>7500</v>
      </c>
      <c r="C177" t="s">
        <v>3</v>
      </c>
      <c r="D177" s="13" t="s">
        <v>576</v>
      </c>
      <c r="E177" t="s">
        <v>576</v>
      </c>
      <c r="F177" t="str">
        <f>IF(ISERROR(VLOOKUP(Transaktionen[[#This Row],[Transaktionen]],BTT[Verwendete Transaktion (Pflichtauswahl)],1,FALSE)),"nein","ja")</f>
        <v>nein</v>
      </c>
      <c r="G177" t="s">
        <v>9516</v>
      </c>
    </row>
    <row r="178" spans="1:7" x14ac:dyDescent="0.25">
      <c r="A178" t="s">
        <v>6408</v>
      </c>
      <c r="B178" t="s">
        <v>7501</v>
      </c>
      <c r="C178" t="s">
        <v>3</v>
      </c>
      <c r="D178" s="13" t="s">
        <v>576</v>
      </c>
      <c r="E178" t="s">
        <v>576</v>
      </c>
      <c r="F178" t="str">
        <f>IF(ISERROR(VLOOKUP(Transaktionen[[#This Row],[Transaktionen]],BTT[Verwendete Transaktion (Pflichtauswahl)],1,FALSE)),"nein","ja")</f>
        <v>nein</v>
      </c>
      <c r="G178" t="s">
        <v>9516</v>
      </c>
    </row>
    <row r="179" spans="1:7" x14ac:dyDescent="0.25">
      <c r="A179" t="s">
        <v>6412</v>
      </c>
      <c r="B179" t="s">
        <v>7505</v>
      </c>
      <c r="C179" t="s">
        <v>3</v>
      </c>
      <c r="D179" s="13" t="s">
        <v>576</v>
      </c>
      <c r="E179" t="s">
        <v>576</v>
      </c>
      <c r="F179" t="str">
        <f>IF(ISERROR(VLOOKUP(Transaktionen[[#This Row],[Transaktionen]],BTT[Verwendete Transaktion (Pflichtauswahl)],1,FALSE)),"nein","ja")</f>
        <v>nein</v>
      </c>
      <c r="G179" t="s">
        <v>9516</v>
      </c>
    </row>
    <row r="180" spans="1:7" x14ac:dyDescent="0.25">
      <c r="A180" t="s">
        <v>6409</v>
      </c>
      <c r="B180" t="s">
        <v>7502</v>
      </c>
      <c r="C180" t="s">
        <v>3</v>
      </c>
      <c r="D180" s="13" t="s">
        <v>576</v>
      </c>
      <c r="E180" t="s">
        <v>576</v>
      </c>
      <c r="F180" t="str">
        <f>IF(ISERROR(VLOOKUP(Transaktionen[[#This Row],[Transaktionen]],BTT[Verwendete Transaktion (Pflichtauswahl)],1,FALSE)),"nein","ja")</f>
        <v>nein</v>
      </c>
      <c r="G180" t="s">
        <v>9516</v>
      </c>
    </row>
    <row r="181" spans="1:7" x14ac:dyDescent="0.25">
      <c r="A181" t="s">
        <v>6410</v>
      </c>
      <c r="B181" t="s">
        <v>7503</v>
      </c>
      <c r="C181" t="s">
        <v>3</v>
      </c>
      <c r="D181" s="13" t="s">
        <v>576</v>
      </c>
      <c r="E181" t="s">
        <v>576</v>
      </c>
      <c r="F181" t="str">
        <f>IF(ISERROR(VLOOKUP(Transaktionen[[#This Row],[Transaktionen]],BTT[Verwendete Transaktion (Pflichtauswahl)],1,FALSE)),"nein","ja")</f>
        <v>nein</v>
      </c>
      <c r="G181" t="s">
        <v>9516</v>
      </c>
    </row>
    <row r="182" spans="1:7" x14ac:dyDescent="0.25">
      <c r="A182" t="s">
        <v>6411</v>
      </c>
      <c r="B182" t="s">
        <v>7504</v>
      </c>
      <c r="C182" t="s">
        <v>3</v>
      </c>
      <c r="D182" s="13" t="s">
        <v>576</v>
      </c>
      <c r="E182" t="s">
        <v>576</v>
      </c>
      <c r="F182" t="str">
        <f>IF(ISERROR(VLOOKUP(Transaktionen[[#This Row],[Transaktionen]],BTT[Verwendete Transaktion (Pflichtauswahl)],1,FALSE)),"nein","ja")</f>
        <v>nein</v>
      </c>
      <c r="G182" t="s">
        <v>9516</v>
      </c>
    </row>
    <row r="183" spans="1:7" x14ac:dyDescent="0.25">
      <c r="A183" t="s">
        <v>6413</v>
      </c>
      <c r="B183" t="s">
        <v>7506</v>
      </c>
      <c r="C183" t="s">
        <v>3</v>
      </c>
      <c r="D183" s="13" t="s">
        <v>576</v>
      </c>
      <c r="E183" t="s">
        <v>576</v>
      </c>
      <c r="F183" t="str">
        <f>IF(ISERROR(VLOOKUP(Transaktionen[[#This Row],[Transaktionen]],BTT[Verwendete Transaktion (Pflichtauswahl)],1,FALSE)),"nein","ja")</f>
        <v>nein</v>
      </c>
      <c r="G183" t="s">
        <v>9516</v>
      </c>
    </row>
    <row r="184" spans="1:7" x14ac:dyDescent="0.25">
      <c r="A184" t="s">
        <v>6414</v>
      </c>
      <c r="B184" t="s">
        <v>7507</v>
      </c>
      <c r="C184" t="s">
        <v>3</v>
      </c>
      <c r="D184" s="13" t="s">
        <v>576</v>
      </c>
      <c r="E184" t="s">
        <v>576</v>
      </c>
      <c r="F184" t="str">
        <f>IF(ISERROR(VLOOKUP(Transaktionen[[#This Row],[Transaktionen]],BTT[Verwendete Transaktion (Pflichtauswahl)],1,FALSE)),"nein","ja")</f>
        <v>nein</v>
      </c>
      <c r="G184" t="s">
        <v>9516</v>
      </c>
    </row>
    <row r="185" spans="1:7" x14ac:dyDescent="0.25">
      <c r="A185" t="s">
        <v>6417</v>
      </c>
      <c r="B185" t="s">
        <v>7510</v>
      </c>
      <c r="C185" t="s">
        <v>3</v>
      </c>
      <c r="D185" s="13" t="s">
        <v>576</v>
      </c>
      <c r="E185" t="s">
        <v>576</v>
      </c>
      <c r="F185" t="str">
        <f>IF(ISERROR(VLOOKUP(Transaktionen[[#This Row],[Transaktionen]],BTT[Verwendete Transaktion (Pflichtauswahl)],1,FALSE)),"nein","ja")</f>
        <v>nein</v>
      </c>
      <c r="G185" t="s">
        <v>9516</v>
      </c>
    </row>
    <row r="186" spans="1:7" x14ac:dyDescent="0.25">
      <c r="A186" t="s">
        <v>289</v>
      </c>
      <c r="B186" t="s">
        <v>290</v>
      </c>
      <c r="C186" t="s">
        <v>3</v>
      </c>
      <c r="D186" s="13">
        <v>168</v>
      </c>
      <c r="E186" t="s">
        <v>9102</v>
      </c>
      <c r="F186" t="str">
        <f>IF(ISERROR(VLOOKUP(Transaktionen[[#This Row],[Transaktionen]],BTT[Verwendete Transaktion (Pflichtauswahl)],1,FALSE)),"nein","ja")</f>
        <v>nein</v>
      </c>
    </row>
    <row r="187" spans="1:7" x14ac:dyDescent="0.25">
      <c r="A187" t="s">
        <v>287</v>
      </c>
      <c r="B187" t="s">
        <v>288</v>
      </c>
      <c r="C187" t="s">
        <v>3</v>
      </c>
      <c r="D187" s="13">
        <v>553</v>
      </c>
      <c r="E187" t="s">
        <v>576</v>
      </c>
      <c r="F187" t="str">
        <f>IF(ISERROR(VLOOKUP(Transaktionen[[#This Row],[Transaktionen]],BTT[Verwendete Transaktion (Pflichtauswahl)],1,FALSE)),"nein","ja")</f>
        <v>nein</v>
      </c>
    </row>
    <row r="188" spans="1:7" x14ac:dyDescent="0.25">
      <c r="A188" t="s">
        <v>291</v>
      </c>
      <c r="B188" t="s">
        <v>292</v>
      </c>
      <c r="C188" t="s">
        <v>3</v>
      </c>
      <c r="D188" s="13">
        <v>11</v>
      </c>
      <c r="E188" t="s">
        <v>9102</v>
      </c>
      <c r="F188" t="str">
        <f>IF(ISERROR(VLOOKUP(Transaktionen[[#This Row],[Transaktionen]],BTT[Verwendete Transaktion (Pflichtauswahl)],1,FALSE)),"nein","ja")</f>
        <v>nein</v>
      </c>
    </row>
    <row r="189" spans="1:7" x14ac:dyDescent="0.25">
      <c r="A189" t="s">
        <v>6415</v>
      </c>
      <c r="B189" t="s">
        <v>7508</v>
      </c>
      <c r="C189" t="s">
        <v>3</v>
      </c>
      <c r="D189" s="13" t="s">
        <v>576</v>
      </c>
      <c r="E189" t="s">
        <v>576</v>
      </c>
      <c r="F189" t="str">
        <f>IF(ISERROR(VLOOKUP(Transaktionen[[#This Row],[Transaktionen]],BTT[Verwendete Transaktion (Pflichtauswahl)],1,FALSE)),"nein","ja")</f>
        <v>nein</v>
      </c>
      <c r="G189" t="s">
        <v>9516</v>
      </c>
    </row>
    <row r="190" spans="1:7" x14ac:dyDescent="0.25">
      <c r="A190" t="s">
        <v>6416</v>
      </c>
      <c r="B190" t="s">
        <v>7509</v>
      </c>
      <c r="C190" t="s">
        <v>3</v>
      </c>
      <c r="D190" s="13" t="s">
        <v>576</v>
      </c>
      <c r="E190" t="s">
        <v>576</v>
      </c>
      <c r="F190" t="str">
        <f>IF(ISERROR(VLOOKUP(Transaktionen[[#This Row],[Transaktionen]],BTT[Verwendete Transaktion (Pflichtauswahl)],1,FALSE)),"nein","ja")</f>
        <v>nein</v>
      </c>
      <c r="G190" t="s">
        <v>9516</v>
      </c>
    </row>
    <row r="191" spans="1:7" x14ac:dyDescent="0.25">
      <c r="A191" t="s">
        <v>6418</v>
      </c>
      <c r="B191" t="s">
        <v>7511</v>
      </c>
      <c r="C191" t="s">
        <v>3</v>
      </c>
      <c r="D191" s="13" t="s">
        <v>576</v>
      </c>
      <c r="E191" t="s">
        <v>576</v>
      </c>
      <c r="F191" t="str">
        <f>IF(ISERROR(VLOOKUP(Transaktionen[[#This Row],[Transaktionen]],BTT[Verwendete Transaktion (Pflichtauswahl)],1,FALSE)),"nein","ja")</f>
        <v>nein</v>
      </c>
      <c r="G191" t="s">
        <v>9516</v>
      </c>
    </row>
    <row r="192" spans="1:7" x14ac:dyDescent="0.25">
      <c r="A192" t="s">
        <v>6420</v>
      </c>
      <c r="B192" t="s">
        <v>7513</v>
      </c>
      <c r="C192" t="s">
        <v>3</v>
      </c>
      <c r="D192" s="13">
        <v>9</v>
      </c>
      <c r="E192" t="s">
        <v>576</v>
      </c>
      <c r="F192" t="str">
        <f>IF(ISERROR(VLOOKUP(Transaktionen[[#This Row],[Transaktionen]],BTT[Verwendete Transaktion (Pflichtauswahl)],1,FALSE)),"nein","ja")</f>
        <v>nein</v>
      </c>
    </row>
    <row r="193" spans="1:7" x14ac:dyDescent="0.25">
      <c r="A193" t="s">
        <v>6419</v>
      </c>
      <c r="B193" t="s">
        <v>7512</v>
      </c>
      <c r="C193" t="s">
        <v>3</v>
      </c>
      <c r="D193" s="13" t="s">
        <v>576</v>
      </c>
      <c r="E193" t="s">
        <v>576</v>
      </c>
      <c r="F193" t="str">
        <f>IF(ISERROR(VLOOKUP(Transaktionen[[#This Row],[Transaktionen]],BTT[Verwendete Transaktion (Pflichtauswahl)],1,FALSE)),"nein","ja")</f>
        <v>nein</v>
      </c>
      <c r="G193" t="s">
        <v>9516</v>
      </c>
    </row>
    <row r="194" spans="1:7" x14ac:dyDescent="0.25">
      <c r="A194" t="s">
        <v>6421</v>
      </c>
      <c r="B194" t="s">
        <v>7514</v>
      </c>
      <c r="C194" t="s">
        <v>3</v>
      </c>
      <c r="D194" s="13" t="s">
        <v>576</v>
      </c>
      <c r="E194" t="s">
        <v>576</v>
      </c>
      <c r="F194" t="str">
        <f>IF(ISERROR(VLOOKUP(Transaktionen[[#This Row],[Transaktionen]],BTT[Verwendete Transaktion (Pflichtauswahl)],1,FALSE)),"nein","ja")</f>
        <v>nein</v>
      </c>
      <c r="G194" t="s">
        <v>9516</v>
      </c>
    </row>
    <row r="195" spans="1:7" x14ac:dyDescent="0.25">
      <c r="A195" t="s">
        <v>293</v>
      </c>
      <c r="B195" t="s">
        <v>294</v>
      </c>
      <c r="C195" t="s">
        <v>3</v>
      </c>
      <c r="D195" s="13">
        <v>4157</v>
      </c>
      <c r="E195" t="s">
        <v>9102</v>
      </c>
      <c r="F195" t="str">
        <f>IF(ISERROR(VLOOKUP(Transaktionen[[#This Row],[Transaktionen]],BTT[Verwendete Transaktion (Pflichtauswahl)],1,FALSE)),"nein","ja")</f>
        <v>nein</v>
      </c>
    </row>
    <row r="196" spans="1:7" x14ac:dyDescent="0.25">
      <c r="A196" t="s">
        <v>6422</v>
      </c>
      <c r="B196" t="s">
        <v>7515</v>
      </c>
      <c r="C196" t="s">
        <v>3</v>
      </c>
      <c r="D196" s="13" t="s">
        <v>576</v>
      </c>
      <c r="E196" t="s">
        <v>576</v>
      </c>
      <c r="F196" t="str">
        <f>IF(ISERROR(VLOOKUP(Transaktionen[[#This Row],[Transaktionen]],BTT[Verwendete Transaktion (Pflichtauswahl)],1,FALSE)),"nein","ja")</f>
        <v>nein</v>
      </c>
      <c r="G196" t="s">
        <v>9516</v>
      </c>
    </row>
    <row r="197" spans="1:7" x14ac:dyDescent="0.25">
      <c r="A197" t="s">
        <v>295</v>
      </c>
      <c r="B197" t="s">
        <v>296</v>
      </c>
      <c r="C197" t="s">
        <v>3</v>
      </c>
      <c r="D197" s="13">
        <v>9</v>
      </c>
      <c r="E197" t="s">
        <v>9102</v>
      </c>
      <c r="F197" t="str">
        <f>IF(ISERROR(VLOOKUP(Transaktionen[[#This Row],[Transaktionen]],BTT[Verwendete Transaktion (Pflichtauswahl)],1,FALSE)),"nein","ja")</f>
        <v>nein</v>
      </c>
    </row>
    <row r="198" spans="1:7" x14ac:dyDescent="0.25">
      <c r="A198" t="s">
        <v>6426</v>
      </c>
      <c r="B198" t="s">
        <v>7519</v>
      </c>
      <c r="C198" t="s">
        <v>3</v>
      </c>
      <c r="D198" s="13">
        <v>8</v>
      </c>
      <c r="E198" t="s">
        <v>576</v>
      </c>
      <c r="F198" t="str">
        <f>IF(ISERROR(VLOOKUP(Transaktionen[[#This Row],[Transaktionen]],BTT[Verwendete Transaktion (Pflichtauswahl)],1,FALSE)),"nein","ja")</f>
        <v>nein</v>
      </c>
    </row>
    <row r="199" spans="1:7" x14ac:dyDescent="0.25">
      <c r="A199" t="s">
        <v>297</v>
      </c>
      <c r="B199" t="s">
        <v>298</v>
      </c>
      <c r="C199" t="s">
        <v>3</v>
      </c>
      <c r="D199" s="13">
        <v>165723</v>
      </c>
      <c r="E199" t="s">
        <v>9102</v>
      </c>
      <c r="F199" t="str">
        <f>IF(ISERROR(VLOOKUP(Transaktionen[[#This Row],[Transaktionen]],BTT[Verwendete Transaktion (Pflichtauswahl)],1,FALSE)),"nein","ja")</f>
        <v>nein</v>
      </c>
    </row>
    <row r="200" spans="1:7" x14ac:dyDescent="0.25">
      <c r="A200" t="s">
        <v>9106</v>
      </c>
      <c r="B200" t="s">
        <v>9107</v>
      </c>
      <c r="C200" t="s">
        <v>3</v>
      </c>
      <c r="D200" s="13">
        <v>66</v>
      </c>
      <c r="E200" t="s">
        <v>9102</v>
      </c>
      <c r="F200" s="10" t="str">
        <f>IF(ISERROR(VLOOKUP(Transaktionen[[#This Row],[Transaktionen]],BTT[Verwendete Transaktion (Pflichtauswahl)],1,FALSE)),"nein","ja")</f>
        <v>nein</v>
      </c>
    </row>
    <row r="201" spans="1:7" x14ac:dyDescent="0.25">
      <c r="A201" t="s">
        <v>299</v>
      </c>
      <c r="B201" t="s">
        <v>300</v>
      </c>
      <c r="C201" t="s">
        <v>3</v>
      </c>
      <c r="D201" s="13">
        <v>16</v>
      </c>
      <c r="E201" t="s">
        <v>9102</v>
      </c>
      <c r="F201" t="str">
        <f>IF(ISERROR(VLOOKUP(Transaktionen[[#This Row],[Transaktionen]],BTT[Verwendete Transaktion (Pflichtauswahl)],1,FALSE)),"nein","ja")</f>
        <v>nein</v>
      </c>
    </row>
    <row r="202" spans="1:7" x14ac:dyDescent="0.25">
      <c r="A202" t="s">
        <v>6423</v>
      </c>
      <c r="B202" t="s">
        <v>7516</v>
      </c>
      <c r="C202" t="s">
        <v>3</v>
      </c>
      <c r="D202" s="13" t="s">
        <v>576</v>
      </c>
      <c r="E202" t="s">
        <v>576</v>
      </c>
      <c r="F202" t="str">
        <f>IF(ISERROR(VLOOKUP(Transaktionen[[#This Row],[Transaktionen]],BTT[Verwendete Transaktion (Pflichtauswahl)],1,FALSE)),"nein","ja")</f>
        <v>nein</v>
      </c>
      <c r="G202" t="s">
        <v>9516</v>
      </c>
    </row>
    <row r="203" spans="1:7" x14ac:dyDescent="0.25">
      <c r="A203" t="s">
        <v>6424</v>
      </c>
      <c r="B203" t="s">
        <v>7517</v>
      </c>
      <c r="C203" t="s">
        <v>3</v>
      </c>
      <c r="D203" s="13" t="s">
        <v>576</v>
      </c>
      <c r="E203" t="s">
        <v>576</v>
      </c>
      <c r="F203" t="str">
        <f>IF(ISERROR(VLOOKUP(Transaktionen[[#This Row],[Transaktionen]],BTT[Verwendete Transaktion (Pflichtauswahl)],1,FALSE)),"nein","ja")</f>
        <v>nein</v>
      </c>
      <c r="G203" t="s">
        <v>9516</v>
      </c>
    </row>
    <row r="204" spans="1:7" x14ac:dyDescent="0.25">
      <c r="A204" t="s">
        <v>6425</v>
      </c>
      <c r="B204" t="s">
        <v>7518</v>
      </c>
      <c r="C204" t="s">
        <v>3</v>
      </c>
      <c r="D204" s="13" t="s">
        <v>576</v>
      </c>
      <c r="E204" t="s">
        <v>576</v>
      </c>
      <c r="F204" t="str">
        <f>IF(ISERROR(VLOOKUP(Transaktionen[[#This Row],[Transaktionen]],BTT[Verwendete Transaktion (Pflichtauswahl)],1,FALSE)),"nein","ja")</f>
        <v>nein</v>
      </c>
      <c r="G204" t="s">
        <v>9516</v>
      </c>
    </row>
    <row r="205" spans="1:7" x14ac:dyDescent="0.25">
      <c r="A205" t="s">
        <v>301</v>
      </c>
      <c r="B205" t="s">
        <v>302</v>
      </c>
      <c r="C205" t="s">
        <v>3</v>
      </c>
      <c r="D205" s="13">
        <v>16</v>
      </c>
      <c r="E205" t="s">
        <v>9102</v>
      </c>
      <c r="F205" t="str">
        <f>IF(ISERROR(VLOOKUP(Transaktionen[[#This Row],[Transaktionen]],BTT[Verwendete Transaktion (Pflichtauswahl)],1,FALSE)),"nein","ja")</f>
        <v>nein</v>
      </c>
    </row>
    <row r="206" spans="1:7" x14ac:dyDescent="0.25">
      <c r="A206" t="s">
        <v>303</v>
      </c>
      <c r="B206" t="s">
        <v>304</v>
      </c>
      <c r="C206" t="s">
        <v>3</v>
      </c>
      <c r="D206" s="13">
        <v>12</v>
      </c>
      <c r="E206" t="s">
        <v>9102</v>
      </c>
      <c r="F206" t="str">
        <f>IF(ISERROR(VLOOKUP(Transaktionen[[#This Row],[Transaktionen]],BTT[Verwendete Transaktion (Pflichtauswahl)],1,FALSE)),"nein","ja")</f>
        <v>nein</v>
      </c>
    </row>
    <row r="207" spans="1:7" x14ac:dyDescent="0.25">
      <c r="A207" t="s">
        <v>6427</v>
      </c>
      <c r="B207" t="s">
        <v>7520</v>
      </c>
      <c r="C207" t="s">
        <v>3</v>
      </c>
      <c r="D207" s="13" t="s">
        <v>576</v>
      </c>
      <c r="E207" t="s">
        <v>576</v>
      </c>
      <c r="F207" t="str">
        <f>IF(ISERROR(VLOOKUP(Transaktionen[[#This Row],[Transaktionen]],BTT[Verwendete Transaktion (Pflichtauswahl)],1,FALSE)),"nein","ja")</f>
        <v>nein</v>
      </c>
      <c r="G207" t="s">
        <v>9516</v>
      </c>
    </row>
    <row r="208" spans="1:7" x14ac:dyDescent="0.25">
      <c r="A208" t="s">
        <v>6428</v>
      </c>
      <c r="B208" t="s">
        <v>7521</v>
      </c>
      <c r="C208" t="s">
        <v>3</v>
      </c>
      <c r="D208" s="13" t="s">
        <v>576</v>
      </c>
      <c r="E208" t="s">
        <v>576</v>
      </c>
      <c r="F208" t="str">
        <f>IF(ISERROR(VLOOKUP(Transaktionen[[#This Row],[Transaktionen]],BTT[Verwendete Transaktion (Pflichtauswahl)],1,FALSE)),"nein","ja")</f>
        <v>nein</v>
      </c>
      <c r="G208" t="s">
        <v>9516</v>
      </c>
    </row>
    <row r="209" spans="1:7" x14ac:dyDescent="0.25">
      <c r="A209" t="s">
        <v>305</v>
      </c>
      <c r="B209" t="s">
        <v>306</v>
      </c>
      <c r="C209" t="s">
        <v>3</v>
      </c>
      <c r="D209" s="13">
        <v>12</v>
      </c>
      <c r="E209" t="s">
        <v>9102</v>
      </c>
      <c r="F209" t="str">
        <f>IF(ISERROR(VLOOKUP(Transaktionen[[#This Row],[Transaktionen]],BTT[Verwendete Transaktion (Pflichtauswahl)],1,FALSE)),"nein","ja")</f>
        <v>nein</v>
      </c>
    </row>
    <row r="210" spans="1:7" x14ac:dyDescent="0.25">
      <c r="A210" t="s">
        <v>6429</v>
      </c>
      <c r="B210" t="s">
        <v>7522</v>
      </c>
      <c r="C210" t="s">
        <v>3</v>
      </c>
      <c r="D210" s="13" t="s">
        <v>576</v>
      </c>
      <c r="E210" t="s">
        <v>576</v>
      </c>
      <c r="F210" t="str">
        <f>IF(ISERROR(VLOOKUP(Transaktionen[[#This Row],[Transaktionen]],BTT[Verwendete Transaktion (Pflichtauswahl)],1,FALSE)),"nein","ja")</f>
        <v>nein</v>
      </c>
      <c r="G210" t="s">
        <v>9516</v>
      </c>
    </row>
    <row r="211" spans="1:7" x14ac:dyDescent="0.25">
      <c r="A211" t="s">
        <v>6430</v>
      </c>
      <c r="B211" t="s">
        <v>7523</v>
      </c>
      <c r="C211" t="s">
        <v>3</v>
      </c>
      <c r="D211" s="13" t="s">
        <v>576</v>
      </c>
      <c r="E211" t="s">
        <v>576</v>
      </c>
      <c r="F211" t="str">
        <f>IF(ISERROR(VLOOKUP(Transaktionen[[#This Row],[Transaktionen]],BTT[Verwendete Transaktion (Pflichtauswahl)],1,FALSE)),"nein","ja")</f>
        <v>nein</v>
      </c>
      <c r="G211" t="s">
        <v>9516</v>
      </c>
    </row>
    <row r="212" spans="1:7" x14ac:dyDescent="0.25">
      <c r="A212" t="s">
        <v>307</v>
      </c>
      <c r="B212" t="s">
        <v>308</v>
      </c>
      <c r="C212" t="s">
        <v>3</v>
      </c>
      <c r="D212" s="13">
        <v>5732</v>
      </c>
      <c r="E212" t="s">
        <v>9102</v>
      </c>
      <c r="F212" t="str">
        <f>IF(ISERROR(VLOOKUP(Transaktionen[[#This Row],[Transaktionen]],BTT[Verwendete Transaktion (Pflichtauswahl)],1,FALSE)),"nein","ja")</f>
        <v>nein</v>
      </c>
    </row>
    <row r="213" spans="1:7" x14ac:dyDescent="0.25">
      <c r="A213" t="s">
        <v>309</v>
      </c>
      <c r="B213" t="s">
        <v>310</v>
      </c>
      <c r="C213" t="s">
        <v>3</v>
      </c>
      <c r="D213" s="13">
        <v>324</v>
      </c>
      <c r="E213" t="s">
        <v>9102</v>
      </c>
      <c r="F213" t="str">
        <f>IF(ISERROR(VLOOKUP(Transaktionen[[#This Row],[Transaktionen]],BTT[Verwendete Transaktion (Pflichtauswahl)],1,FALSE)),"nein","ja")</f>
        <v>nein</v>
      </c>
    </row>
    <row r="214" spans="1:7" x14ac:dyDescent="0.25">
      <c r="A214" t="s">
        <v>6431</v>
      </c>
      <c r="B214" t="s">
        <v>7524</v>
      </c>
      <c r="C214" t="s">
        <v>3</v>
      </c>
      <c r="D214" s="13" t="s">
        <v>576</v>
      </c>
      <c r="E214" t="s">
        <v>576</v>
      </c>
      <c r="F214" t="str">
        <f>IF(ISERROR(VLOOKUP(Transaktionen[[#This Row],[Transaktionen]],BTT[Verwendete Transaktion (Pflichtauswahl)],1,FALSE)),"nein","ja")</f>
        <v>nein</v>
      </c>
      <c r="G214" t="s">
        <v>9516</v>
      </c>
    </row>
    <row r="215" spans="1:7" x14ac:dyDescent="0.25">
      <c r="A215" t="s">
        <v>6432</v>
      </c>
      <c r="B215" t="s">
        <v>7525</v>
      </c>
      <c r="C215" t="s">
        <v>3</v>
      </c>
      <c r="D215" s="13" t="s">
        <v>576</v>
      </c>
      <c r="E215" t="s">
        <v>576</v>
      </c>
      <c r="F215" t="str">
        <f>IF(ISERROR(VLOOKUP(Transaktionen[[#This Row],[Transaktionen]],BTT[Verwendete Transaktion (Pflichtauswahl)],1,FALSE)),"nein","ja")</f>
        <v>nein</v>
      </c>
      <c r="G215" t="s">
        <v>9516</v>
      </c>
    </row>
    <row r="216" spans="1:7" x14ac:dyDescent="0.25">
      <c r="A216" t="s">
        <v>6433</v>
      </c>
      <c r="B216" t="s">
        <v>7526</v>
      </c>
      <c r="C216" t="s">
        <v>3</v>
      </c>
      <c r="D216" s="13" t="s">
        <v>576</v>
      </c>
      <c r="E216" t="s">
        <v>576</v>
      </c>
      <c r="F216" t="str">
        <f>IF(ISERROR(VLOOKUP(Transaktionen[[#This Row],[Transaktionen]],BTT[Verwendete Transaktion (Pflichtauswahl)],1,FALSE)),"nein","ja")</f>
        <v>nein</v>
      </c>
      <c r="G216" t="s">
        <v>9516</v>
      </c>
    </row>
    <row r="217" spans="1:7" x14ac:dyDescent="0.25">
      <c r="A217" t="s">
        <v>6434</v>
      </c>
      <c r="B217" t="s">
        <v>7527</v>
      </c>
      <c r="C217" t="s">
        <v>3</v>
      </c>
      <c r="D217" s="13" t="s">
        <v>576</v>
      </c>
      <c r="E217" t="s">
        <v>576</v>
      </c>
      <c r="F217" t="str">
        <f>IF(ISERROR(VLOOKUP(Transaktionen[[#This Row],[Transaktionen]],BTT[Verwendete Transaktion (Pflichtauswahl)],1,FALSE)),"nein","ja")</f>
        <v>nein</v>
      </c>
      <c r="G217" t="s">
        <v>9516</v>
      </c>
    </row>
    <row r="218" spans="1:7" x14ac:dyDescent="0.25">
      <c r="A218" t="s">
        <v>6435</v>
      </c>
      <c r="B218" t="s">
        <v>7528</v>
      </c>
      <c r="C218" t="s">
        <v>3</v>
      </c>
      <c r="D218" s="13" t="s">
        <v>576</v>
      </c>
      <c r="E218" t="s">
        <v>576</v>
      </c>
      <c r="F218" t="str">
        <f>IF(ISERROR(VLOOKUP(Transaktionen[[#This Row],[Transaktionen]],BTT[Verwendete Transaktion (Pflichtauswahl)],1,FALSE)),"nein","ja")</f>
        <v>nein</v>
      </c>
      <c r="G218" t="s">
        <v>9516</v>
      </c>
    </row>
    <row r="219" spans="1:7" x14ac:dyDescent="0.25">
      <c r="A219" t="s">
        <v>6436</v>
      </c>
      <c r="B219" t="s">
        <v>7529</v>
      </c>
      <c r="C219" t="s">
        <v>3</v>
      </c>
      <c r="D219" s="13" t="s">
        <v>576</v>
      </c>
      <c r="E219" t="s">
        <v>576</v>
      </c>
      <c r="F219" t="str">
        <f>IF(ISERROR(VLOOKUP(Transaktionen[[#This Row],[Transaktionen]],BTT[Verwendete Transaktion (Pflichtauswahl)],1,FALSE)),"nein","ja")</f>
        <v>nein</v>
      </c>
      <c r="G219" t="s">
        <v>9516</v>
      </c>
    </row>
    <row r="220" spans="1:7" x14ac:dyDescent="0.25">
      <c r="A220" t="s">
        <v>311</v>
      </c>
      <c r="B220" t="s">
        <v>312</v>
      </c>
      <c r="C220" t="s">
        <v>3</v>
      </c>
      <c r="D220" s="13">
        <v>247709</v>
      </c>
      <c r="E220" t="s">
        <v>9102</v>
      </c>
      <c r="F220" t="str">
        <f>IF(ISERROR(VLOOKUP(Transaktionen[[#This Row],[Transaktionen]],BTT[Verwendete Transaktion (Pflichtauswahl)],1,FALSE)),"nein","ja")</f>
        <v>nein</v>
      </c>
    </row>
    <row r="221" spans="1:7" x14ac:dyDescent="0.25">
      <c r="A221" t="s">
        <v>6437</v>
      </c>
      <c r="B221" t="s">
        <v>7530</v>
      </c>
      <c r="C221" t="s">
        <v>3</v>
      </c>
      <c r="D221" s="13">
        <v>14</v>
      </c>
      <c r="E221" t="s">
        <v>576</v>
      </c>
      <c r="F221" t="str">
        <f>IF(ISERROR(VLOOKUP(Transaktionen[[#This Row],[Transaktionen]],BTT[Verwendete Transaktion (Pflichtauswahl)],1,FALSE)),"nein","ja")</f>
        <v>nein</v>
      </c>
    </row>
    <row r="222" spans="1:7" x14ac:dyDescent="0.25">
      <c r="A222" t="s">
        <v>6438</v>
      </c>
      <c r="B222" t="s">
        <v>7531</v>
      </c>
      <c r="C222" t="s">
        <v>3</v>
      </c>
      <c r="D222" s="13" t="s">
        <v>576</v>
      </c>
      <c r="E222" t="s">
        <v>576</v>
      </c>
      <c r="F222" t="str">
        <f>IF(ISERROR(VLOOKUP(Transaktionen[[#This Row],[Transaktionen]],BTT[Verwendete Transaktion (Pflichtauswahl)],1,FALSE)),"nein","ja")</f>
        <v>nein</v>
      </c>
      <c r="G222" t="s">
        <v>9516</v>
      </c>
    </row>
    <row r="223" spans="1:7" x14ac:dyDescent="0.25">
      <c r="A223" t="s">
        <v>6439</v>
      </c>
      <c r="B223" t="s">
        <v>7532</v>
      </c>
      <c r="C223" t="s">
        <v>3</v>
      </c>
      <c r="D223" s="13" t="s">
        <v>576</v>
      </c>
      <c r="E223" t="s">
        <v>576</v>
      </c>
      <c r="F223" t="str">
        <f>IF(ISERROR(VLOOKUP(Transaktionen[[#This Row],[Transaktionen]],BTT[Verwendete Transaktion (Pflichtauswahl)],1,FALSE)),"nein","ja")</f>
        <v>nein</v>
      </c>
      <c r="G223" t="s">
        <v>9516</v>
      </c>
    </row>
    <row r="224" spans="1:7" x14ac:dyDescent="0.25">
      <c r="A224" t="s">
        <v>313</v>
      </c>
      <c r="B224" t="s">
        <v>314</v>
      </c>
      <c r="C224" t="s">
        <v>3</v>
      </c>
      <c r="D224" s="13" t="s">
        <v>576</v>
      </c>
      <c r="E224" t="s">
        <v>576</v>
      </c>
      <c r="F224" t="str">
        <f>IF(ISERROR(VLOOKUP(Transaktionen[[#This Row],[Transaktionen]],BTT[Verwendete Transaktion (Pflichtauswahl)],1,FALSE)),"nein","ja")</f>
        <v>nein</v>
      </c>
      <c r="G224" t="s">
        <v>9516</v>
      </c>
    </row>
    <row r="225" spans="1:7" x14ac:dyDescent="0.25">
      <c r="A225" t="s">
        <v>315</v>
      </c>
      <c r="B225" t="s">
        <v>316</v>
      </c>
      <c r="C225" t="s">
        <v>3</v>
      </c>
      <c r="D225" s="13">
        <v>96</v>
      </c>
      <c r="E225" t="s">
        <v>576</v>
      </c>
      <c r="F225" t="str">
        <f>IF(ISERROR(VLOOKUP(Transaktionen[[#This Row],[Transaktionen]],BTT[Verwendete Transaktion (Pflichtauswahl)],1,FALSE)),"nein","ja")</f>
        <v>nein</v>
      </c>
    </row>
    <row r="226" spans="1:7" x14ac:dyDescent="0.25">
      <c r="A226" t="s">
        <v>317</v>
      </c>
      <c r="B226" t="s">
        <v>318</v>
      </c>
      <c r="C226" t="s">
        <v>3</v>
      </c>
      <c r="D226" s="13">
        <v>32</v>
      </c>
      <c r="E226" t="s">
        <v>576</v>
      </c>
      <c r="F226" t="str">
        <f>IF(ISERROR(VLOOKUP(Transaktionen[[#This Row],[Transaktionen]],BTT[Verwendete Transaktion (Pflichtauswahl)],1,FALSE)),"nein","ja")</f>
        <v>nein</v>
      </c>
    </row>
    <row r="227" spans="1:7" x14ac:dyDescent="0.25">
      <c r="A227" t="s">
        <v>6440</v>
      </c>
      <c r="B227" t="s">
        <v>7533</v>
      </c>
      <c r="C227" t="s">
        <v>3</v>
      </c>
      <c r="D227" s="13" t="s">
        <v>576</v>
      </c>
      <c r="E227" t="s">
        <v>576</v>
      </c>
      <c r="F227" t="str">
        <f>IF(ISERROR(VLOOKUP(Transaktionen[[#This Row],[Transaktionen]],BTT[Verwendete Transaktion (Pflichtauswahl)],1,FALSE)),"nein","ja")</f>
        <v>nein</v>
      </c>
      <c r="G227" t="s">
        <v>9516</v>
      </c>
    </row>
    <row r="228" spans="1:7" x14ac:dyDescent="0.25">
      <c r="A228" t="s">
        <v>6441</v>
      </c>
      <c r="B228" t="s">
        <v>7534</v>
      </c>
      <c r="C228" t="s">
        <v>3</v>
      </c>
      <c r="D228" s="13" t="s">
        <v>576</v>
      </c>
      <c r="E228" t="s">
        <v>576</v>
      </c>
      <c r="F228" t="str">
        <f>IF(ISERROR(VLOOKUP(Transaktionen[[#This Row],[Transaktionen]],BTT[Verwendete Transaktion (Pflichtauswahl)],1,FALSE)),"nein","ja")</f>
        <v>nein</v>
      </c>
      <c r="G228" t="s">
        <v>9516</v>
      </c>
    </row>
    <row r="229" spans="1:7" x14ac:dyDescent="0.25">
      <c r="A229" t="s">
        <v>319</v>
      </c>
      <c r="B229" t="s">
        <v>320</v>
      </c>
      <c r="C229" t="s">
        <v>3</v>
      </c>
      <c r="D229" s="13">
        <v>224301</v>
      </c>
      <c r="E229" t="s">
        <v>9102</v>
      </c>
      <c r="F229" t="str">
        <f>IF(ISERROR(VLOOKUP(Transaktionen[[#This Row],[Transaktionen]],BTT[Verwendete Transaktion (Pflichtauswahl)],1,FALSE)),"nein","ja")</f>
        <v>nein</v>
      </c>
    </row>
    <row r="230" spans="1:7" x14ac:dyDescent="0.25">
      <c r="A230" t="s">
        <v>321</v>
      </c>
      <c r="B230" t="s">
        <v>322</v>
      </c>
      <c r="C230" t="s">
        <v>3</v>
      </c>
      <c r="D230" s="13">
        <v>41599</v>
      </c>
      <c r="E230" t="s">
        <v>9102</v>
      </c>
      <c r="F230" t="str">
        <f>IF(ISERROR(VLOOKUP(Transaktionen[[#This Row],[Transaktionen]],BTT[Verwendete Transaktion (Pflichtauswahl)],1,FALSE)),"nein","ja")</f>
        <v>nein</v>
      </c>
    </row>
    <row r="231" spans="1:7" x14ac:dyDescent="0.25">
      <c r="A231" t="s">
        <v>323</v>
      </c>
      <c r="B231" t="s">
        <v>324</v>
      </c>
      <c r="C231" t="s">
        <v>3</v>
      </c>
      <c r="D231" s="13">
        <v>48</v>
      </c>
      <c r="E231" t="s">
        <v>9102</v>
      </c>
      <c r="F231" t="str">
        <f>IF(ISERROR(VLOOKUP(Transaktionen[[#This Row],[Transaktionen]],BTT[Verwendete Transaktion (Pflichtauswahl)],1,FALSE)),"nein","ja")</f>
        <v>nein</v>
      </c>
    </row>
    <row r="232" spans="1:7" x14ac:dyDescent="0.25">
      <c r="A232" t="s">
        <v>6442</v>
      </c>
      <c r="B232" t="s">
        <v>7535</v>
      </c>
      <c r="C232" t="s">
        <v>3</v>
      </c>
      <c r="D232" s="13" t="s">
        <v>576</v>
      </c>
      <c r="E232" t="s">
        <v>576</v>
      </c>
      <c r="F232" t="str">
        <f>IF(ISERROR(VLOOKUP(Transaktionen[[#This Row],[Transaktionen]],BTT[Verwendete Transaktion (Pflichtauswahl)],1,FALSE)),"nein","ja")</f>
        <v>nein</v>
      </c>
      <c r="G232" t="s">
        <v>9516</v>
      </c>
    </row>
    <row r="233" spans="1:7" x14ac:dyDescent="0.25">
      <c r="A233" t="s">
        <v>325</v>
      </c>
      <c r="B233" t="s">
        <v>326</v>
      </c>
      <c r="C233" t="s">
        <v>3</v>
      </c>
      <c r="D233" s="13">
        <v>79</v>
      </c>
      <c r="E233" t="s">
        <v>9102</v>
      </c>
      <c r="F233" t="str">
        <f>IF(ISERROR(VLOOKUP(Transaktionen[[#This Row],[Transaktionen]],BTT[Verwendete Transaktion (Pflichtauswahl)],1,FALSE)),"nein","ja")</f>
        <v>nein</v>
      </c>
    </row>
    <row r="234" spans="1:7" x14ac:dyDescent="0.25">
      <c r="A234" t="s">
        <v>327</v>
      </c>
      <c r="B234" t="s">
        <v>328</v>
      </c>
      <c r="C234" t="s">
        <v>3</v>
      </c>
      <c r="D234" s="13">
        <v>216</v>
      </c>
      <c r="E234" t="s">
        <v>9102</v>
      </c>
      <c r="F234" t="str">
        <f>IF(ISERROR(VLOOKUP(Transaktionen[[#This Row],[Transaktionen]],BTT[Verwendete Transaktion (Pflichtauswahl)],1,FALSE)),"nein","ja")</f>
        <v>nein</v>
      </c>
    </row>
    <row r="235" spans="1:7" x14ac:dyDescent="0.25">
      <c r="A235" t="s">
        <v>329</v>
      </c>
      <c r="B235" t="s">
        <v>330</v>
      </c>
      <c r="C235" t="s">
        <v>3</v>
      </c>
      <c r="D235" s="13">
        <v>136</v>
      </c>
      <c r="E235" t="s">
        <v>9102</v>
      </c>
      <c r="F235" t="str">
        <f>IF(ISERROR(VLOOKUP(Transaktionen[[#This Row],[Transaktionen]],BTT[Verwendete Transaktion (Pflichtauswahl)],1,FALSE)),"nein","ja")</f>
        <v>nein</v>
      </c>
    </row>
    <row r="236" spans="1:7" x14ac:dyDescent="0.25">
      <c r="A236" t="s">
        <v>6443</v>
      </c>
      <c r="B236" t="s">
        <v>7536</v>
      </c>
      <c r="C236" t="s">
        <v>3</v>
      </c>
      <c r="D236" s="13" t="s">
        <v>576</v>
      </c>
      <c r="E236" t="s">
        <v>576</v>
      </c>
      <c r="F236" t="str">
        <f>IF(ISERROR(VLOOKUP(Transaktionen[[#This Row],[Transaktionen]],BTT[Verwendete Transaktion (Pflichtauswahl)],1,FALSE)),"nein","ja")</f>
        <v>nein</v>
      </c>
      <c r="G236" t="s">
        <v>9516</v>
      </c>
    </row>
    <row r="237" spans="1:7" x14ac:dyDescent="0.25">
      <c r="A237" t="s">
        <v>6444</v>
      </c>
      <c r="B237" t="s">
        <v>7537</v>
      </c>
      <c r="C237" t="s">
        <v>3</v>
      </c>
      <c r="D237" s="13" t="s">
        <v>576</v>
      </c>
      <c r="E237" t="s">
        <v>576</v>
      </c>
      <c r="F237" t="str">
        <f>IF(ISERROR(VLOOKUP(Transaktionen[[#This Row],[Transaktionen]],BTT[Verwendete Transaktion (Pflichtauswahl)],1,FALSE)),"nein","ja")</f>
        <v>nein</v>
      </c>
      <c r="G237" t="s">
        <v>9516</v>
      </c>
    </row>
    <row r="238" spans="1:7" x14ac:dyDescent="0.25">
      <c r="A238" t="s">
        <v>6445</v>
      </c>
      <c r="B238" t="s">
        <v>7538</v>
      </c>
      <c r="C238" t="s">
        <v>3</v>
      </c>
      <c r="D238" s="13" t="s">
        <v>576</v>
      </c>
      <c r="E238" t="s">
        <v>576</v>
      </c>
      <c r="F238" t="str">
        <f>IF(ISERROR(VLOOKUP(Transaktionen[[#This Row],[Transaktionen]],BTT[Verwendete Transaktion (Pflichtauswahl)],1,FALSE)),"nein","ja")</f>
        <v>nein</v>
      </c>
      <c r="G238" t="s">
        <v>9516</v>
      </c>
    </row>
    <row r="239" spans="1:7" x14ac:dyDescent="0.25">
      <c r="A239" t="s">
        <v>6446</v>
      </c>
      <c r="B239" t="s">
        <v>7539</v>
      </c>
      <c r="C239" t="s">
        <v>3</v>
      </c>
      <c r="D239" s="13" t="s">
        <v>576</v>
      </c>
      <c r="E239" t="s">
        <v>576</v>
      </c>
      <c r="F239" t="str">
        <f>IF(ISERROR(VLOOKUP(Transaktionen[[#This Row],[Transaktionen]],BTT[Verwendete Transaktion (Pflichtauswahl)],1,FALSE)),"nein","ja")</f>
        <v>nein</v>
      </c>
      <c r="G239" t="s">
        <v>9516</v>
      </c>
    </row>
    <row r="240" spans="1:7" x14ac:dyDescent="0.25">
      <c r="A240" t="s">
        <v>6447</v>
      </c>
      <c r="B240" t="s">
        <v>7540</v>
      </c>
      <c r="C240" t="s">
        <v>3</v>
      </c>
      <c r="D240" s="13">
        <v>12</v>
      </c>
      <c r="E240" t="s">
        <v>9102</v>
      </c>
      <c r="F240" t="str">
        <f>IF(ISERROR(VLOOKUP(Transaktionen[[#This Row],[Transaktionen]],BTT[Verwendete Transaktion (Pflichtauswahl)],1,FALSE)),"nein","ja")</f>
        <v>nein</v>
      </c>
    </row>
    <row r="241" spans="1:7" x14ac:dyDescent="0.25">
      <c r="A241" t="s">
        <v>6448</v>
      </c>
      <c r="B241" t="s">
        <v>7541</v>
      </c>
      <c r="C241" t="s">
        <v>3</v>
      </c>
      <c r="D241" s="13" t="s">
        <v>576</v>
      </c>
      <c r="E241" t="s">
        <v>576</v>
      </c>
      <c r="F241" t="str">
        <f>IF(ISERROR(VLOOKUP(Transaktionen[[#This Row],[Transaktionen]],BTT[Verwendete Transaktion (Pflichtauswahl)],1,FALSE)),"nein","ja")</f>
        <v>nein</v>
      </c>
      <c r="G241" t="s">
        <v>9516</v>
      </c>
    </row>
    <row r="242" spans="1:7" x14ac:dyDescent="0.25">
      <c r="A242" t="s">
        <v>6449</v>
      </c>
      <c r="B242" t="s">
        <v>7542</v>
      </c>
      <c r="C242" t="s">
        <v>3</v>
      </c>
      <c r="D242" s="13" t="s">
        <v>576</v>
      </c>
      <c r="E242" t="s">
        <v>576</v>
      </c>
      <c r="F242" t="str">
        <f>IF(ISERROR(VLOOKUP(Transaktionen[[#This Row],[Transaktionen]],BTT[Verwendete Transaktion (Pflichtauswahl)],1,FALSE)),"nein","ja")</f>
        <v>nein</v>
      </c>
      <c r="G242" t="s">
        <v>9516</v>
      </c>
    </row>
    <row r="243" spans="1:7" x14ac:dyDescent="0.25">
      <c r="A243" t="s">
        <v>6465</v>
      </c>
      <c r="B243" t="s">
        <v>7557</v>
      </c>
      <c r="C243" t="s">
        <v>3</v>
      </c>
      <c r="D243" s="13">
        <v>7</v>
      </c>
      <c r="E243" t="s">
        <v>576</v>
      </c>
      <c r="F243" t="str">
        <f>IF(ISERROR(VLOOKUP(Transaktionen[[#This Row],[Transaktionen]],BTT[Verwendete Transaktion (Pflichtauswahl)],1,FALSE)),"nein","ja")</f>
        <v>nein</v>
      </c>
    </row>
    <row r="244" spans="1:7" x14ac:dyDescent="0.25">
      <c r="A244" t="s">
        <v>6450</v>
      </c>
      <c r="B244" t="s">
        <v>7543</v>
      </c>
      <c r="C244" t="s">
        <v>3</v>
      </c>
      <c r="D244" s="13" t="s">
        <v>576</v>
      </c>
      <c r="E244" t="s">
        <v>576</v>
      </c>
      <c r="F244" t="str">
        <f>IF(ISERROR(VLOOKUP(Transaktionen[[#This Row],[Transaktionen]],BTT[Verwendete Transaktion (Pflichtauswahl)],1,FALSE)),"nein","ja")</f>
        <v>nein</v>
      </c>
      <c r="G244" t="s">
        <v>9516</v>
      </c>
    </row>
    <row r="245" spans="1:7" x14ac:dyDescent="0.25">
      <c r="A245" t="s">
        <v>6451</v>
      </c>
      <c r="B245" t="s">
        <v>7544</v>
      </c>
      <c r="C245" t="s">
        <v>3</v>
      </c>
      <c r="D245" s="13" t="s">
        <v>576</v>
      </c>
      <c r="E245" t="s">
        <v>576</v>
      </c>
      <c r="F245" t="str">
        <f>IF(ISERROR(VLOOKUP(Transaktionen[[#This Row],[Transaktionen]],BTT[Verwendete Transaktion (Pflichtauswahl)],1,FALSE)),"nein","ja")</f>
        <v>nein</v>
      </c>
      <c r="G245" t="s">
        <v>9516</v>
      </c>
    </row>
    <row r="246" spans="1:7" x14ac:dyDescent="0.25">
      <c r="A246" t="s">
        <v>331</v>
      </c>
      <c r="B246" t="s">
        <v>332</v>
      </c>
      <c r="C246" t="s">
        <v>3</v>
      </c>
      <c r="D246" s="13">
        <v>42</v>
      </c>
      <c r="E246" t="s">
        <v>9102</v>
      </c>
      <c r="F246" t="str">
        <f>IF(ISERROR(VLOOKUP(Transaktionen[[#This Row],[Transaktionen]],BTT[Verwendete Transaktion (Pflichtauswahl)],1,FALSE)),"nein","ja")</f>
        <v>nein</v>
      </c>
    </row>
    <row r="247" spans="1:7" x14ac:dyDescent="0.25">
      <c r="A247" t="s">
        <v>6452</v>
      </c>
      <c r="B247" t="s">
        <v>7545</v>
      </c>
      <c r="C247" t="s">
        <v>3</v>
      </c>
      <c r="D247" s="13" t="s">
        <v>576</v>
      </c>
      <c r="E247" t="s">
        <v>576</v>
      </c>
      <c r="F247" t="str">
        <f>IF(ISERROR(VLOOKUP(Transaktionen[[#This Row],[Transaktionen]],BTT[Verwendete Transaktion (Pflichtauswahl)],1,FALSE)),"nein","ja")</f>
        <v>nein</v>
      </c>
      <c r="G247" t="s">
        <v>9516</v>
      </c>
    </row>
    <row r="248" spans="1:7" x14ac:dyDescent="0.25">
      <c r="A248" t="s">
        <v>6453</v>
      </c>
      <c r="B248" t="s">
        <v>7546</v>
      </c>
      <c r="C248" t="s">
        <v>3</v>
      </c>
      <c r="D248" s="13" t="s">
        <v>576</v>
      </c>
      <c r="E248" t="s">
        <v>576</v>
      </c>
      <c r="F248" t="str">
        <f>IF(ISERROR(VLOOKUP(Transaktionen[[#This Row],[Transaktionen]],BTT[Verwendete Transaktion (Pflichtauswahl)],1,FALSE)),"nein","ja")</f>
        <v>nein</v>
      </c>
      <c r="G248" t="s">
        <v>9516</v>
      </c>
    </row>
    <row r="249" spans="1:7" x14ac:dyDescent="0.25">
      <c r="A249" t="s">
        <v>6454</v>
      </c>
      <c r="B249" t="s">
        <v>7547</v>
      </c>
      <c r="C249" t="s">
        <v>3</v>
      </c>
      <c r="D249" s="13" t="s">
        <v>576</v>
      </c>
      <c r="E249" t="s">
        <v>576</v>
      </c>
      <c r="F249" t="str">
        <f>IF(ISERROR(VLOOKUP(Transaktionen[[#This Row],[Transaktionen]],BTT[Verwendete Transaktion (Pflichtauswahl)],1,FALSE)),"nein","ja")</f>
        <v>nein</v>
      </c>
      <c r="G249" t="s">
        <v>9516</v>
      </c>
    </row>
    <row r="250" spans="1:7" x14ac:dyDescent="0.25">
      <c r="A250" t="s">
        <v>6455</v>
      </c>
      <c r="B250" t="s">
        <v>7548</v>
      </c>
      <c r="C250" t="s">
        <v>3</v>
      </c>
      <c r="D250" s="13" t="s">
        <v>576</v>
      </c>
      <c r="E250" t="s">
        <v>576</v>
      </c>
      <c r="F250" t="str">
        <f>IF(ISERROR(VLOOKUP(Transaktionen[[#This Row],[Transaktionen]],BTT[Verwendete Transaktion (Pflichtauswahl)],1,FALSE)),"nein","ja")</f>
        <v>nein</v>
      </c>
      <c r="G250" t="s">
        <v>9516</v>
      </c>
    </row>
    <row r="251" spans="1:7" x14ac:dyDescent="0.25">
      <c r="A251" t="s">
        <v>333</v>
      </c>
      <c r="B251" t="s">
        <v>334</v>
      </c>
      <c r="C251" t="s">
        <v>3</v>
      </c>
      <c r="D251" s="13">
        <v>32</v>
      </c>
      <c r="E251" t="s">
        <v>576</v>
      </c>
      <c r="F251" t="str">
        <f>IF(ISERROR(VLOOKUP(Transaktionen[[#This Row],[Transaktionen]],BTT[Verwendete Transaktion (Pflichtauswahl)],1,FALSE)),"nein","ja")</f>
        <v>nein</v>
      </c>
    </row>
    <row r="252" spans="1:7" x14ac:dyDescent="0.25">
      <c r="A252" t="s">
        <v>6456</v>
      </c>
      <c r="B252" t="s">
        <v>7549</v>
      </c>
      <c r="C252" t="s">
        <v>3</v>
      </c>
      <c r="D252" s="13" t="s">
        <v>576</v>
      </c>
      <c r="E252" t="s">
        <v>576</v>
      </c>
      <c r="F252" t="str">
        <f>IF(ISERROR(VLOOKUP(Transaktionen[[#This Row],[Transaktionen]],BTT[Verwendete Transaktion (Pflichtauswahl)],1,FALSE)),"nein","ja")</f>
        <v>nein</v>
      </c>
      <c r="G252" t="s">
        <v>9516</v>
      </c>
    </row>
    <row r="253" spans="1:7" x14ac:dyDescent="0.25">
      <c r="A253" t="s">
        <v>6457</v>
      </c>
      <c r="B253" t="s">
        <v>7549</v>
      </c>
      <c r="C253" t="s">
        <v>3</v>
      </c>
      <c r="D253" s="13" t="s">
        <v>576</v>
      </c>
      <c r="E253" t="s">
        <v>576</v>
      </c>
      <c r="F253" t="str">
        <f>IF(ISERROR(VLOOKUP(Transaktionen[[#This Row],[Transaktionen]],BTT[Verwendete Transaktion (Pflichtauswahl)],1,FALSE)),"nein","ja")</f>
        <v>nein</v>
      </c>
      <c r="G253" t="s">
        <v>9516</v>
      </c>
    </row>
    <row r="254" spans="1:7" x14ac:dyDescent="0.25">
      <c r="A254" t="s">
        <v>335</v>
      </c>
      <c r="B254" t="s">
        <v>336</v>
      </c>
      <c r="C254" t="s">
        <v>3</v>
      </c>
      <c r="D254" s="13">
        <v>64</v>
      </c>
      <c r="E254" t="s">
        <v>9102</v>
      </c>
      <c r="F254" t="str">
        <f>IF(ISERROR(VLOOKUP(Transaktionen[[#This Row],[Transaktionen]],BTT[Verwendete Transaktion (Pflichtauswahl)],1,FALSE)),"nein","ja")</f>
        <v>nein</v>
      </c>
    </row>
    <row r="255" spans="1:7" x14ac:dyDescent="0.25">
      <c r="A255" t="s">
        <v>6458</v>
      </c>
      <c r="B255" t="s">
        <v>7550</v>
      </c>
      <c r="C255" t="s">
        <v>3</v>
      </c>
      <c r="D255" s="13" t="s">
        <v>576</v>
      </c>
      <c r="E255" t="s">
        <v>576</v>
      </c>
      <c r="F255" t="str">
        <f>IF(ISERROR(VLOOKUP(Transaktionen[[#This Row],[Transaktionen]],BTT[Verwendete Transaktion (Pflichtauswahl)],1,FALSE)),"nein","ja")</f>
        <v>nein</v>
      </c>
      <c r="G255" t="s">
        <v>9516</v>
      </c>
    </row>
    <row r="256" spans="1:7" x14ac:dyDescent="0.25">
      <c r="A256" t="s">
        <v>6459</v>
      </c>
      <c r="B256" t="s">
        <v>7551</v>
      </c>
      <c r="C256" t="s">
        <v>3</v>
      </c>
      <c r="D256" s="13" t="s">
        <v>576</v>
      </c>
      <c r="E256" t="s">
        <v>576</v>
      </c>
      <c r="F256" t="str">
        <f>IF(ISERROR(VLOOKUP(Transaktionen[[#This Row],[Transaktionen]],BTT[Verwendete Transaktion (Pflichtauswahl)],1,FALSE)),"nein","ja")</f>
        <v>nein</v>
      </c>
      <c r="G256" t="s">
        <v>9516</v>
      </c>
    </row>
    <row r="257" spans="1:7" x14ac:dyDescent="0.25">
      <c r="A257" t="s">
        <v>337</v>
      </c>
      <c r="B257" t="s">
        <v>338</v>
      </c>
      <c r="C257" t="s">
        <v>3</v>
      </c>
      <c r="D257" s="13">
        <v>360</v>
      </c>
      <c r="E257" t="s">
        <v>9102</v>
      </c>
      <c r="F257" t="str">
        <f>IF(ISERROR(VLOOKUP(Transaktionen[[#This Row],[Transaktionen]],BTT[Verwendete Transaktion (Pflichtauswahl)],1,FALSE)),"nein","ja")</f>
        <v>nein</v>
      </c>
    </row>
    <row r="258" spans="1:7" x14ac:dyDescent="0.25">
      <c r="A258" t="s">
        <v>6460</v>
      </c>
      <c r="B258" t="s">
        <v>7552</v>
      </c>
      <c r="C258" t="s">
        <v>3</v>
      </c>
      <c r="D258" s="13" t="s">
        <v>576</v>
      </c>
      <c r="E258" t="s">
        <v>576</v>
      </c>
      <c r="F258" t="str">
        <f>IF(ISERROR(VLOOKUP(Transaktionen[[#This Row],[Transaktionen]],BTT[Verwendete Transaktion (Pflichtauswahl)],1,FALSE)),"nein","ja")</f>
        <v>nein</v>
      </c>
      <c r="G258" t="s">
        <v>9516</v>
      </c>
    </row>
    <row r="259" spans="1:7" x14ac:dyDescent="0.25">
      <c r="A259" t="s">
        <v>6461</v>
      </c>
      <c r="B259" t="s">
        <v>7553</v>
      </c>
      <c r="C259" t="s">
        <v>3</v>
      </c>
      <c r="D259" s="13" t="s">
        <v>576</v>
      </c>
      <c r="E259" t="s">
        <v>576</v>
      </c>
      <c r="F259" t="str">
        <f>IF(ISERROR(VLOOKUP(Transaktionen[[#This Row],[Transaktionen]],BTT[Verwendete Transaktion (Pflichtauswahl)],1,FALSE)),"nein","ja")</f>
        <v>nein</v>
      </c>
      <c r="G259" t="s">
        <v>9516</v>
      </c>
    </row>
    <row r="260" spans="1:7" x14ac:dyDescent="0.25">
      <c r="A260" t="s">
        <v>6462</v>
      </c>
      <c r="B260" t="s">
        <v>7554</v>
      </c>
      <c r="C260" t="s">
        <v>3</v>
      </c>
      <c r="D260" s="13">
        <v>32</v>
      </c>
      <c r="E260" t="s">
        <v>576</v>
      </c>
      <c r="F260" t="str">
        <f>IF(ISERROR(VLOOKUP(Transaktionen[[#This Row],[Transaktionen]],BTT[Verwendete Transaktion (Pflichtauswahl)],1,FALSE)),"nein","ja")</f>
        <v>nein</v>
      </c>
    </row>
    <row r="261" spans="1:7" x14ac:dyDescent="0.25">
      <c r="A261" t="s">
        <v>339</v>
      </c>
      <c r="B261" t="s">
        <v>340</v>
      </c>
      <c r="C261" t="s">
        <v>3</v>
      </c>
      <c r="D261" s="13">
        <v>8896</v>
      </c>
      <c r="E261" t="s">
        <v>9102</v>
      </c>
      <c r="F261" t="str">
        <f>IF(ISERROR(VLOOKUP(Transaktionen[[#This Row],[Transaktionen]],BTT[Verwendete Transaktion (Pflichtauswahl)],1,FALSE)),"nein","ja")</f>
        <v>nein</v>
      </c>
    </row>
    <row r="262" spans="1:7" x14ac:dyDescent="0.25">
      <c r="A262" t="s">
        <v>6464</v>
      </c>
      <c r="B262" t="s">
        <v>7556</v>
      </c>
      <c r="C262" t="s">
        <v>3</v>
      </c>
      <c r="D262" s="13" t="s">
        <v>576</v>
      </c>
      <c r="E262" t="s">
        <v>576</v>
      </c>
      <c r="F262" t="str">
        <f>IF(ISERROR(VLOOKUP(Transaktionen[[#This Row],[Transaktionen]],BTT[Verwendete Transaktion (Pflichtauswahl)],1,FALSE)),"nein","ja")</f>
        <v>nein</v>
      </c>
      <c r="G262" t="s">
        <v>9516</v>
      </c>
    </row>
    <row r="263" spans="1:7" x14ac:dyDescent="0.25">
      <c r="A263" t="s">
        <v>341</v>
      </c>
      <c r="B263" t="s">
        <v>342</v>
      </c>
      <c r="C263" t="s">
        <v>3</v>
      </c>
      <c r="D263" s="13">
        <v>114</v>
      </c>
      <c r="E263" t="s">
        <v>9102</v>
      </c>
      <c r="F263" t="str">
        <f>IF(ISERROR(VLOOKUP(Transaktionen[[#This Row],[Transaktionen]],BTT[Verwendete Transaktion (Pflichtauswahl)],1,FALSE)),"nein","ja")</f>
        <v>nein</v>
      </c>
    </row>
    <row r="264" spans="1:7" x14ac:dyDescent="0.25">
      <c r="A264" t="s">
        <v>343</v>
      </c>
      <c r="B264" t="s">
        <v>344</v>
      </c>
      <c r="C264" t="s">
        <v>3</v>
      </c>
      <c r="D264" s="13">
        <v>2550</v>
      </c>
      <c r="E264" t="s">
        <v>9102</v>
      </c>
      <c r="F264" t="str">
        <f>IF(ISERROR(VLOOKUP(Transaktionen[[#This Row],[Transaktionen]],BTT[Verwendete Transaktion (Pflichtauswahl)],1,FALSE)),"nein","ja")</f>
        <v>nein</v>
      </c>
    </row>
    <row r="265" spans="1:7" x14ac:dyDescent="0.25">
      <c r="A265" t="s">
        <v>345</v>
      </c>
      <c r="B265" t="s">
        <v>346</v>
      </c>
      <c r="C265" t="s">
        <v>3</v>
      </c>
      <c r="D265" s="13">
        <v>1934</v>
      </c>
      <c r="E265" t="s">
        <v>9102</v>
      </c>
      <c r="F265" t="str">
        <f>IF(ISERROR(VLOOKUP(Transaktionen[[#This Row],[Transaktionen]],BTT[Verwendete Transaktion (Pflichtauswahl)],1,FALSE)),"nein","ja")</f>
        <v>nein</v>
      </c>
    </row>
    <row r="266" spans="1:7" x14ac:dyDescent="0.25">
      <c r="A266" t="s">
        <v>347</v>
      </c>
      <c r="B266" t="s">
        <v>348</v>
      </c>
      <c r="C266" t="s">
        <v>3</v>
      </c>
      <c r="D266" s="13">
        <v>196</v>
      </c>
      <c r="E266" t="s">
        <v>9102</v>
      </c>
      <c r="F266" t="str">
        <f>IF(ISERROR(VLOOKUP(Transaktionen[[#This Row],[Transaktionen]],BTT[Verwendete Transaktion (Pflichtauswahl)],1,FALSE)),"nein","ja")</f>
        <v>nein</v>
      </c>
    </row>
    <row r="267" spans="1:7" x14ac:dyDescent="0.25">
      <c r="A267" t="s">
        <v>6463</v>
      </c>
      <c r="B267" t="s">
        <v>7555</v>
      </c>
      <c r="C267" t="s">
        <v>3</v>
      </c>
      <c r="D267" s="13" t="s">
        <v>576</v>
      </c>
      <c r="E267" t="s">
        <v>576</v>
      </c>
      <c r="F267" t="str">
        <f>IF(ISERROR(VLOOKUP(Transaktionen[[#This Row],[Transaktionen]],BTT[Verwendete Transaktion (Pflichtauswahl)],1,FALSE)),"nein","ja")</f>
        <v>nein</v>
      </c>
      <c r="G267" t="s">
        <v>9516</v>
      </c>
    </row>
    <row r="268" spans="1:7" x14ac:dyDescent="0.25">
      <c r="A268" t="s">
        <v>349</v>
      </c>
      <c r="B268" t="s">
        <v>350</v>
      </c>
      <c r="C268" t="s">
        <v>3</v>
      </c>
      <c r="D268" s="13">
        <v>24</v>
      </c>
      <c r="E268" t="s">
        <v>9102</v>
      </c>
      <c r="F268" t="str">
        <f>IF(ISERROR(VLOOKUP(Transaktionen[[#This Row],[Transaktionen]],BTT[Verwendete Transaktion (Pflichtauswahl)],1,FALSE)),"nein","ja")</f>
        <v>nein</v>
      </c>
    </row>
    <row r="269" spans="1:7" x14ac:dyDescent="0.25">
      <c r="A269" t="s">
        <v>6466</v>
      </c>
      <c r="B269" t="s">
        <v>7558</v>
      </c>
      <c r="C269" t="s">
        <v>3</v>
      </c>
      <c r="D269" s="13" t="s">
        <v>576</v>
      </c>
      <c r="E269" t="s">
        <v>576</v>
      </c>
      <c r="F269" t="str">
        <f>IF(ISERROR(VLOOKUP(Transaktionen[[#This Row],[Transaktionen]],BTT[Verwendete Transaktion (Pflichtauswahl)],1,FALSE)),"nein","ja")</f>
        <v>nein</v>
      </c>
      <c r="G269" t="s">
        <v>9516</v>
      </c>
    </row>
    <row r="270" spans="1:7" x14ac:dyDescent="0.25">
      <c r="A270" t="s">
        <v>6467</v>
      </c>
      <c r="B270" t="s">
        <v>7559</v>
      </c>
      <c r="C270" t="s">
        <v>3</v>
      </c>
      <c r="D270" s="13" t="s">
        <v>576</v>
      </c>
      <c r="E270" t="s">
        <v>576</v>
      </c>
      <c r="F270" t="str">
        <f>IF(ISERROR(VLOOKUP(Transaktionen[[#This Row],[Transaktionen]],BTT[Verwendete Transaktion (Pflichtauswahl)],1,FALSE)),"nein","ja")</f>
        <v>nein</v>
      </c>
      <c r="G270" t="s">
        <v>9516</v>
      </c>
    </row>
    <row r="271" spans="1:7" x14ac:dyDescent="0.25">
      <c r="A271" t="s">
        <v>6468</v>
      </c>
      <c r="B271" t="s">
        <v>7560</v>
      </c>
      <c r="C271" t="s">
        <v>3</v>
      </c>
      <c r="D271" s="13" t="s">
        <v>576</v>
      </c>
      <c r="E271" t="s">
        <v>576</v>
      </c>
      <c r="F271" t="str">
        <f>IF(ISERROR(VLOOKUP(Transaktionen[[#This Row],[Transaktionen]],BTT[Verwendete Transaktion (Pflichtauswahl)],1,FALSE)),"nein","ja")</f>
        <v>nein</v>
      </c>
      <c r="G271" t="s">
        <v>9516</v>
      </c>
    </row>
    <row r="272" spans="1:7" x14ac:dyDescent="0.25">
      <c r="A272" t="s">
        <v>6469</v>
      </c>
      <c r="B272" t="s">
        <v>7561</v>
      </c>
      <c r="C272" t="s">
        <v>3</v>
      </c>
      <c r="D272" s="13" t="s">
        <v>576</v>
      </c>
      <c r="E272" t="s">
        <v>576</v>
      </c>
      <c r="F272" t="str">
        <f>IF(ISERROR(VLOOKUP(Transaktionen[[#This Row],[Transaktionen]],BTT[Verwendete Transaktion (Pflichtauswahl)],1,FALSE)),"nein","ja")</f>
        <v>nein</v>
      </c>
      <c r="G272" t="s">
        <v>9516</v>
      </c>
    </row>
    <row r="273" spans="1:7" x14ac:dyDescent="0.25">
      <c r="A273" t="s">
        <v>6470</v>
      </c>
      <c r="B273" t="s">
        <v>7562</v>
      </c>
      <c r="C273" t="s">
        <v>3</v>
      </c>
      <c r="D273" s="13" t="s">
        <v>576</v>
      </c>
      <c r="E273" t="s">
        <v>576</v>
      </c>
      <c r="F273" t="str">
        <f>IF(ISERROR(VLOOKUP(Transaktionen[[#This Row],[Transaktionen]],BTT[Verwendete Transaktion (Pflichtauswahl)],1,FALSE)),"nein","ja")</f>
        <v>nein</v>
      </c>
      <c r="G273" t="s">
        <v>9516</v>
      </c>
    </row>
    <row r="274" spans="1:7" x14ac:dyDescent="0.25">
      <c r="A274" t="s">
        <v>6471</v>
      </c>
      <c r="B274" t="s">
        <v>7563</v>
      </c>
      <c r="C274" t="s">
        <v>3</v>
      </c>
      <c r="D274" s="13" t="s">
        <v>576</v>
      </c>
      <c r="E274" t="s">
        <v>576</v>
      </c>
      <c r="F274" t="str">
        <f>IF(ISERROR(VLOOKUP(Transaktionen[[#This Row],[Transaktionen]],BTT[Verwendete Transaktion (Pflichtauswahl)],1,FALSE)),"nein","ja")</f>
        <v>nein</v>
      </c>
      <c r="G274" t="s">
        <v>9516</v>
      </c>
    </row>
    <row r="275" spans="1:7" x14ac:dyDescent="0.25">
      <c r="A275" t="s">
        <v>6472</v>
      </c>
      <c r="B275" t="s">
        <v>7564</v>
      </c>
      <c r="C275" t="s">
        <v>3</v>
      </c>
      <c r="D275" s="13" t="s">
        <v>576</v>
      </c>
      <c r="E275" t="s">
        <v>576</v>
      </c>
      <c r="F275" t="str">
        <f>IF(ISERROR(VLOOKUP(Transaktionen[[#This Row],[Transaktionen]],BTT[Verwendete Transaktion (Pflichtauswahl)],1,FALSE)),"nein","ja")</f>
        <v>nein</v>
      </c>
      <c r="G275" t="s">
        <v>9516</v>
      </c>
    </row>
    <row r="276" spans="1:7" x14ac:dyDescent="0.25">
      <c r="A276" t="s">
        <v>6473</v>
      </c>
      <c r="B276" t="s">
        <v>7565</v>
      </c>
      <c r="C276" t="s">
        <v>3</v>
      </c>
      <c r="D276" s="13" t="s">
        <v>576</v>
      </c>
      <c r="E276" t="s">
        <v>576</v>
      </c>
      <c r="F276" t="str">
        <f>IF(ISERROR(VLOOKUP(Transaktionen[[#This Row],[Transaktionen]],BTT[Verwendete Transaktion (Pflichtauswahl)],1,FALSE)),"nein","ja")</f>
        <v>nein</v>
      </c>
      <c r="G276" t="s">
        <v>9516</v>
      </c>
    </row>
    <row r="277" spans="1:7" x14ac:dyDescent="0.25">
      <c r="A277" t="s">
        <v>6474</v>
      </c>
      <c r="B277" t="s">
        <v>7566</v>
      </c>
      <c r="C277" t="s">
        <v>3</v>
      </c>
      <c r="D277" s="13" t="s">
        <v>576</v>
      </c>
      <c r="E277" t="s">
        <v>576</v>
      </c>
      <c r="F277" t="str">
        <f>IF(ISERROR(VLOOKUP(Transaktionen[[#This Row],[Transaktionen]],BTT[Verwendete Transaktion (Pflichtauswahl)],1,FALSE)),"nein","ja")</f>
        <v>nein</v>
      </c>
      <c r="G277" t="s">
        <v>9516</v>
      </c>
    </row>
    <row r="278" spans="1:7" x14ac:dyDescent="0.25">
      <c r="A278" t="s">
        <v>6475</v>
      </c>
      <c r="B278" t="s">
        <v>7567</v>
      </c>
      <c r="C278" t="s">
        <v>3</v>
      </c>
      <c r="D278" s="13" t="s">
        <v>576</v>
      </c>
      <c r="E278" t="s">
        <v>576</v>
      </c>
      <c r="F278" t="str">
        <f>IF(ISERROR(VLOOKUP(Transaktionen[[#This Row],[Transaktionen]],BTT[Verwendete Transaktion (Pflichtauswahl)],1,FALSE)),"nein","ja")</f>
        <v>nein</v>
      </c>
      <c r="G278" t="s">
        <v>9516</v>
      </c>
    </row>
    <row r="279" spans="1:7" x14ac:dyDescent="0.25">
      <c r="A279" t="s">
        <v>6476</v>
      </c>
      <c r="B279" t="s">
        <v>7568</v>
      </c>
      <c r="C279" t="s">
        <v>3</v>
      </c>
      <c r="D279" s="13" t="s">
        <v>576</v>
      </c>
      <c r="E279" t="s">
        <v>576</v>
      </c>
      <c r="F279" t="str">
        <f>IF(ISERROR(VLOOKUP(Transaktionen[[#This Row],[Transaktionen]],BTT[Verwendete Transaktion (Pflichtauswahl)],1,FALSE)),"nein","ja")</f>
        <v>nein</v>
      </c>
      <c r="G279" t="s">
        <v>9516</v>
      </c>
    </row>
    <row r="280" spans="1:7" x14ac:dyDescent="0.25">
      <c r="A280" t="s">
        <v>6477</v>
      </c>
      <c r="B280" t="s">
        <v>7569</v>
      </c>
      <c r="C280" t="s">
        <v>3</v>
      </c>
      <c r="D280" s="13" t="s">
        <v>576</v>
      </c>
      <c r="E280" t="s">
        <v>576</v>
      </c>
      <c r="F280" t="str">
        <f>IF(ISERROR(VLOOKUP(Transaktionen[[#This Row],[Transaktionen]],BTT[Verwendete Transaktion (Pflichtauswahl)],1,FALSE)),"nein","ja")</f>
        <v>nein</v>
      </c>
      <c r="G280" t="s">
        <v>9516</v>
      </c>
    </row>
    <row r="281" spans="1:7" x14ac:dyDescent="0.25">
      <c r="A281" t="s">
        <v>6478</v>
      </c>
      <c r="B281" t="s">
        <v>7570</v>
      </c>
      <c r="C281" t="s">
        <v>3</v>
      </c>
      <c r="D281" s="13" t="s">
        <v>576</v>
      </c>
      <c r="E281" t="s">
        <v>576</v>
      </c>
      <c r="F281" t="str">
        <f>IF(ISERROR(VLOOKUP(Transaktionen[[#This Row],[Transaktionen]],BTT[Verwendete Transaktion (Pflichtauswahl)],1,FALSE)),"nein","ja")</f>
        <v>nein</v>
      </c>
      <c r="G281" t="s">
        <v>9516</v>
      </c>
    </row>
    <row r="282" spans="1:7" x14ac:dyDescent="0.25">
      <c r="A282" t="s">
        <v>6479</v>
      </c>
      <c r="B282" t="s">
        <v>7571</v>
      </c>
      <c r="C282" t="s">
        <v>3</v>
      </c>
      <c r="D282" s="13" t="s">
        <v>576</v>
      </c>
      <c r="E282" t="s">
        <v>576</v>
      </c>
      <c r="F282" t="str">
        <f>IF(ISERROR(VLOOKUP(Transaktionen[[#This Row],[Transaktionen]],BTT[Verwendete Transaktion (Pflichtauswahl)],1,FALSE)),"nein","ja")</f>
        <v>nein</v>
      </c>
      <c r="G282" t="s">
        <v>9516</v>
      </c>
    </row>
    <row r="283" spans="1:7" x14ac:dyDescent="0.25">
      <c r="A283" t="s">
        <v>6480</v>
      </c>
      <c r="B283" t="s">
        <v>7572</v>
      </c>
      <c r="C283" t="s">
        <v>3</v>
      </c>
      <c r="D283" s="13" t="s">
        <v>576</v>
      </c>
      <c r="E283" t="s">
        <v>576</v>
      </c>
      <c r="F283" t="str">
        <f>IF(ISERROR(VLOOKUP(Transaktionen[[#This Row],[Transaktionen]],BTT[Verwendete Transaktion (Pflichtauswahl)],1,FALSE)),"nein","ja")</f>
        <v>nein</v>
      </c>
      <c r="G283" t="s">
        <v>9516</v>
      </c>
    </row>
    <row r="284" spans="1:7" x14ac:dyDescent="0.25">
      <c r="A284" t="s">
        <v>6481</v>
      </c>
      <c r="B284" t="s">
        <v>7573</v>
      </c>
      <c r="C284" t="s">
        <v>3</v>
      </c>
      <c r="D284" s="13" t="s">
        <v>576</v>
      </c>
      <c r="E284" t="s">
        <v>576</v>
      </c>
      <c r="F284" t="str">
        <f>IF(ISERROR(VLOOKUP(Transaktionen[[#This Row],[Transaktionen]],BTT[Verwendete Transaktion (Pflichtauswahl)],1,FALSE)),"nein","ja")</f>
        <v>nein</v>
      </c>
      <c r="G284" t="s">
        <v>9516</v>
      </c>
    </row>
    <row r="285" spans="1:7" x14ac:dyDescent="0.25">
      <c r="A285" t="s">
        <v>351</v>
      </c>
      <c r="B285" t="s">
        <v>352</v>
      </c>
      <c r="C285" t="s">
        <v>3</v>
      </c>
      <c r="D285" s="13">
        <v>8</v>
      </c>
      <c r="E285" t="s">
        <v>9102</v>
      </c>
      <c r="F285" t="str">
        <f>IF(ISERROR(VLOOKUP(Transaktionen[[#This Row],[Transaktionen]],BTT[Verwendete Transaktion (Pflichtauswahl)],1,FALSE)),"nein","ja")</f>
        <v>nein</v>
      </c>
    </row>
    <row r="286" spans="1:7" x14ac:dyDescent="0.25">
      <c r="A286" t="s">
        <v>6482</v>
      </c>
      <c r="B286" t="s">
        <v>7574</v>
      </c>
      <c r="C286" t="s">
        <v>3</v>
      </c>
      <c r="D286" s="13" t="s">
        <v>576</v>
      </c>
      <c r="E286" t="s">
        <v>576</v>
      </c>
      <c r="F286" t="str">
        <f>IF(ISERROR(VLOOKUP(Transaktionen[[#This Row],[Transaktionen]],BTT[Verwendete Transaktion (Pflichtauswahl)],1,FALSE)),"nein","ja")</f>
        <v>nein</v>
      </c>
      <c r="G286" t="s">
        <v>9516</v>
      </c>
    </row>
    <row r="287" spans="1:7" x14ac:dyDescent="0.25">
      <c r="A287" t="s">
        <v>6483</v>
      </c>
      <c r="B287" t="s">
        <v>7575</v>
      </c>
      <c r="C287" t="s">
        <v>3</v>
      </c>
      <c r="D287" s="13" t="s">
        <v>576</v>
      </c>
      <c r="E287" t="s">
        <v>576</v>
      </c>
      <c r="F287" t="str">
        <f>IF(ISERROR(VLOOKUP(Transaktionen[[#This Row],[Transaktionen]],BTT[Verwendete Transaktion (Pflichtauswahl)],1,FALSE)),"nein","ja")</f>
        <v>nein</v>
      </c>
      <c r="G287" t="s">
        <v>9516</v>
      </c>
    </row>
    <row r="288" spans="1:7" x14ac:dyDescent="0.25">
      <c r="A288" t="s">
        <v>353</v>
      </c>
      <c r="B288" t="s">
        <v>354</v>
      </c>
      <c r="C288" t="s">
        <v>3</v>
      </c>
      <c r="D288" s="13">
        <v>237</v>
      </c>
      <c r="E288" t="s">
        <v>9102</v>
      </c>
      <c r="F288" t="str">
        <f>IF(ISERROR(VLOOKUP(Transaktionen[[#This Row],[Transaktionen]],BTT[Verwendete Transaktion (Pflichtauswahl)],1,FALSE)),"nein","ja")</f>
        <v>nein</v>
      </c>
    </row>
    <row r="289" spans="1:7" x14ac:dyDescent="0.25">
      <c r="A289" t="s">
        <v>6484</v>
      </c>
      <c r="B289" t="s">
        <v>7576</v>
      </c>
      <c r="C289" t="s">
        <v>3</v>
      </c>
      <c r="D289" s="13" t="s">
        <v>576</v>
      </c>
      <c r="E289" t="s">
        <v>576</v>
      </c>
      <c r="F289" t="str">
        <f>IF(ISERROR(VLOOKUP(Transaktionen[[#This Row],[Transaktionen]],BTT[Verwendete Transaktion (Pflichtauswahl)],1,FALSE)),"nein","ja")</f>
        <v>nein</v>
      </c>
      <c r="G289" t="s">
        <v>9516</v>
      </c>
    </row>
    <row r="290" spans="1:7" x14ac:dyDescent="0.25">
      <c r="A290" t="s">
        <v>6487</v>
      </c>
      <c r="B290" t="s">
        <v>7579</v>
      </c>
      <c r="C290" t="s">
        <v>3</v>
      </c>
      <c r="D290" s="13" t="s">
        <v>576</v>
      </c>
      <c r="E290" t="s">
        <v>576</v>
      </c>
      <c r="F290" t="str">
        <f>IF(ISERROR(VLOOKUP(Transaktionen[[#This Row],[Transaktionen]],BTT[Verwendete Transaktion (Pflichtauswahl)],1,FALSE)),"nein","ja")</f>
        <v>nein</v>
      </c>
      <c r="G290" t="s">
        <v>9516</v>
      </c>
    </row>
    <row r="291" spans="1:7" x14ac:dyDescent="0.25">
      <c r="A291" t="s">
        <v>6488</v>
      </c>
      <c r="B291" t="s">
        <v>7580</v>
      </c>
      <c r="C291" t="s">
        <v>3</v>
      </c>
      <c r="D291" s="13" t="s">
        <v>576</v>
      </c>
      <c r="E291" t="s">
        <v>576</v>
      </c>
      <c r="F291" t="str">
        <f>IF(ISERROR(VLOOKUP(Transaktionen[[#This Row],[Transaktionen]],BTT[Verwendete Transaktion (Pflichtauswahl)],1,FALSE)),"nein","ja")</f>
        <v>nein</v>
      </c>
      <c r="G291" t="s">
        <v>9516</v>
      </c>
    </row>
    <row r="292" spans="1:7" x14ac:dyDescent="0.25">
      <c r="A292" t="s">
        <v>6489</v>
      </c>
      <c r="B292" t="s">
        <v>7581</v>
      </c>
      <c r="C292" t="s">
        <v>3</v>
      </c>
      <c r="D292" s="13" t="s">
        <v>576</v>
      </c>
      <c r="E292" t="s">
        <v>576</v>
      </c>
      <c r="F292" t="str">
        <f>IF(ISERROR(VLOOKUP(Transaktionen[[#This Row],[Transaktionen]],BTT[Verwendete Transaktion (Pflichtauswahl)],1,FALSE)),"nein","ja")</f>
        <v>nein</v>
      </c>
      <c r="G292" t="s">
        <v>9516</v>
      </c>
    </row>
    <row r="293" spans="1:7" x14ac:dyDescent="0.25">
      <c r="A293" t="s">
        <v>6490</v>
      </c>
      <c r="B293" t="s">
        <v>7582</v>
      </c>
      <c r="C293" t="s">
        <v>3</v>
      </c>
      <c r="D293" s="13" t="s">
        <v>576</v>
      </c>
      <c r="E293" t="s">
        <v>576</v>
      </c>
      <c r="F293" t="str">
        <f>IF(ISERROR(VLOOKUP(Transaktionen[[#This Row],[Transaktionen]],BTT[Verwendete Transaktion (Pflichtauswahl)],1,FALSE)),"nein","ja")</f>
        <v>nein</v>
      </c>
      <c r="G293" t="s">
        <v>9516</v>
      </c>
    </row>
    <row r="294" spans="1:7" x14ac:dyDescent="0.25">
      <c r="A294" t="s">
        <v>355</v>
      </c>
      <c r="B294" t="s">
        <v>356</v>
      </c>
      <c r="C294" t="s">
        <v>3</v>
      </c>
      <c r="D294" s="13">
        <v>6</v>
      </c>
      <c r="E294" t="s">
        <v>9102</v>
      </c>
      <c r="F294" t="str">
        <f>IF(ISERROR(VLOOKUP(Transaktionen[[#This Row],[Transaktionen]],BTT[Verwendete Transaktion (Pflichtauswahl)],1,FALSE)),"nein","ja")</f>
        <v>nein</v>
      </c>
    </row>
    <row r="295" spans="1:7" x14ac:dyDescent="0.25">
      <c r="A295" t="s">
        <v>6491</v>
      </c>
      <c r="B295" t="s">
        <v>7583</v>
      </c>
      <c r="C295" t="s">
        <v>3</v>
      </c>
      <c r="D295" s="13" t="s">
        <v>576</v>
      </c>
      <c r="E295" t="s">
        <v>576</v>
      </c>
      <c r="F295" t="str">
        <f>IF(ISERROR(VLOOKUP(Transaktionen[[#This Row],[Transaktionen]],BTT[Verwendete Transaktion (Pflichtauswahl)],1,FALSE)),"nein","ja")</f>
        <v>nein</v>
      </c>
      <c r="G295" t="s">
        <v>9516</v>
      </c>
    </row>
    <row r="296" spans="1:7" x14ac:dyDescent="0.25">
      <c r="A296" t="s">
        <v>6492</v>
      </c>
      <c r="B296" t="s">
        <v>7584</v>
      </c>
      <c r="C296" t="s">
        <v>3</v>
      </c>
      <c r="D296" s="13" t="s">
        <v>576</v>
      </c>
      <c r="E296" t="s">
        <v>576</v>
      </c>
      <c r="F296" t="str">
        <f>IF(ISERROR(VLOOKUP(Transaktionen[[#This Row],[Transaktionen]],BTT[Verwendete Transaktion (Pflichtauswahl)],1,FALSE)),"nein","ja")</f>
        <v>nein</v>
      </c>
      <c r="G296" t="s">
        <v>9516</v>
      </c>
    </row>
    <row r="297" spans="1:7" x14ac:dyDescent="0.25">
      <c r="A297" t="s">
        <v>6493</v>
      </c>
      <c r="B297" t="s">
        <v>7585</v>
      </c>
      <c r="C297" t="s">
        <v>3</v>
      </c>
      <c r="D297" s="13" t="s">
        <v>576</v>
      </c>
      <c r="E297" t="s">
        <v>576</v>
      </c>
      <c r="F297" t="str">
        <f>IF(ISERROR(VLOOKUP(Transaktionen[[#This Row],[Transaktionen]],BTT[Verwendete Transaktion (Pflichtauswahl)],1,FALSE)),"nein","ja")</f>
        <v>nein</v>
      </c>
      <c r="G297" t="s">
        <v>9516</v>
      </c>
    </row>
    <row r="298" spans="1:7" x14ac:dyDescent="0.25">
      <c r="A298" t="s">
        <v>6494</v>
      </c>
      <c r="B298" t="s">
        <v>7586</v>
      </c>
      <c r="C298" t="s">
        <v>3</v>
      </c>
      <c r="D298" s="13" t="s">
        <v>576</v>
      </c>
      <c r="E298" t="s">
        <v>576</v>
      </c>
      <c r="F298" t="str">
        <f>IF(ISERROR(VLOOKUP(Transaktionen[[#This Row],[Transaktionen]],BTT[Verwendete Transaktion (Pflichtauswahl)],1,FALSE)),"nein","ja")</f>
        <v>nein</v>
      </c>
      <c r="G298" t="s">
        <v>9516</v>
      </c>
    </row>
    <row r="299" spans="1:7" x14ac:dyDescent="0.25">
      <c r="A299" t="s">
        <v>6495</v>
      </c>
      <c r="B299" t="s">
        <v>7587</v>
      </c>
      <c r="C299" t="s">
        <v>3</v>
      </c>
      <c r="D299" s="13" t="s">
        <v>576</v>
      </c>
      <c r="E299" t="s">
        <v>576</v>
      </c>
      <c r="F299" t="str">
        <f>IF(ISERROR(VLOOKUP(Transaktionen[[#This Row],[Transaktionen]],BTT[Verwendete Transaktion (Pflichtauswahl)],1,FALSE)),"nein","ja")</f>
        <v>nein</v>
      </c>
      <c r="G299" t="s">
        <v>9516</v>
      </c>
    </row>
    <row r="300" spans="1:7" x14ac:dyDescent="0.25">
      <c r="A300" t="s">
        <v>6496</v>
      </c>
      <c r="B300" t="s">
        <v>7588</v>
      </c>
      <c r="C300" t="s">
        <v>3</v>
      </c>
      <c r="D300" s="13" t="s">
        <v>576</v>
      </c>
      <c r="E300" t="s">
        <v>576</v>
      </c>
      <c r="F300" t="str">
        <f>IF(ISERROR(VLOOKUP(Transaktionen[[#This Row],[Transaktionen]],BTT[Verwendete Transaktion (Pflichtauswahl)],1,FALSE)),"nein","ja")</f>
        <v>nein</v>
      </c>
      <c r="G300" t="s">
        <v>9516</v>
      </c>
    </row>
    <row r="301" spans="1:7" x14ac:dyDescent="0.25">
      <c r="A301" t="s">
        <v>6497</v>
      </c>
      <c r="B301" t="s">
        <v>7589</v>
      </c>
      <c r="C301" t="s">
        <v>3</v>
      </c>
      <c r="D301" s="13" t="s">
        <v>576</v>
      </c>
      <c r="E301" t="s">
        <v>576</v>
      </c>
      <c r="F301" t="str">
        <f>IF(ISERROR(VLOOKUP(Transaktionen[[#This Row],[Transaktionen]],BTT[Verwendete Transaktion (Pflichtauswahl)],1,FALSE)),"nein","ja")</f>
        <v>nein</v>
      </c>
      <c r="G301" t="s">
        <v>9516</v>
      </c>
    </row>
    <row r="302" spans="1:7" x14ac:dyDescent="0.25">
      <c r="A302" t="s">
        <v>6498</v>
      </c>
      <c r="B302" t="s">
        <v>7590</v>
      </c>
      <c r="C302" t="s">
        <v>3</v>
      </c>
      <c r="D302" s="13" t="s">
        <v>576</v>
      </c>
      <c r="E302" t="s">
        <v>576</v>
      </c>
      <c r="F302" t="str">
        <f>IF(ISERROR(VLOOKUP(Transaktionen[[#This Row],[Transaktionen]],BTT[Verwendete Transaktion (Pflichtauswahl)],1,FALSE)),"nein","ja")</f>
        <v>nein</v>
      </c>
      <c r="G302" t="s">
        <v>9516</v>
      </c>
    </row>
    <row r="303" spans="1:7" x14ac:dyDescent="0.25">
      <c r="A303" t="s">
        <v>6499</v>
      </c>
      <c r="B303" t="s">
        <v>7591</v>
      </c>
      <c r="C303" t="s">
        <v>3</v>
      </c>
      <c r="D303" s="13" t="s">
        <v>576</v>
      </c>
      <c r="E303" t="s">
        <v>576</v>
      </c>
      <c r="F303" t="str">
        <f>IF(ISERROR(VLOOKUP(Transaktionen[[#This Row],[Transaktionen]],BTT[Verwendete Transaktion (Pflichtauswahl)],1,FALSE)),"nein","ja")</f>
        <v>nein</v>
      </c>
      <c r="G303" t="s">
        <v>9516</v>
      </c>
    </row>
    <row r="304" spans="1:7" x14ac:dyDescent="0.25">
      <c r="A304" t="s">
        <v>6500</v>
      </c>
      <c r="B304" t="s">
        <v>7592</v>
      </c>
      <c r="C304" t="s">
        <v>3</v>
      </c>
      <c r="D304" s="13" t="s">
        <v>576</v>
      </c>
      <c r="E304" t="s">
        <v>576</v>
      </c>
      <c r="F304" t="str">
        <f>IF(ISERROR(VLOOKUP(Transaktionen[[#This Row],[Transaktionen]],BTT[Verwendete Transaktion (Pflichtauswahl)],1,FALSE)),"nein","ja")</f>
        <v>nein</v>
      </c>
      <c r="G304" t="s">
        <v>9516</v>
      </c>
    </row>
    <row r="305" spans="1:7" x14ac:dyDescent="0.25">
      <c r="A305" t="s">
        <v>6501</v>
      </c>
      <c r="B305" t="s">
        <v>7593</v>
      </c>
      <c r="C305" t="s">
        <v>3</v>
      </c>
      <c r="D305" s="13" t="s">
        <v>576</v>
      </c>
      <c r="E305" t="s">
        <v>576</v>
      </c>
      <c r="F305" t="str">
        <f>IF(ISERROR(VLOOKUP(Transaktionen[[#This Row],[Transaktionen]],BTT[Verwendete Transaktion (Pflichtauswahl)],1,FALSE)),"nein","ja")</f>
        <v>nein</v>
      </c>
      <c r="G305" t="s">
        <v>9516</v>
      </c>
    </row>
    <row r="306" spans="1:7" x14ac:dyDescent="0.25">
      <c r="A306" t="s">
        <v>6502</v>
      </c>
      <c r="B306" t="s">
        <v>7594</v>
      </c>
      <c r="C306" t="s">
        <v>3</v>
      </c>
      <c r="D306" s="13" t="s">
        <v>576</v>
      </c>
      <c r="E306" t="s">
        <v>576</v>
      </c>
      <c r="F306" t="str">
        <f>IF(ISERROR(VLOOKUP(Transaktionen[[#This Row],[Transaktionen]],BTT[Verwendete Transaktion (Pflichtauswahl)],1,FALSE)),"nein","ja")</f>
        <v>nein</v>
      </c>
      <c r="G306" t="s">
        <v>9516</v>
      </c>
    </row>
    <row r="307" spans="1:7" x14ac:dyDescent="0.25">
      <c r="A307" t="s">
        <v>6503</v>
      </c>
      <c r="B307" t="s">
        <v>7595</v>
      </c>
      <c r="C307" t="s">
        <v>3</v>
      </c>
      <c r="D307" s="13" t="s">
        <v>576</v>
      </c>
      <c r="E307" t="s">
        <v>576</v>
      </c>
      <c r="F307" t="str">
        <f>IF(ISERROR(VLOOKUP(Transaktionen[[#This Row],[Transaktionen]],BTT[Verwendete Transaktion (Pflichtauswahl)],1,FALSE)),"nein","ja")</f>
        <v>nein</v>
      </c>
      <c r="G307" t="s">
        <v>9516</v>
      </c>
    </row>
    <row r="308" spans="1:7" x14ac:dyDescent="0.25">
      <c r="A308" t="s">
        <v>6504</v>
      </c>
      <c r="B308" t="s">
        <v>7596</v>
      </c>
      <c r="C308" t="s">
        <v>3</v>
      </c>
      <c r="D308" s="13" t="s">
        <v>576</v>
      </c>
      <c r="E308" t="s">
        <v>576</v>
      </c>
      <c r="F308" t="str">
        <f>IF(ISERROR(VLOOKUP(Transaktionen[[#This Row],[Transaktionen]],BTT[Verwendete Transaktion (Pflichtauswahl)],1,FALSE)),"nein","ja")</f>
        <v>nein</v>
      </c>
      <c r="G308" t="s">
        <v>9516</v>
      </c>
    </row>
    <row r="309" spans="1:7" x14ac:dyDescent="0.25">
      <c r="A309" t="s">
        <v>6505</v>
      </c>
      <c r="B309" t="s">
        <v>7597</v>
      </c>
      <c r="C309" t="s">
        <v>3</v>
      </c>
      <c r="D309" s="13" t="s">
        <v>576</v>
      </c>
      <c r="E309" t="s">
        <v>576</v>
      </c>
      <c r="F309" t="str">
        <f>IF(ISERROR(VLOOKUP(Transaktionen[[#This Row],[Transaktionen]],BTT[Verwendete Transaktion (Pflichtauswahl)],1,FALSE)),"nein","ja")</f>
        <v>nein</v>
      </c>
      <c r="G309" t="s">
        <v>9516</v>
      </c>
    </row>
    <row r="310" spans="1:7" x14ac:dyDescent="0.25">
      <c r="A310" t="s">
        <v>6506</v>
      </c>
      <c r="B310" t="s">
        <v>7598</v>
      </c>
      <c r="C310" t="s">
        <v>3</v>
      </c>
      <c r="D310" s="13" t="s">
        <v>576</v>
      </c>
      <c r="E310" t="s">
        <v>576</v>
      </c>
      <c r="F310" t="str">
        <f>IF(ISERROR(VLOOKUP(Transaktionen[[#This Row],[Transaktionen]],BTT[Verwendete Transaktion (Pflichtauswahl)],1,FALSE)),"nein","ja")</f>
        <v>nein</v>
      </c>
      <c r="G310" t="s">
        <v>9516</v>
      </c>
    </row>
    <row r="311" spans="1:7" x14ac:dyDescent="0.25">
      <c r="A311" t="s">
        <v>6507</v>
      </c>
      <c r="B311" t="s">
        <v>7599</v>
      </c>
      <c r="C311" t="s">
        <v>3</v>
      </c>
      <c r="D311" s="13" t="s">
        <v>576</v>
      </c>
      <c r="E311" t="s">
        <v>576</v>
      </c>
      <c r="F311" t="str">
        <f>IF(ISERROR(VLOOKUP(Transaktionen[[#This Row],[Transaktionen]],BTT[Verwendete Transaktion (Pflichtauswahl)],1,FALSE)),"nein","ja")</f>
        <v>nein</v>
      </c>
      <c r="G311" t="s">
        <v>9516</v>
      </c>
    </row>
    <row r="312" spans="1:7" x14ac:dyDescent="0.25">
      <c r="A312" t="s">
        <v>6508</v>
      </c>
      <c r="B312" t="s">
        <v>7600</v>
      </c>
      <c r="C312" t="s">
        <v>3</v>
      </c>
      <c r="D312" s="13" t="s">
        <v>576</v>
      </c>
      <c r="E312" t="s">
        <v>576</v>
      </c>
      <c r="F312" t="str">
        <f>IF(ISERROR(VLOOKUP(Transaktionen[[#This Row],[Transaktionen]],BTT[Verwendete Transaktion (Pflichtauswahl)],1,FALSE)),"nein","ja")</f>
        <v>nein</v>
      </c>
      <c r="G312" t="s">
        <v>9516</v>
      </c>
    </row>
    <row r="313" spans="1:7" x14ac:dyDescent="0.25">
      <c r="A313" t="s">
        <v>6509</v>
      </c>
      <c r="B313" t="s">
        <v>7601</v>
      </c>
      <c r="C313" t="s">
        <v>3</v>
      </c>
      <c r="D313" s="13" t="s">
        <v>576</v>
      </c>
      <c r="E313" t="s">
        <v>576</v>
      </c>
      <c r="F313" t="str">
        <f>IF(ISERROR(VLOOKUP(Transaktionen[[#This Row],[Transaktionen]],BTT[Verwendete Transaktion (Pflichtauswahl)],1,FALSE)),"nein","ja")</f>
        <v>nein</v>
      </c>
      <c r="G313" t="s">
        <v>9516</v>
      </c>
    </row>
    <row r="314" spans="1:7" x14ac:dyDescent="0.25">
      <c r="A314" t="s">
        <v>6510</v>
      </c>
      <c r="B314" t="s">
        <v>7602</v>
      </c>
      <c r="C314" t="s">
        <v>3</v>
      </c>
      <c r="D314" s="13" t="s">
        <v>576</v>
      </c>
      <c r="E314" t="s">
        <v>576</v>
      </c>
      <c r="F314" t="str">
        <f>IF(ISERROR(VLOOKUP(Transaktionen[[#This Row],[Transaktionen]],BTT[Verwendete Transaktion (Pflichtauswahl)],1,FALSE)),"nein","ja")</f>
        <v>nein</v>
      </c>
      <c r="G314" t="s">
        <v>9516</v>
      </c>
    </row>
    <row r="315" spans="1:7" x14ac:dyDescent="0.25">
      <c r="A315" t="s">
        <v>6511</v>
      </c>
      <c r="B315" t="s">
        <v>7603</v>
      </c>
      <c r="C315" t="s">
        <v>3</v>
      </c>
      <c r="D315" s="13" t="s">
        <v>576</v>
      </c>
      <c r="E315" t="s">
        <v>576</v>
      </c>
      <c r="F315" t="str">
        <f>IF(ISERROR(VLOOKUP(Transaktionen[[#This Row],[Transaktionen]],BTT[Verwendete Transaktion (Pflichtauswahl)],1,FALSE)),"nein","ja")</f>
        <v>nein</v>
      </c>
      <c r="G315" t="s">
        <v>9516</v>
      </c>
    </row>
    <row r="316" spans="1:7" x14ac:dyDescent="0.25">
      <c r="A316" t="s">
        <v>6512</v>
      </c>
      <c r="B316" t="s">
        <v>7604</v>
      </c>
      <c r="C316" t="s">
        <v>3</v>
      </c>
      <c r="D316" s="13" t="s">
        <v>576</v>
      </c>
      <c r="E316" t="s">
        <v>576</v>
      </c>
      <c r="F316" t="str">
        <f>IF(ISERROR(VLOOKUP(Transaktionen[[#This Row],[Transaktionen]],BTT[Verwendete Transaktion (Pflichtauswahl)],1,FALSE)),"nein","ja")</f>
        <v>nein</v>
      </c>
      <c r="G316" t="s">
        <v>9516</v>
      </c>
    </row>
    <row r="317" spans="1:7" x14ac:dyDescent="0.25">
      <c r="A317" t="s">
        <v>6513</v>
      </c>
      <c r="B317" t="s">
        <v>7605</v>
      </c>
      <c r="C317" t="s">
        <v>3</v>
      </c>
      <c r="D317" s="13" t="s">
        <v>576</v>
      </c>
      <c r="E317" t="s">
        <v>576</v>
      </c>
      <c r="F317" t="str">
        <f>IF(ISERROR(VLOOKUP(Transaktionen[[#This Row],[Transaktionen]],BTT[Verwendete Transaktion (Pflichtauswahl)],1,FALSE)),"nein","ja")</f>
        <v>nein</v>
      </c>
      <c r="G317" t="s">
        <v>9516</v>
      </c>
    </row>
    <row r="318" spans="1:7" x14ac:dyDescent="0.25">
      <c r="A318" t="s">
        <v>6514</v>
      </c>
      <c r="B318" t="s">
        <v>7606</v>
      </c>
      <c r="C318" t="s">
        <v>3</v>
      </c>
      <c r="D318" s="13" t="s">
        <v>576</v>
      </c>
      <c r="E318" t="s">
        <v>576</v>
      </c>
      <c r="F318" t="str">
        <f>IF(ISERROR(VLOOKUP(Transaktionen[[#This Row],[Transaktionen]],BTT[Verwendete Transaktion (Pflichtauswahl)],1,FALSE)),"nein","ja")</f>
        <v>nein</v>
      </c>
      <c r="G318" t="s">
        <v>9516</v>
      </c>
    </row>
    <row r="319" spans="1:7" x14ac:dyDescent="0.25">
      <c r="A319" t="s">
        <v>6515</v>
      </c>
      <c r="B319" t="s">
        <v>7607</v>
      </c>
      <c r="C319" t="s">
        <v>3</v>
      </c>
      <c r="D319" s="13" t="s">
        <v>576</v>
      </c>
      <c r="E319" t="s">
        <v>576</v>
      </c>
      <c r="F319" t="str">
        <f>IF(ISERROR(VLOOKUP(Transaktionen[[#This Row],[Transaktionen]],BTT[Verwendete Transaktion (Pflichtauswahl)],1,FALSE)),"nein","ja")</f>
        <v>nein</v>
      </c>
      <c r="G319" t="s">
        <v>9516</v>
      </c>
    </row>
    <row r="320" spans="1:7" x14ac:dyDescent="0.25">
      <c r="A320" t="s">
        <v>6516</v>
      </c>
      <c r="B320" t="s">
        <v>7608</v>
      </c>
      <c r="C320" t="s">
        <v>3</v>
      </c>
      <c r="D320" s="13" t="s">
        <v>576</v>
      </c>
      <c r="E320" t="s">
        <v>576</v>
      </c>
      <c r="F320" t="str">
        <f>IF(ISERROR(VLOOKUP(Transaktionen[[#This Row],[Transaktionen]],BTT[Verwendete Transaktion (Pflichtauswahl)],1,FALSE)),"nein","ja")</f>
        <v>nein</v>
      </c>
      <c r="G320" t="s">
        <v>9516</v>
      </c>
    </row>
    <row r="321" spans="1:7" x14ac:dyDescent="0.25">
      <c r="A321" t="s">
        <v>6517</v>
      </c>
      <c r="B321" t="s">
        <v>7609</v>
      </c>
      <c r="C321" t="s">
        <v>3</v>
      </c>
      <c r="D321" s="13" t="s">
        <v>576</v>
      </c>
      <c r="E321" t="s">
        <v>576</v>
      </c>
      <c r="F321" t="str">
        <f>IF(ISERROR(VLOOKUP(Transaktionen[[#This Row],[Transaktionen]],BTT[Verwendete Transaktion (Pflichtauswahl)],1,FALSE)),"nein","ja")</f>
        <v>nein</v>
      </c>
      <c r="G321" t="s">
        <v>9516</v>
      </c>
    </row>
    <row r="322" spans="1:7" x14ac:dyDescent="0.25">
      <c r="A322" t="s">
        <v>6518</v>
      </c>
      <c r="B322" t="s">
        <v>7610</v>
      </c>
      <c r="C322" t="s">
        <v>3</v>
      </c>
      <c r="D322" s="13" t="s">
        <v>576</v>
      </c>
      <c r="E322" t="s">
        <v>576</v>
      </c>
      <c r="F322" t="str">
        <f>IF(ISERROR(VLOOKUP(Transaktionen[[#This Row],[Transaktionen]],BTT[Verwendete Transaktion (Pflichtauswahl)],1,FALSE)),"nein","ja")</f>
        <v>nein</v>
      </c>
      <c r="G322" t="s">
        <v>9516</v>
      </c>
    </row>
    <row r="323" spans="1:7" x14ac:dyDescent="0.25">
      <c r="A323" t="s">
        <v>357</v>
      </c>
      <c r="B323" t="s">
        <v>358</v>
      </c>
      <c r="C323" t="s">
        <v>3</v>
      </c>
      <c r="D323" s="13">
        <v>6</v>
      </c>
      <c r="E323" t="s">
        <v>9102</v>
      </c>
      <c r="F323" t="str">
        <f>IF(ISERROR(VLOOKUP(Transaktionen[[#This Row],[Transaktionen]],BTT[Verwendete Transaktion (Pflichtauswahl)],1,FALSE)),"nein","ja")</f>
        <v>nein</v>
      </c>
    </row>
    <row r="324" spans="1:7" x14ac:dyDescent="0.25">
      <c r="A324" t="s">
        <v>6519</v>
      </c>
      <c r="B324" t="s">
        <v>7611</v>
      </c>
      <c r="C324" t="s">
        <v>3</v>
      </c>
      <c r="D324" s="13" t="s">
        <v>576</v>
      </c>
      <c r="E324" t="s">
        <v>576</v>
      </c>
      <c r="F324" t="str">
        <f>IF(ISERROR(VLOOKUP(Transaktionen[[#This Row],[Transaktionen]],BTT[Verwendete Transaktion (Pflichtauswahl)],1,FALSE)),"nein","ja")</f>
        <v>nein</v>
      </c>
      <c r="G324" t="s">
        <v>9516</v>
      </c>
    </row>
    <row r="325" spans="1:7" x14ac:dyDescent="0.25">
      <c r="A325" t="s">
        <v>6520</v>
      </c>
      <c r="B325" t="s">
        <v>7612</v>
      </c>
      <c r="C325" t="s">
        <v>3</v>
      </c>
      <c r="D325" s="13" t="s">
        <v>576</v>
      </c>
      <c r="E325" t="s">
        <v>576</v>
      </c>
      <c r="F325" t="str">
        <f>IF(ISERROR(VLOOKUP(Transaktionen[[#This Row],[Transaktionen]],BTT[Verwendete Transaktion (Pflichtauswahl)],1,FALSE)),"nein","ja")</f>
        <v>nein</v>
      </c>
      <c r="G325" t="s">
        <v>9516</v>
      </c>
    </row>
    <row r="326" spans="1:7" x14ac:dyDescent="0.25">
      <c r="A326" t="s">
        <v>6521</v>
      </c>
      <c r="B326" t="s">
        <v>7613</v>
      </c>
      <c r="C326" t="s">
        <v>3</v>
      </c>
      <c r="D326" s="13" t="s">
        <v>576</v>
      </c>
      <c r="E326" t="s">
        <v>576</v>
      </c>
      <c r="F326" t="str">
        <f>IF(ISERROR(VLOOKUP(Transaktionen[[#This Row],[Transaktionen]],BTT[Verwendete Transaktion (Pflichtauswahl)],1,FALSE)),"nein","ja")</f>
        <v>nein</v>
      </c>
      <c r="G326" t="s">
        <v>9516</v>
      </c>
    </row>
    <row r="327" spans="1:7" x14ac:dyDescent="0.25">
      <c r="A327" t="s">
        <v>6522</v>
      </c>
      <c r="B327" t="s">
        <v>7614</v>
      </c>
      <c r="C327" t="s">
        <v>3</v>
      </c>
      <c r="D327" s="13" t="s">
        <v>576</v>
      </c>
      <c r="E327" t="s">
        <v>576</v>
      </c>
      <c r="F327" t="str">
        <f>IF(ISERROR(VLOOKUP(Transaktionen[[#This Row],[Transaktionen]],BTT[Verwendete Transaktion (Pflichtauswahl)],1,FALSE)),"nein","ja")</f>
        <v>nein</v>
      </c>
      <c r="G327" t="s">
        <v>9516</v>
      </c>
    </row>
    <row r="328" spans="1:7" x14ac:dyDescent="0.25">
      <c r="A328" t="s">
        <v>359</v>
      </c>
      <c r="B328" t="s">
        <v>360</v>
      </c>
      <c r="C328" t="s">
        <v>3</v>
      </c>
      <c r="D328" s="13">
        <v>18</v>
      </c>
      <c r="E328" t="s">
        <v>9102</v>
      </c>
      <c r="F328" t="str">
        <f>IF(ISERROR(VLOOKUP(Transaktionen[[#This Row],[Transaktionen]],BTT[Verwendete Transaktion (Pflichtauswahl)],1,FALSE)),"nein","ja")</f>
        <v>nein</v>
      </c>
    </row>
    <row r="329" spans="1:7" x14ac:dyDescent="0.25">
      <c r="A329" t="s">
        <v>361</v>
      </c>
      <c r="B329" t="s">
        <v>362</v>
      </c>
      <c r="C329" t="s">
        <v>3</v>
      </c>
      <c r="D329" s="13">
        <v>16</v>
      </c>
      <c r="E329" t="s">
        <v>9102</v>
      </c>
      <c r="F329" t="str">
        <f>IF(ISERROR(VLOOKUP(Transaktionen[[#This Row],[Transaktionen]],BTT[Verwendete Transaktion (Pflichtauswahl)],1,FALSE)),"nein","ja")</f>
        <v>nein</v>
      </c>
    </row>
    <row r="330" spans="1:7" x14ac:dyDescent="0.25">
      <c r="A330" t="s">
        <v>6523</v>
      </c>
      <c r="B330" t="s">
        <v>7615</v>
      </c>
      <c r="C330" t="s">
        <v>3</v>
      </c>
      <c r="D330" s="13" t="s">
        <v>576</v>
      </c>
      <c r="E330" t="s">
        <v>576</v>
      </c>
      <c r="F330" t="str">
        <f>IF(ISERROR(VLOOKUP(Transaktionen[[#This Row],[Transaktionen]],BTT[Verwendete Transaktion (Pflichtauswahl)],1,FALSE)),"nein","ja")</f>
        <v>nein</v>
      </c>
      <c r="G330" t="s">
        <v>9516</v>
      </c>
    </row>
    <row r="331" spans="1:7" x14ac:dyDescent="0.25">
      <c r="A331" t="s">
        <v>6524</v>
      </c>
      <c r="B331" t="s">
        <v>7616</v>
      </c>
      <c r="C331" t="s">
        <v>3</v>
      </c>
      <c r="D331" s="13" t="s">
        <v>576</v>
      </c>
      <c r="E331" t="s">
        <v>576</v>
      </c>
      <c r="F331" t="str">
        <f>IF(ISERROR(VLOOKUP(Transaktionen[[#This Row],[Transaktionen]],BTT[Verwendete Transaktion (Pflichtauswahl)],1,FALSE)),"nein","ja")</f>
        <v>nein</v>
      </c>
      <c r="G331" t="s">
        <v>9516</v>
      </c>
    </row>
    <row r="332" spans="1:7" x14ac:dyDescent="0.25">
      <c r="A332" t="s">
        <v>6525</v>
      </c>
      <c r="B332" t="s">
        <v>7617</v>
      </c>
      <c r="C332" t="s">
        <v>3</v>
      </c>
      <c r="D332" s="13" t="s">
        <v>576</v>
      </c>
      <c r="E332" t="s">
        <v>576</v>
      </c>
      <c r="F332" t="str">
        <f>IF(ISERROR(VLOOKUP(Transaktionen[[#This Row],[Transaktionen]],BTT[Verwendete Transaktion (Pflichtauswahl)],1,FALSE)),"nein","ja")</f>
        <v>nein</v>
      </c>
      <c r="G332" t="s">
        <v>9516</v>
      </c>
    </row>
    <row r="333" spans="1:7" x14ac:dyDescent="0.25">
      <c r="A333" t="s">
        <v>6526</v>
      </c>
      <c r="B333" t="s">
        <v>7618</v>
      </c>
      <c r="C333" t="s">
        <v>3</v>
      </c>
      <c r="D333" s="13" t="s">
        <v>576</v>
      </c>
      <c r="E333" t="s">
        <v>576</v>
      </c>
      <c r="F333" t="str">
        <f>IF(ISERROR(VLOOKUP(Transaktionen[[#This Row],[Transaktionen]],BTT[Verwendete Transaktion (Pflichtauswahl)],1,FALSE)),"nein","ja")</f>
        <v>nein</v>
      </c>
      <c r="G333" t="s">
        <v>9516</v>
      </c>
    </row>
    <row r="334" spans="1:7" x14ac:dyDescent="0.25">
      <c r="A334" t="s">
        <v>6527</v>
      </c>
      <c r="B334" t="s">
        <v>7619</v>
      </c>
      <c r="C334" t="s">
        <v>3</v>
      </c>
      <c r="D334" s="13" t="s">
        <v>576</v>
      </c>
      <c r="E334" t="s">
        <v>576</v>
      </c>
      <c r="F334" t="str">
        <f>IF(ISERROR(VLOOKUP(Transaktionen[[#This Row],[Transaktionen]],BTT[Verwendete Transaktion (Pflichtauswahl)],1,FALSE)),"nein","ja")</f>
        <v>nein</v>
      </c>
      <c r="G334" t="s">
        <v>9516</v>
      </c>
    </row>
    <row r="335" spans="1:7" x14ac:dyDescent="0.25">
      <c r="A335" t="s">
        <v>6528</v>
      </c>
      <c r="B335" t="s">
        <v>7620</v>
      </c>
      <c r="C335" t="s">
        <v>3</v>
      </c>
      <c r="D335" s="13" t="s">
        <v>576</v>
      </c>
      <c r="E335" t="s">
        <v>576</v>
      </c>
      <c r="F335" t="str">
        <f>IF(ISERROR(VLOOKUP(Transaktionen[[#This Row],[Transaktionen]],BTT[Verwendete Transaktion (Pflichtauswahl)],1,FALSE)),"nein","ja")</f>
        <v>nein</v>
      </c>
      <c r="G335" t="s">
        <v>9516</v>
      </c>
    </row>
    <row r="336" spans="1:7" x14ac:dyDescent="0.25">
      <c r="A336" t="s">
        <v>6529</v>
      </c>
      <c r="B336" t="s">
        <v>7621</v>
      </c>
      <c r="C336" t="s">
        <v>3</v>
      </c>
      <c r="D336" s="13" t="s">
        <v>576</v>
      </c>
      <c r="E336" t="s">
        <v>576</v>
      </c>
      <c r="F336" t="str">
        <f>IF(ISERROR(VLOOKUP(Transaktionen[[#This Row],[Transaktionen]],BTT[Verwendete Transaktion (Pflichtauswahl)],1,FALSE)),"nein","ja")</f>
        <v>nein</v>
      </c>
      <c r="G336" t="s">
        <v>9516</v>
      </c>
    </row>
    <row r="337" spans="1:7" x14ac:dyDescent="0.25">
      <c r="A337" t="s">
        <v>6530</v>
      </c>
      <c r="B337" t="s">
        <v>7622</v>
      </c>
      <c r="C337" t="s">
        <v>3</v>
      </c>
      <c r="D337" s="13" t="s">
        <v>576</v>
      </c>
      <c r="E337" t="s">
        <v>576</v>
      </c>
      <c r="F337" t="str">
        <f>IF(ISERROR(VLOOKUP(Transaktionen[[#This Row],[Transaktionen]],BTT[Verwendete Transaktion (Pflichtauswahl)],1,FALSE)),"nein","ja")</f>
        <v>nein</v>
      </c>
      <c r="G337" t="s">
        <v>9516</v>
      </c>
    </row>
    <row r="338" spans="1:7" x14ac:dyDescent="0.25">
      <c r="A338" t="s">
        <v>6531</v>
      </c>
      <c r="B338" t="s">
        <v>7623</v>
      </c>
      <c r="C338" t="s">
        <v>3</v>
      </c>
      <c r="D338" s="13" t="s">
        <v>576</v>
      </c>
      <c r="E338" t="s">
        <v>576</v>
      </c>
      <c r="F338" t="str">
        <f>IF(ISERROR(VLOOKUP(Transaktionen[[#This Row],[Transaktionen]],BTT[Verwendete Transaktion (Pflichtauswahl)],1,FALSE)),"nein","ja")</f>
        <v>nein</v>
      </c>
      <c r="G338" t="s">
        <v>9516</v>
      </c>
    </row>
    <row r="339" spans="1:7" x14ac:dyDescent="0.25">
      <c r="A339" t="s">
        <v>6532</v>
      </c>
      <c r="B339" t="s">
        <v>7624</v>
      </c>
      <c r="C339" t="s">
        <v>3</v>
      </c>
      <c r="D339" s="13" t="s">
        <v>576</v>
      </c>
      <c r="E339" t="s">
        <v>576</v>
      </c>
      <c r="F339" t="str">
        <f>IF(ISERROR(VLOOKUP(Transaktionen[[#This Row],[Transaktionen]],BTT[Verwendete Transaktion (Pflichtauswahl)],1,FALSE)),"nein","ja")</f>
        <v>nein</v>
      </c>
      <c r="G339" t="s">
        <v>9516</v>
      </c>
    </row>
    <row r="340" spans="1:7" x14ac:dyDescent="0.25">
      <c r="A340" t="s">
        <v>6533</v>
      </c>
      <c r="B340" t="s">
        <v>7625</v>
      </c>
      <c r="C340" t="s">
        <v>3</v>
      </c>
      <c r="D340" s="13" t="s">
        <v>576</v>
      </c>
      <c r="E340" t="s">
        <v>576</v>
      </c>
      <c r="F340" t="str">
        <f>IF(ISERROR(VLOOKUP(Transaktionen[[#This Row],[Transaktionen]],BTT[Verwendete Transaktion (Pflichtauswahl)],1,FALSE)),"nein","ja")</f>
        <v>nein</v>
      </c>
      <c r="G340" t="s">
        <v>9516</v>
      </c>
    </row>
    <row r="341" spans="1:7" x14ac:dyDescent="0.25">
      <c r="A341" t="s">
        <v>6534</v>
      </c>
      <c r="B341" t="s">
        <v>7626</v>
      </c>
      <c r="C341" t="s">
        <v>3</v>
      </c>
      <c r="D341" s="13" t="s">
        <v>576</v>
      </c>
      <c r="E341" t="s">
        <v>576</v>
      </c>
      <c r="F341" t="str">
        <f>IF(ISERROR(VLOOKUP(Transaktionen[[#This Row],[Transaktionen]],BTT[Verwendete Transaktion (Pflichtauswahl)],1,FALSE)),"nein","ja")</f>
        <v>nein</v>
      </c>
      <c r="G341" t="s">
        <v>9516</v>
      </c>
    </row>
    <row r="342" spans="1:7" x14ac:dyDescent="0.25">
      <c r="A342" t="s">
        <v>6535</v>
      </c>
      <c r="B342" t="s">
        <v>7627</v>
      </c>
      <c r="C342" t="s">
        <v>3</v>
      </c>
      <c r="D342" s="13" t="s">
        <v>576</v>
      </c>
      <c r="E342" t="s">
        <v>576</v>
      </c>
      <c r="F342" t="str">
        <f>IF(ISERROR(VLOOKUP(Transaktionen[[#This Row],[Transaktionen]],BTT[Verwendete Transaktion (Pflichtauswahl)],1,FALSE)),"nein","ja")</f>
        <v>nein</v>
      </c>
      <c r="G342" t="s">
        <v>9516</v>
      </c>
    </row>
    <row r="343" spans="1:7" x14ac:dyDescent="0.25">
      <c r="A343" t="s">
        <v>6536</v>
      </c>
      <c r="B343" t="s">
        <v>7628</v>
      </c>
      <c r="C343" t="s">
        <v>3</v>
      </c>
      <c r="D343" s="13" t="s">
        <v>576</v>
      </c>
      <c r="E343" t="s">
        <v>576</v>
      </c>
      <c r="F343" t="str">
        <f>IF(ISERROR(VLOOKUP(Transaktionen[[#This Row],[Transaktionen]],BTT[Verwendete Transaktion (Pflichtauswahl)],1,FALSE)),"nein","ja")</f>
        <v>nein</v>
      </c>
      <c r="G343" t="s">
        <v>9516</v>
      </c>
    </row>
    <row r="344" spans="1:7" x14ac:dyDescent="0.25">
      <c r="A344" t="s">
        <v>6537</v>
      </c>
      <c r="B344" t="s">
        <v>7629</v>
      </c>
      <c r="C344" t="s">
        <v>3</v>
      </c>
      <c r="D344" s="13" t="s">
        <v>576</v>
      </c>
      <c r="E344" t="s">
        <v>576</v>
      </c>
      <c r="F344" t="str">
        <f>IF(ISERROR(VLOOKUP(Transaktionen[[#This Row],[Transaktionen]],BTT[Verwendete Transaktion (Pflichtauswahl)],1,FALSE)),"nein","ja")</f>
        <v>nein</v>
      </c>
      <c r="G344" t="s">
        <v>9516</v>
      </c>
    </row>
    <row r="345" spans="1:7" x14ac:dyDescent="0.25">
      <c r="A345" t="s">
        <v>6538</v>
      </c>
      <c r="B345" t="s">
        <v>7630</v>
      </c>
      <c r="C345" t="s">
        <v>3</v>
      </c>
      <c r="D345" s="13" t="s">
        <v>576</v>
      </c>
      <c r="E345" t="s">
        <v>576</v>
      </c>
      <c r="F345" t="str">
        <f>IF(ISERROR(VLOOKUP(Transaktionen[[#This Row],[Transaktionen]],BTT[Verwendete Transaktion (Pflichtauswahl)],1,FALSE)),"nein","ja")</f>
        <v>nein</v>
      </c>
      <c r="G345" t="s">
        <v>9516</v>
      </c>
    </row>
    <row r="346" spans="1:7" x14ac:dyDescent="0.25">
      <c r="A346" t="s">
        <v>6539</v>
      </c>
      <c r="B346" t="s">
        <v>7631</v>
      </c>
      <c r="C346" t="s">
        <v>3</v>
      </c>
      <c r="D346" s="13" t="s">
        <v>576</v>
      </c>
      <c r="E346" t="s">
        <v>576</v>
      </c>
      <c r="F346" t="str">
        <f>IF(ISERROR(VLOOKUP(Transaktionen[[#This Row],[Transaktionen]],BTT[Verwendete Transaktion (Pflichtauswahl)],1,FALSE)),"nein","ja")</f>
        <v>nein</v>
      </c>
      <c r="G346" t="s">
        <v>9516</v>
      </c>
    </row>
    <row r="347" spans="1:7" x14ac:dyDescent="0.25">
      <c r="A347" t="s">
        <v>6540</v>
      </c>
      <c r="B347" t="s">
        <v>7632</v>
      </c>
      <c r="C347" t="s">
        <v>3</v>
      </c>
      <c r="D347" s="13" t="s">
        <v>576</v>
      </c>
      <c r="E347" t="s">
        <v>576</v>
      </c>
      <c r="F347" t="str">
        <f>IF(ISERROR(VLOOKUP(Transaktionen[[#This Row],[Transaktionen]],BTT[Verwendete Transaktion (Pflichtauswahl)],1,FALSE)),"nein","ja")</f>
        <v>nein</v>
      </c>
      <c r="G347" t="s">
        <v>9516</v>
      </c>
    </row>
    <row r="348" spans="1:7" x14ac:dyDescent="0.25">
      <c r="A348" t="s">
        <v>6541</v>
      </c>
      <c r="B348" t="s">
        <v>7633</v>
      </c>
      <c r="C348" t="s">
        <v>3</v>
      </c>
      <c r="D348" s="13" t="s">
        <v>576</v>
      </c>
      <c r="E348" t="s">
        <v>576</v>
      </c>
      <c r="F348" t="str">
        <f>IF(ISERROR(VLOOKUP(Transaktionen[[#This Row],[Transaktionen]],BTT[Verwendete Transaktion (Pflichtauswahl)],1,FALSE)),"nein","ja")</f>
        <v>nein</v>
      </c>
      <c r="G348" t="s">
        <v>9516</v>
      </c>
    </row>
    <row r="349" spans="1:7" x14ac:dyDescent="0.25">
      <c r="A349" t="s">
        <v>6542</v>
      </c>
      <c r="B349" t="s">
        <v>7634</v>
      </c>
      <c r="C349" t="s">
        <v>3</v>
      </c>
      <c r="D349" s="13" t="s">
        <v>576</v>
      </c>
      <c r="E349" t="s">
        <v>576</v>
      </c>
      <c r="F349" t="str">
        <f>IF(ISERROR(VLOOKUP(Transaktionen[[#This Row],[Transaktionen]],BTT[Verwendete Transaktion (Pflichtauswahl)],1,FALSE)),"nein","ja")</f>
        <v>nein</v>
      </c>
      <c r="G349" t="s">
        <v>9516</v>
      </c>
    </row>
    <row r="350" spans="1:7" x14ac:dyDescent="0.25">
      <c r="A350" t="s">
        <v>6543</v>
      </c>
      <c r="B350" t="s">
        <v>7635</v>
      </c>
      <c r="C350" t="s">
        <v>3</v>
      </c>
      <c r="D350" s="13" t="s">
        <v>576</v>
      </c>
      <c r="E350" t="s">
        <v>576</v>
      </c>
      <c r="F350" t="str">
        <f>IF(ISERROR(VLOOKUP(Transaktionen[[#This Row],[Transaktionen]],BTT[Verwendete Transaktion (Pflichtauswahl)],1,FALSE)),"nein","ja")</f>
        <v>nein</v>
      </c>
      <c r="G350" t="s">
        <v>9516</v>
      </c>
    </row>
    <row r="351" spans="1:7" x14ac:dyDescent="0.25">
      <c r="A351" t="s">
        <v>6544</v>
      </c>
      <c r="B351" t="s">
        <v>7636</v>
      </c>
      <c r="C351" t="s">
        <v>3</v>
      </c>
      <c r="D351" s="13" t="s">
        <v>576</v>
      </c>
      <c r="E351" t="s">
        <v>576</v>
      </c>
      <c r="F351" t="str">
        <f>IF(ISERROR(VLOOKUP(Transaktionen[[#This Row],[Transaktionen]],BTT[Verwendete Transaktion (Pflichtauswahl)],1,FALSE)),"nein","ja")</f>
        <v>nein</v>
      </c>
      <c r="G351" t="s">
        <v>9516</v>
      </c>
    </row>
    <row r="352" spans="1:7" x14ac:dyDescent="0.25">
      <c r="A352" t="s">
        <v>6545</v>
      </c>
      <c r="B352" t="s">
        <v>7637</v>
      </c>
      <c r="C352" t="s">
        <v>3</v>
      </c>
      <c r="D352" s="13" t="s">
        <v>576</v>
      </c>
      <c r="E352" t="s">
        <v>576</v>
      </c>
      <c r="F352" t="str">
        <f>IF(ISERROR(VLOOKUP(Transaktionen[[#This Row],[Transaktionen]],BTT[Verwendete Transaktion (Pflichtauswahl)],1,FALSE)),"nein","ja")</f>
        <v>nein</v>
      </c>
      <c r="G352" t="s">
        <v>9516</v>
      </c>
    </row>
    <row r="353" spans="1:7" x14ac:dyDescent="0.25">
      <c r="A353" t="s">
        <v>6546</v>
      </c>
      <c r="B353" t="s">
        <v>7638</v>
      </c>
      <c r="C353" t="s">
        <v>3</v>
      </c>
      <c r="D353" s="13" t="s">
        <v>576</v>
      </c>
      <c r="E353" t="s">
        <v>576</v>
      </c>
      <c r="F353" t="str">
        <f>IF(ISERROR(VLOOKUP(Transaktionen[[#This Row],[Transaktionen]],BTT[Verwendete Transaktion (Pflichtauswahl)],1,FALSE)),"nein","ja")</f>
        <v>nein</v>
      </c>
      <c r="G353" t="s">
        <v>9516</v>
      </c>
    </row>
    <row r="354" spans="1:7" x14ac:dyDescent="0.25">
      <c r="A354" t="s">
        <v>6547</v>
      </c>
      <c r="B354" t="s">
        <v>7639</v>
      </c>
      <c r="C354" t="s">
        <v>3</v>
      </c>
      <c r="D354" s="13" t="s">
        <v>576</v>
      </c>
      <c r="E354" t="s">
        <v>576</v>
      </c>
      <c r="F354" t="str">
        <f>IF(ISERROR(VLOOKUP(Transaktionen[[#This Row],[Transaktionen]],BTT[Verwendete Transaktion (Pflichtauswahl)],1,FALSE)),"nein","ja")</f>
        <v>nein</v>
      </c>
      <c r="G354" t="s">
        <v>9516</v>
      </c>
    </row>
    <row r="355" spans="1:7" x14ac:dyDescent="0.25">
      <c r="A355" t="s">
        <v>6548</v>
      </c>
      <c r="B355" t="s">
        <v>7640</v>
      </c>
      <c r="C355" t="s">
        <v>3</v>
      </c>
      <c r="D355" s="13" t="s">
        <v>576</v>
      </c>
      <c r="E355" t="s">
        <v>576</v>
      </c>
      <c r="F355" t="str">
        <f>IF(ISERROR(VLOOKUP(Transaktionen[[#This Row],[Transaktionen]],BTT[Verwendete Transaktion (Pflichtauswahl)],1,FALSE)),"nein","ja")</f>
        <v>nein</v>
      </c>
      <c r="G355" t="s">
        <v>9516</v>
      </c>
    </row>
    <row r="356" spans="1:7" x14ac:dyDescent="0.25">
      <c r="A356" t="s">
        <v>6549</v>
      </c>
      <c r="B356" t="s">
        <v>7641</v>
      </c>
      <c r="C356" t="s">
        <v>3</v>
      </c>
      <c r="D356" s="13" t="s">
        <v>576</v>
      </c>
      <c r="E356" t="s">
        <v>576</v>
      </c>
      <c r="F356" t="str">
        <f>IF(ISERROR(VLOOKUP(Transaktionen[[#This Row],[Transaktionen]],BTT[Verwendete Transaktion (Pflichtauswahl)],1,FALSE)),"nein","ja")</f>
        <v>nein</v>
      </c>
      <c r="G356" t="s">
        <v>9516</v>
      </c>
    </row>
    <row r="357" spans="1:7" x14ac:dyDescent="0.25">
      <c r="A357" t="s">
        <v>6550</v>
      </c>
      <c r="B357" t="s">
        <v>7642</v>
      </c>
      <c r="C357" t="s">
        <v>3</v>
      </c>
      <c r="D357" s="13" t="s">
        <v>576</v>
      </c>
      <c r="E357" t="s">
        <v>576</v>
      </c>
      <c r="F357" t="str">
        <f>IF(ISERROR(VLOOKUP(Transaktionen[[#This Row],[Transaktionen]],BTT[Verwendete Transaktion (Pflichtauswahl)],1,FALSE)),"nein","ja")</f>
        <v>nein</v>
      </c>
      <c r="G357" t="s">
        <v>9516</v>
      </c>
    </row>
    <row r="358" spans="1:7" x14ac:dyDescent="0.25">
      <c r="A358" t="s">
        <v>6551</v>
      </c>
      <c r="B358" t="s">
        <v>7643</v>
      </c>
      <c r="C358" t="s">
        <v>3</v>
      </c>
      <c r="D358" s="13" t="s">
        <v>576</v>
      </c>
      <c r="E358" t="s">
        <v>576</v>
      </c>
      <c r="F358" t="str">
        <f>IF(ISERROR(VLOOKUP(Transaktionen[[#This Row],[Transaktionen]],BTT[Verwendete Transaktion (Pflichtauswahl)],1,FALSE)),"nein","ja")</f>
        <v>nein</v>
      </c>
      <c r="G358" t="s">
        <v>9516</v>
      </c>
    </row>
    <row r="359" spans="1:7" x14ac:dyDescent="0.25">
      <c r="A359" t="s">
        <v>6552</v>
      </c>
      <c r="B359" t="s">
        <v>7644</v>
      </c>
      <c r="C359" t="s">
        <v>3</v>
      </c>
      <c r="D359" s="13" t="s">
        <v>576</v>
      </c>
      <c r="E359" t="s">
        <v>576</v>
      </c>
      <c r="F359" t="str">
        <f>IF(ISERROR(VLOOKUP(Transaktionen[[#This Row],[Transaktionen]],BTT[Verwendete Transaktion (Pflichtauswahl)],1,FALSE)),"nein","ja")</f>
        <v>nein</v>
      </c>
      <c r="G359" t="s">
        <v>9516</v>
      </c>
    </row>
    <row r="360" spans="1:7" x14ac:dyDescent="0.25">
      <c r="A360" t="s">
        <v>6553</v>
      </c>
      <c r="B360" t="s">
        <v>7645</v>
      </c>
      <c r="C360" t="s">
        <v>3</v>
      </c>
      <c r="D360" s="13" t="s">
        <v>576</v>
      </c>
      <c r="E360" t="s">
        <v>576</v>
      </c>
      <c r="F360" t="str">
        <f>IF(ISERROR(VLOOKUP(Transaktionen[[#This Row],[Transaktionen]],BTT[Verwendete Transaktion (Pflichtauswahl)],1,FALSE)),"nein","ja")</f>
        <v>nein</v>
      </c>
      <c r="G360" t="s">
        <v>9516</v>
      </c>
    </row>
    <row r="361" spans="1:7" x14ac:dyDescent="0.25">
      <c r="A361" t="s">
        <v>6554</v>
      </c>
      <c r="B361" t="s">
        <v>7646</v>
      </c>
      <c r="C361" t="s">
        <v>3</v>
      </c>
      <c r="D361" s="13" t="s">
        <v>576</v>
      </c>
      <c r="E361" t="s">
        <v>576</v>
      </c>
      <c r="F361" t="str">
        <f>IF(ISERROR(VLOOKUP(Transaktionen[[#This Row],[Transaktionen]],BTT[Verwendete Transaktion (Pflichtauswahl)],1,FALSE)),"nein","ja")</f>
        <v>nein</v>
      </c>
      <c r="G361" t="s">
        <v>9516</v>
      </c>
    </row>
    <row r="362" spans="1:7" x14ac:dyDescent="0.25">
      <c r="A362" t="s">
        <v>6555</v>
      </c>
      <c r="B362" t="s">
        <v>7647</v>
      </c>
      <c r="C362" t="s">
        <v>3</v>
      </c>
      <c r="D362" s="13" t="s">
        <v>576</v>
      </c>
      <c r="E362" t="s">
        <v>576</v>
      </c>
      <c r="F362" t="str">
        <f>IF(ISERROR(VLOOKUP(Transaktionen[[#This Row],[Transaktionen]],BTT[Verwendete Transaktion (Pflichtauswahl)],1,FALSE)),"nein","ja")</f>
        <v>nein</v>
      </c>
      <c r="G362" t="s">
        <v>9516</v>
      </c>
    </row>
    <row r="363" spans="1:7" x14ac:dyDescent="0.25">
      <c r="A363" t="s">
        <v>6556</v>
      </c>
      <c r="B363" t="s">
        <v>7648</v>
      </c>
      <c r="C363" t="s">
        <v>3</v>
      </c>
      <c r="D363" s="13" t="s">
        <v>576</v>
      </c>
      <c r="E363" t="s">
        <v>576</v>
      </c>
      <c r="F363" t="str">
        <f>IF(ISERROR(VLOOKUP(Transaktionen[[#This Row],[Transaktionen]],BTT[Verwendete Transaktion (Pflichtauswahl)],1,FALSE)),"nein","ja")</f>
        <v>nein</v>
      </c>
      <c r="G363" t="s">
        <v>9516</v>
      </c>
    </row>
    <row r="364" spans="1:7" x14ac:dyDescent="0.25">
      <c r="A364" t="s">
        <v>6557</v>
      </c>
      <c r="B364" t="s">
        <v>7649</v>
      </c>
      <c r="C364" t="s">
        <v>3</v>
      </c>
      <c r="D364" s="13" t="s">
        <v>576</v>
      </c>
      <c r="E364" t="s">
        <v>576</v>
      </c>
      <c r="F364" t="str">
        <f>IF(ISERROR(VLOOKUP(Transaktionen[[#This Row],[Transaktionen]],BTT[Verwendete Transaktion (Pflichtauswahl)],1,FALSE)),"nein","ja")</f>
        <v>nein</v>
      </c>
      <c r="G364" t="s">
        <v>9516</v>
      </c>
    </row>
    <row r="365" spans="1:7" x14ac:dyDescent="0.25">
      <c r="A365" t="s">
        <v>6558</v>
      </c>
      <c r="B365" t="s">
        <v>7650</v>
      </c>
      <c r="C365" t="s">
        <v>3</v>
      </c>
      <c r="D365" s="13" t="s">
        <v>576</v>
      </c>
      <c r="E365" t="s">
        <v>576</v>
      </c>
      <c r="F365" t="str">
        <f>IF(ISERROR(VLOOKUP(Transaktionen[[#This Row],[Transaktionen]],BTT[Verwendete Transaktion (Pflichtauswahl)],1,FALSE)),"nein","ja")</f>
        <v>nein</v>
      </c>
      <c r="G365" t="s">
        <v>9516</v>
      </c>
    </row>
    <row r="366" spans="1:7" x14ac:dyDescent="0.25">
      <c r="A366" t="s">
        <v>6559</v>
      </c>
      <c r="B366" t="s">
        <v>7651</v>
      </c>
      <c r="C366" t="s">
        <v>3</v>
      </c>
      <c r="D366" s="13" t="s">
        <v>576</v>
      </c>
      <c r="E366" t="s">
        <v>576</v>
      </c>
      <c r="F366" t="str">
        <f>IF(ISERROR(VLOOKUP(Transaktionen[[#This Row],[Transaktionen]],BTT[Verwendete Transaktion (Pflichtauswahl)],1,FALSE)),"nein","ja")</f>
        <v>nein</v>
      </c>
      <c r="G366" t="s">
        <v>9516</v>
      </c>
    </row>
    <row r="367" spans="1:7" x14ac:dyDescent="0.25">
      <c r="A367" t="s">
        <v>6560</v>
      </c>
      <c r="B367" t="s">
        <v>7652</v>
      </c>
      <c r="C367" t="s">
        <v>3</v>
      </c>
      <c r="D367" s="13" t="s">
        <v>576</v>
      </c>
      <c r="E367" t="s">
        <v>576</v>
      </c>
      <c r="F367" t="str">
        <f>IF(ISERROR(VLOOKUP(Transaktionen[[#This Row],[Transaktionen]],BTT[Verwendete Transaktion (Pflichtauswahl)],1,FALSE)),"nein","ja")</f>
        <v>nein</v>
      </c>
      <c r="G367" t="s">
        <v>9516</v>
      </c>
    </row>
    <row r="368" spans="1:7" x14ac:dyDescent="0.25">
      <c r="A368" t="s">
        <v>6561</v>
      </c>
      <c r="B368" t="s">
        <v>7653</v>
      </c>
      <c r="C368" t="s">
        <v>3</v>
      </c>
      <c r="D368" s="13" t="s">
        <v>576</v>
      </c>
      <c r="E368" t="s">
        <v>576</v>
      </c>
      <c r="F368" t="str">
        <f>IF(ISERROR(VLOOKUP(Transaktionen[[#This Row],[Transaktionen]],BTT[Verwendete Transaktion (Pflichtauswahl)],1,FALSE)),"nein","ja")</f>
        <v>nein</v>
      </c>
      <c r="G368" t="s">
        <v>9516</v>
      </c>
    </row>
    <row r="369" spans="1:7" x14ac:dyDescent="0.25">
      <c r="A369" t="s">
        <v>6562</v>
      </c>
      <c r="B369" t="s">
        <v>7654</v>
      </c>
      <c r="C369" t="s">
        <v>3</v>
      </c>
      <c r="D369" s="13" t="s">
        <v>576</v>
      </c>
      <c r="E369" t="s">
        <v>576</v>
      </c>
      <c r="F369" t="str">
        <f>IF(ISERROR(VLOOKUP(Transaktionen[[#This Row],[Transaktionen]],BTT[Verwendete Transaktion (Pflichtauswahl)],1,FALSE)),"nein","ja")</f>
        <v>nein</v>
      </c>
      <c r="G369" t="s">
        <v>9516</v>
      </c>
    </row>
    <row r="370" spans="1:7" x14ac:dyDescent="0.25">
      <c r="A370" t="s">
        <v>6563</v>
      </c>
      <c r="B370" t="s">
        <v>7655</v>
      </c>
      <c r="C370" t="s">
        <v>3</v>
      </c>
      <c r="D370" s="13" t="s">
        <v>576</v>
      </c>
      <c r="E370" t="s">
        <v>576</v>
      </c>
      <c r="F370" t="str">
        <f>IF(ISERROR(VLOOKUP(Transaktionen[[#This Row],[Transaktionen]],BTT[Verwendete Transaktion (Pflichtauswahl)],1,FALSE)),"nein","ja")</f>
        <v>nein</v>
      </c>
      <c r="G370" t="s">
        <v>9516</v>
      </c>
    </row>
    <row r="371" spans="1:7" x14ac:dyDescent="0.25">
      <c r="A371" t="s">
        <v>6564</v>
      </c>
      <c r="B371" t="s">
        <v>7656</v>
      </c>
      <c r="C371" t="s">
        <v>3</v>
      </c>
      <c r="D371" s="13" t="s">
        <v>576</v>
      </c>
      <c r="E371" t="s">
        <v>576</v>
      </c>
      <c r="F371" t="str">
        <f>IF(ISERROR(VLOOKUP(Transaktionen[[#This Row],[Transaktionen]],BTT[Verwendete Transaktion (Pflichtauswahl)],1,FALSE)),"nein","ja")</f>
        <v>nein</v>
      </c>
      <c r="G371" t="s">
        <v>9516</v>
      </c>
    </row>
    <row r="372" spans="1:7" x14ac:dyDescent="0.25">
      <c r="A372" t="s">
        <v>6565</v>
      </c>
      <c r="B372" t="s">
        <v>7657</v>
      </c>
      <c r="C372" t="s">
        <v>3</v>
      </c>
      <c r="D372" s="13" t="s">
        <v>576</v>
      </c>
      <c r="E372" t="s">
        <v>576</v>
      </c>
      <c r="F372" t="str">
        <f>IF(ISERROR(VLOOKUP(Transaktionen[[#This Row],[Transaktionen]],BTT[Verwendete Transaktion (Pflichtauswahl)],1,FALSE)),"nein","ja")</f>
        <v>nein</v>
      </c>
      <c r="G372" t="s">
        <v>9516</v>
      </c>
    </row>
    <row r="373" spans="1:7" x14ac:dyDescent="0.25">
      <c r="A373" t="s">
        <v>6566</v>
      </c>
      <c r="B373" t="s">
        <v>7658</v>
      </c>
      <c r="C373" t="s">
        <v>3</v>
      </c>
      <c r="D373" s="13" t="s">
        <v>576</v>
      </c>
      <c r="E373" t="s">
        <v>576</v>
      </c>
      <c r="F373" t="str">
        <f>IF(ISERROR(VLOOKUP(Transaktionen[[#This Row],[Transaktionen]],BTT[Verwendete Transaktion (Pflichtauswahl)],1,FALSE)),"nein","ja")</f>
        <v>nein</v>
      </c>
      <c r="G373" t="s">
        <v>9516</v>
      </c>
    </row>
    <row r="374" spans="1:7" x14ac:dyDescent="0.25">
      <c r="A374" t="s">
        <v>6567</v>
      </c>
      <c r="B374" t="s">
        <v>7659</v>
      </c>
      <c r="C374" t="s">
        <v>3</v>
      </c>
      <c r="D374" s="13" t="s">
        <v>576</v>
      </c>
      <c r="E374" t="s">
        <v>576</v>
      </c>
      <c r="F374" t="str">
        <f>IF(ISERROR(VLOOKUP(Transaktionen[[#This Row],[Transaktionen]],BTT[Verwendete Transaktion (Pflichtauswahl)],1,FALSE)),"nein","ja")</f>
        <v>nein</v>
      </c>
      <c r="G374" t="s">
        <v>9516</v>
      </c>
    </row>
    <row r="375" spans="1:7" x14ac:dyDescent="0.25">
      <c r="A375" t="s">
        <v>6568</v>
      </c>
      <c r="B375" t="s">
        <v>7660</v>
      </c>
      <c r="C375" t="s">
        <v>3</v>
      </c>
      <c r="D375" s="13" t="s">
        <v>576</v>
      </c>
      <c r="E375" t="s">
        <v>576</v>
      </c>
      <c r="F375" t="str">
        <f>IF(ISERROR(VLOOKUP(Transaktionen[[#This Row],[Transaktionen]],BTT[Verwendete Transaktion (Pflichtauswahl)],1,FALSE)),"nein","ja")</f>
        <v>nein</v>
      </c>
      <c r="G375" t="s">
        <v>9516</v>
      </c>
    </row>
    <row r="376" spans="1:7" x14ac:dyDescent="0.25">
      <c r="A376" t="s">
        <v>6569</v>
      </c>
      <c r="B376" t="s">
        <v>7661</v>
      </c>
      <c r="C376" t="s">
        <v>3</v>
      </c>
      <c r="D376" s="13" t="s">
        <v>576</v>
      </c>
      <c r="E376" t="s">
        <v>576</v>
      </c>
      <c r="F376" t="str">
        <f>IF(ISERROR(VLOOKUP(Transaktionen[[#This Row],[Transaktionen]],BTT[Verwendete Transaktion (Pflichtauswahl)],1,FALSE)),"nein","ja")</f>
        <v>nein</v>
      </c>
      <c r="G376" t="s">
        <v>9516</v>
      </c>
    </row>
    <row r="377" spans="1:7" x14ac:dyDescent="0.25">
      <c r="A377" t="s">
        <v>6570</v>
      </c>
      <c r="B377" t="s">
        <v>7662</v>
      </c>
      <c r="C377" t="s">
        <v>3</v>
      </c>
      <c r="D377" s="13" t="s">
        <v>576</v>
      </c>
      <c r="E377" t="s">
        <v>576</v>
      </c>
      <c r="F377" t="str">
        <f>IF(ISERROR(VLOOKUP(Transaktionen[[#This Row],[Transaktionen]],BTT[Verwendete Transaktion (Pflichtauswahl)],1,FALSE)),"nein","ja")</f>
        <v>nein</v>
      </c>
      <c r="G377" t="s">
        <v>9516</v>
      </c>
    </row>
    <row r="378" spans="1:7" x14ac:dyDescent="0.25">
      <c r="A378" t="s">
        <v>6571</v>
      </c>
      <c r="B378" t="s">
        <v>7663</v>
      </c>
      <c r="C378" t="s">
        <v>3</v>
      </c>
      <c r="D378" s="13" t="s">
        <v>576</v>
      </c>
      <c r="E378" t="s">
        <v>576</v>
      </c>
      <c r="F378" t="str">
        <f>IF(ISERROR(VLOOKUP(Transaktionen[[#This Row],[Transaktionen]],BTT[Verwendete Transaktion (Pflichtauswahl)],1,FALSE)),"nein","ja")</f>
        <v>nein</v>
      </c>
      <c r="G378" t="s">
        <v>9516</v>
      </c>
    </row>
    <row r="379" spans="1:7" x14ac:dyDescent="0.25">
      <c r="A379" t="s">
        <v>6572</v>
      </c>
      <c r="B379" t="s">
        <v>7664</v>
      </c>
      <c r="C379" t="s">
        <v>3</v>
      </c>
      <c r="D379" s="13" t="s">
        <v>576</v>
      </c>
      <c r="E379" t="s">
        <v>576</v>
      </c>
      <c r="F379" t="str">
        <f>IF(ISERROR(VLOOKUP(Transaktionen[[#This Row],[Transaktionen]],BTT[Verwendete Transaktion (Pflichtauswahl)],1,FALSE)),"nein","ja")</f>
        <v>nein</v>
      </c>
      <c r="G379" t="s">
        <v>9516</v>
      </c>
    </row>
    <row r="380" spans="1:7" x14ac:dyDescent="0.25">
      <c r="A380" t="s">
        <v>6575</v>
      </c>
      <c r="B380" t="s">
        <v>7667</v>
      </c>
      <c r="C380" t="s">
        <v>3</v>
      </c>
      <c r="D380" s="13" t="s">
        <v>576</v>
      </c>
      <c r="E380" t="s">
        <v>576</v>
      </c>
      <c r="F380" t="str">
        <f>IF(ISERROR(VLOOKUP(Transaktionen[[#This Row],[Transaktionen]],BTT[Verwendete Transaktion (Pflichtauswahl)],1,FALSE)),"nein","ja")</f>
        <v>nein</v>
      </c>
      <c r="G380" t="s">
        <v>9516</v>
      </c>
    </row>
    <row r="381" spans="1:7" x14ac:dyDescent="0.25">
      <c r="A381" t="s">
        <v>6576</v>
      </c>
      <c r="B381" t="s">
        <v>7668</v>
      </c>
      <c r="C381" t="s">
        <v>3</v>
      </c>
      <c r="D381" s="13" t="s">
        <v>576</v>
      </c>
      <c r="E381" t="s">
        <v>576</v>
      </c>
      <c r="F381" t="str">
        <f>IF(ISERROR(VLOOKUP(Transaktionen[[#This Row],[Transaktionen]],BTT[Verwendete Transaktion (Pflichtauswahl)],1,FALSE)),"nein","ja")</f>
        <v>nein</v>
      </c>
      <c r="G381" t="s">
        <v>9516</v>
      </c>
    </row>
    <row r="382" spans="1:7" x14ac:dyDescent="0.25">
      <c r="A382" t="s">
        <v>6573</v>
      </c>
      <c r="B382" t="s">
        <v>7665</v>
      </c>
      <c r="C382" t="s">
        <v>3</v>
      </c>
      <c r="D382" s="13" t="s">
        <v>576</v>
      </c>
      <c r="E382" t="s">
        <v>576</v>
      </c>
      <c r="F382" t="str">
        <f>IF(ISERROR(VLOOKUP(Transaktionen[[#This Row],[Transaktionen]],BTT[Verwendete Transaktion (Pflichtauswahl)],1,FALSE)),"nein","ja")</f>
        <v>nein</v>
      </c>
      <c r="G382" t="s">
        <v>9516</v>
      </c>
    </row>
    <row r="383" spans="1:7" x14ac:dyDescent="0.25">
      <c r="A383" t="s">
        <v>6574</v>
      </c>
      <c r="B383" t="s">
        <v>7666</v>
      </c>
      <c r="C383" t="s">
        <v>3</v>
      </c>
      <c r="D383" s="13" t="s">
        <v>576</v>
      </c>
      <c r="E383" t="s">
        <v>576</v>
      </c>
      <c r="F383" t="str">
        <f>IF(ISERROR(VLOOKUP(Transaktionen[[#This Row],[Transaktionen]],BTT[Verwendete Transaktion (Pflichtauswahl)],1,FALSE)),"nein","ja")</f>
        <v>nein</v>
      </c>
      <c r="G383" t="s">
        <v>9516</v>
      </c>
    </row>
    <row r="384" spans="1:7" x14ac:dyDescent="0.25">
      <c r="A384" t="s">
        <v>6577</v>
      </c>
      <c r="B384" t="s">
        <v>7495</v>
      </c>
      <c r="C384" t="s">
        <v>3</v>
      </c>
      <c r="D384" s="13" t="s">
        <v>576</v>
      </c>
      <c r="E384" t="s">
        <v>576</v>
      </c>
      <c r="F384" t="str">
        <f>IF(ISERROR(VLOOKUP(Transaktionen[[#This Row],[Transaktionen]],BTT[Verwendete Transaktion (Pflichtauswahl)],1,FALSE)),"nein","ja")</f>
        <v>nein</v>
      </c>
      <c r="G384" t="s">
        <v>9516</v>
      </c>
    </row>
    <row r="385" spans="1:7" x14ac:dyDescent="0.25">
      <c r="A385" t="s">
        <v>6578</v>
      </c>
      <c r="B385" t="s">
        <v>7669</v>
      </c>
      <c r="C385" t="s">
        <v>3</v>
      </c>
      <c r="D385" s="13" t="s">
        <v>576</v>
      </c>
      <c r="E385" t="s">
        <v>576</v>
      </c>
      <c r="F385" t="str">
        <f>IF(ISERROR(VLOOKUP(Transaktionen[[#This Row],[Transaktionen]],BTT[Verwendete Transaktion (Pflichtauswahl)],1,FALSE)),"nein","ja")</f>
        <v>nein</v>
      </c>
      <c r="G385" t="s">
        <v>9516</v>
      </c>
    </row>
    <row r="386" spans="1:7" x14ac:dyDescent="0.25">
      <c r="A386" t="s">
        <v>6579</v>
      </c>
      <c r="B386" t="s">
        <v>7670</v>
      </c>
      <c r="C386" t="s">
        <v>3</v>
      </c>
      <c r="D386" s="13" t="s">
        <v>576</v>
      </c>
      <c r="E386" t="s">
        <v>576</v>
      </c>
      <c r="F386" t="str">
        <f>IF(ISERROR(VLOOKUP(Transaktionen[[#This Row],[Transaktionen]],BTT[Verwendete Transaktion (Pflichtauswahl)],1,FALSE)),"nein","ja")</f>
        <v>nein</v>
      </c>
      <c r="G386" t="s">
        <v>9516</v>
      </c>
    </row>
    <row r="387" spans="1:7" x14ac:dyDescent="0.25">
      <c r="A387" t="s">
        <v>6580</v>
      </c>
      <c r="B387" t="s">
        <v>7671</v>
      </c>
      <c r="C387" t="s">
        <v>3</v>
      </c>
      <c r="D387" s="13" t="s">
        <v>576</v>
      </c>
      <c r="E387" t="s">
        <v>576</v>
      </c>
      <c r="F387" t="str">
        <f>IF(ISERROR(VLOOKUP(Transaktionen[[#This Row],[Transaktionen]],BTT[Verwendete Transaktion (Pflichtauswahl)],1,FALSE)),"nein","ja")</f>
        <v>nein</v>
      </c>
      <c r="G387" t="s">
        <v>9516</v>
      </c>
    </row>
    <row r="388" spans="1:7" x14ac:dyDescent="0.25">
      <c r="A388" t="s">
        <v>6581</v>
      </c>
      <c r="B388" t="s">
        <v>7672</v>
      </c>
      <c r="C388" t="s">
        <v>3</v>
      </c>
      <c r="D388" s="13" t="s">
        <v>576</v>
      </c>
      <c r="E388" t="s">
        <v>576</v>
      </c>
      <c r="F388" t="str">
        <f>IF(ISERROR(VLOOKUP(Transaktionen[[#This Row],[Transaktionen]],BTT[Verwendete Transaktion (Pflichtauswahl)],1,FALSE)),"nein","ja")</f>
        <v>nein</v>
      </c>
      <c r="G388" t="s">
        <v>9516</v>
      </c>
    </row>
    <row r="389" spans="1:7" x14ac:dyDescent="0.25">
      <c r="A389" t="s">
        <v>363</v>
      </c>
      <c r="B389" t="s">
        <v>364</v>
      </c>
      <c r="C389" t="s">
        <v>3</v>
      </c>
      <c r="D389" s="13">
        <v>1453</v>
      </c>
      <c r="E389" t="s">
        <v>9102</v>
      </c>
      <c r="F389" t="str">
        <f>IF(ISERROR(VLOOKUP(Transaktionen[[#This Row],[Transaktionen]],BTT[Verwendete Transaktion (Pflichtauswahl)],1,FALSE)),"nein","ja")</f>
        <v>nein</v>
      </c>
    </row>
    <row r="390" spans="1:7" x14ac:dyDescent="0.25">
      <c r="A390" t="s">
        <v>365</v>
      </c>
      <c r="B390" t="s">
        <v>366</v>
      </c>
      <c r="C390" t="s">
        <v>3</v>
      </c>
      <c r="D390" s="13">
        <v>33</v>
      </c>
      <c r="E390" t="s">
        <v>9102</v>
      </c>
      <c r="F390" t="str">
        <f>IF(ISERROR(VLOOKUP(Transaktionen[[#This Row],[Transaktionen]],BTT[Verwendete Transaktion (Pflichtauswahl)],1,FALSE)),"nein","ja")</f>
        <v>nein</v>
      </c>
    </row>
    <row r="391" spans="1:7" x14ac:dyDescent="0.25">
      <c r="A391" t="s">
        <v>367</v>
      </c>
      <c r="B391" t="s">
        <v>368</v>
      </c>
      <c r="C391" t="s">
        <v>3</v>
      </c>
      <c r="D391" s="13">
        <v>75135</v>
      </c>
      <c r="E391" t="s">
        <v>9102</v>
      </c>
      <c r="F391" t="str">
        <f>IF(ISERROR(VLOOKUP(Transaktionen[[#This Row],[Transaktionen]],BTT[Verwendete Transaktion (Pflichtauswahl)],1,FALSE)),"nein","ja")</f>
        <v>nein</v>
      </c>
    </row>
    <row r="392" spans="1:7" x14ac:dyDescent="0.25">
      <c r="A392" t="s">
        <v>369</v>
      </c>
      <c r="B392" t="s">
        <v>370</v>
      </c>
      <c r="C392" t="s">
        <v>3</v>
      </c>
      <c r="D392" s="13">
        <v>296</v>
      </c>
      <c r="E392" t="s">
        <v>576</v>
      </c>
      <c r="F392" t="str">
        <f>IF(ISERROR(VLOOKUP(Transaktionen[[#This Row],[Transaktionen]],BTT[Verwendete Transaktion (Pflichtauswahl)],1,FALSE)),"nein","ja")</f>
        <v>nein</v>
      </c>
    </row>
    <row r="393" spans="1:7" x14ac:dyDescent="0.25">
      <c r="A393" t="s">
        <v>371</v>
      </c>
      <c r="B393" t="s">
        <v>372</v>
      </c>
      <c r="C393" t="s">
        <v>3</v>
      </c>
      <c r="D393" s="13">
        <v>160</v>
      </c>
      <c r="E393" t="s">
        <v>9102</v>
      </c>
      <c r="F393" t="str">
        <f>IF(ISERROR(VLOOKUP(Transaktionen[[#This Row],[Transaktionen]],BTT[Verwendete Transaktion (Pflichtauswahl)],1,FALSE)),"nein","ja")</f>
        <v>nein</v>
      </c>
    </row>
    <row r="394" spans="1:7" x14ac:dyDescent="0.25">
      <c r="A394" t="s">
        <v>373</v>
      </c>
      <c r="B394" t="s">
        <v>374</v>
      </c>
      <c r="C394" t="s">
        <v>3</v>
      </c>
      <c r="D394" s="13">
        <v>40</v>
      </c>
      <c r="E394" t="s">
        <v>9102</v>
      </c>
      <c r="F394" t="str">
        <f>IF(ISERROR(VLOOKUP(Transaktionen[[#This Row],[Transaktionen]],BTT[Verwendete Transaktion (Pflichtauswahl)],1,FALSE)),"nein","ja")</f>
        <v>nein</v>
      </c>
    </row>
    <row r="395" spans="1:7" x14ac:dyDescent="0.25">
      <c r="A395" t="s">
        <v>375</v>
      </c>
      <c r="B395" t="s">
        <v>376</v>
      </c>
      <c r="C395" t="s">
        <v>3</v>
      </c>
      <c r="D395" s="13">
        <v>715</v>
      </c>
      <c r="E395" t="s">
        <v>9102</v>
      </c>
      <c r="F395" t="str">
        <f>IF(ISERROR(VLOOKUP(Transaktionen[[#This Row],[Transaktionen]],BTT[Verwendete Transaktion (Pflichtauswahl)],1,FALSE)),"nein","ja")</f>
        <v>nein</v>
      </c>
    </row>
    <row r="396" spans="1:7" x14ac:dyDescent="0.25">
      <c r="A396" t="s">
        <v>377</v>
      </c>
      <c r="B396" t="s">
        <v>235</v>
      </c>
      <c r="C396" t="s">
        <v>3</v>
      </c>
      <c r="D396" s="13">
        <v>62</v>
      </c>
      <c r="E396" t="s">
        <v>9102</v>
      </c>
      <c r="F396" t="str">
        <f>IF(ISERROR(VLOOKUP(Transaktionen[[#This Row],[Transaktionen]],BTT[Verwendete Transaktion (Pflichtauswahl)],1,FALSE)),"nein","ja")</f>
        <v>nein</v>
      </c>
    </row>
    <row r="397" spans="1:7" x14ac:dyDescent="0.25">
      <c r="A397" t="s">
        <v>6582</v>
      </c>
      <c r="B397" t="s">
        <v>7673</v>
      </c>
      <c r="C397" t="s">
        <v>3</v>
      </c>
      <c r="D397" s="13" t="s">
        <v>576</v>
      </c>
      <c r="E397" t="s">
        <v>576</v>
      </c>
      <c r="F397" t="str">
        <f>IF(ISERROR(VLOOKUP(Transaktionen[[#This Row],[Transaktionen]],BTT[Verwendete Transaktion (Pflichtauswahl)],1,FALSE)),"nein","ja")</f>
        <v>nein</v>
      </c>
      <c r="G397" t="s">
        <v>9516</v>
      </c>
    </row>
    <row r="398" spans="1:7" x14ac:dyDescent="0.25">
      <c r="A398" t="s">
        <v>378</v>
      </c>
      <c r="B398" t="s">
        <v>379</v>
      </c>
      <c r="C398" t="s">
        <v>3</v>
      </c>
      <c r="D398" s="13">
        <v>108</v>
      </c>
      <c r="E398" t="s">
        <v>9102</v>
      </c>
      <c r="F398" t="str">
        <f>IF(ISERROR(VLOOKUP(Transaktionen[[#This Row],[Transaktionen]],BTT[Verwendete Transaktion (Pflichtauswahl)],1,FALSE)),"nein","ja")</f>
        <v>nein</v>
      </c>
    </row>
    <row r="399" spans="1:7" x14ac:dyDescent="0.25">
      <c r="A399" t="s">
        <v>380</v>
      </c>
      <c r="B399" t="s">
        <v>381</v>
      </c>
      <c r="C399" t="s">
        <v>3</v>
      </c>
      <c r="D399" s="13">
        <v>243</v>
      </c>
      <c r="E399" t="s">
        <v>9102</v>
      </c>
      <c r="F399" t="str">
        <f>IF(ISERROR(VLOOKUP(Transaktionen[[#This Row],[Transaktionen]],BTT[Verwendete Transaktion (Pflichtauswahl)],1,FALSE)),"nein","ja")</f>
        <v>nein</v>
      </c>
    </row>
    <row r="400" spans="1:7" x14ac:dyDescent="0.25">
      <c r="A400" t="s">
        <v>382</v>
      </c>
      <c r="B400" t="s">
        <v>383</v>
      </c>
      <c r="C400" t="s">
        <v>3</v>
      </c>
      <c r="D400" s="13">
        <v>525</v>
      </c>
      <c r="E400" t="s">
        <v>9102</v>
      </c>
      <c r="F400" t="str">
        <f>IF(ISERROR(VLOOKUP(Transaktionen[[#This Row],[Transaktionen]],BTT[Verwendete Transaktion (Pflichtauswahl)],1,FALSE)),"nein","ja")</f>
        <v>nein</v>
      </c>
    </row>
    <row r="401" spans="1:7" x14ac:dyDescent="0.25">
      <c r="A401" t="s">
        <v>384</v>
      </c>
      <c r="B401" t="s">
        <v>385</v>
      </c>
      <c r="C401" t="s">
        <v>3</v>
      </c>
      <c r="D401" s="13">
        <v>43</v>
      </c>
      <c r="E401" t="s">
        <v>9102</v>
      </c>
      <c r="F401" t="str">
        <f>IF(ISERROR(VLOOKUP(Transaktionen[[#This Row],[Transaktionen]],BTT[Verwendete Transaktion (Pflichtauswahl)],1,FALSE)),"nein","ja")</f>
        <v>nein</v>
      </c>
    </row>
    <row r="402" spans="1:7" x14ac:dyDescent="0.25">
      <c r="A402" t="s">
        <v>386</v>
      </c>
      <c r="B402" t="s">
        <v>387</v>
      </c>
      <c r="C402" t="s">
        <v>3</v>
      </c>
      <c r="D402" s="13">
        <v>18</v>
      </c>
      <c r="E402" t="s">
        <v>9102</v>
      </c>
      <c r="F402" t="str">
        <f>IF(ISERROR(VLOOKUP(Transaktionen[[#This Row],[Transaktionen]],BTT[Verwendete Transaktion (Pflichtauswahl)],1,FALSE)),"nein","ja")</f>
        <v>nein</v>
      </c>
    </row>
    <row r="403" spans="1:7" x14ac:dyDescent="0.25">
      <c r="A403" t="s">
        <v>6583</v>
      </c>
      <c r="B403" t="s">
        <v>7674</v>
      </c>
      <c r="C403" t="s">
        <v>3</v>
      </c>
      <c r="D403" s="13" t="s">
        <v>576</v>
      </c>
      <c r="E403" t="s">
        <v>576</v>
      </c>
      <c r="F403" t="str">
        <f>IF(ISERROR(VLOOKUP(Transaktionen[[#This Row],[Transaktionen]],BTT[Verwendete Transaktion (Pflichtauswahl)],1,FALSE)),"nein","ja")</f>
        <v>nein</v>
      </c>
      <c r="G403" t="s">
        <v>9516</v>
      </c>
    </row>
    <row r="404" spans="1:7" x14ac:dyDescent="0.25">
      <c r="A404" t="s">
        <v>6584</v>
      </c>
      <c r="B404" t="s">
        <v>7675</v>
      </c>
      <c r="C404" t="s">
        <v>3</v>
      </c>
      <c r="D404" s="13" t="s">
        <v>576</v>
      </c>
      <c r="E404" t="s">
        <v>576</v>
      </c>
      <c r="F404" t="str">
        <f>IF(ISERROR(VLOOKUP(Transaktionen[[#This Row],[Transaktionen]],BTT[Verwendete Transaktion (Pflichtauswahl)],1,FALSE)),"nein","ja")</f>
        <v>nein</v>
      </c>
      <c r="G404" t="s">
        <v>9516</v>
      </c>
    </row>
    <row r="405" spans="1:7" x14ac:dyDescent="0.25">
      <c r="A405" t="s">
        <v>392</v>
      </c>
      <c r="B405" t="s">
        <v>393</v>
      </c>
      <c r="C405" t="s">
        <v>3</v>
      </c>
      <c r="D405" s="13">
        <v>4574</v>
      </c>
      <c r="E405" t="s">
        <v>9102</v>
      </c>
      <c r="F405" t="str">
        <f>IF(ISERROR(VLOOKUP(Transaktionen[[#This Row],[Transaktionen]],BTT[Verwendete Transaktion (Pflichtauswahl)],1,FALSE)),"nein","ja")</f>
        <v>nein</v>
      </c>
    </row>
    <row r="406" spans="1:7" x14ac:dyDescent="0.25">
      <c r="A406" t="s">
        <v>388</v>
      </c>
      <c r="B406" t="s">
        <v>389</v>
      </c>
      <c r="C406" t="s">
        <v>3</v>
      </c>
      <c r="D406" s="13">
        <v>30</v>
      </c>
      <c r="E406" t="s">
        <v>9102</v>
      </c>
      <c r="F406" t="str">
        <f>IF(ISERROR(VLOOKUP(Transaktionen[[#This Row],[Transaktionen]],BTT[Verwendete Transaktion (Pflichtauswahl)],1,FALSE)),"nein","ja")</f>
        <v>nein</v>
      </c>
    </row>
    <row r="407" spans="1:7" x14ac:dyDescent="0.25">
      <c r="A407" t="s">
        <v>390</v>
      </c>
      <c r="B407" t="s">
        <v>391</v>
      </c>
      <c r="C407" t="s">
        <v>3</v>
      </c>
      <c r="D407" s="13">
        <v>9562</v>
      </c>
      <c r="E407" t="s">
        <v>9102</v>
      </c>
      <c r="F407" t="str">
        <f>IF(ISERROR(VLOOKUP(Transaktionen[[#This Row],[Transaktionen]],BTT[Verwendete Transaktion (Pflichtauswahl)],1,FALSE)),"nein","ja")</f>
        <v>nein</v>
      </c>
    </row>
    <row r="408" spans="1:7" x14ac:dyDescent="0.25">
      <c r="A408" t="s">
        <v>6585</v>
      </c>
      <c r="B408" t="s">
        <v>7676</v>
      </c>
      <c r="C408" t="s">
        <v>3</v>
      </c>
      <c r="D408" s="13" t="s">
        <v>576</v>
      </c>
      <c r="E408" t="s">
        <v>576</v>
      </c>
      <c r="F408" t="str">
        <f>IF(ISERROR(VLOOKUP(Transaktionen[[#This Row],[Transaktionen]],BTT[Verwendete Transaktion (Pflichtauswahl)],1,FALSE)),"nein","ja")</f>
        <v>nein</v>
      </c>
      <c r="G408" t="s">
        <v>9516</v>
      </c>
    </row>
    <row r="409" spans="1:7" x14ac:dyDescent="0.25">
      <c r="A409" t="s">
        <v>394</v>
      </c>
      <c r="B409" t="s">
        <v>395</v>
      </c>
      <c r="C409" t="s">
        <v>3</v>
      </c>
      <c r="D409" s="13">
        <v>374342</v>
      </c>
      <c r="E409" t="s">
        <v>9102</v>
      </c>
      <c r="F409" t="str">
        <f>IF(ISERROR(VLOOKUP(Transaktionen[[#This Row],[Transaktionen]],BTT[Verwendete Transaktion (Pflichtauswahl)],1,FALSE)),"nein","ja")</f>
        <v>nein</v>
      </c>
    </row>
    <row r="410" spans="1:7" x14ac:dyDescent="0.25">
      <c r="A410" t="s">
        <v>6586</v>
      </c>
      <c r="B410" t="s">
        <v>7677</v>
      </c>
      <c r="C410" t="s">
        <v>3</v>
      </c>
      <c r="D410" s="13">
        <v>36</v>
      </c>
      <c r="E410" t="s">
        <v>576</v>
      </c>
      <c r="F410" t="str">
        <f>IF(ISERROR(VLOOKUP(Transaktionen[[#This Row],[Transaktionen]],BTT[Verwendete Transaktion (Pflichtauswahl)],1,FALSE)),"nein","ja")</f>
        <v>nein</v>
      </c>
    </row>
    <row r="411" spans="1:7" x14ac:dyDescent="0.25">
      <c r="A411" t="s">
        <v>396</v>
      </c>
      <c r="B411" t="s">
        <v>397</v>
      </c>
      <c r="C411" t="s">
        <v>3</v>
      </c>
      <c r="D411" s="13">
        <v>2499</v>
      </c>
      <c r="E411" t="s">
        <v>9102</v>
      </c>
      <c r="F411" t="str">
        <f>IF(ISERROR(VLOOKUP(Transaktionen[[#This Row],[Transaktionen]],BTT[Verwendete Transaktion (Pflichtauswahl)],1,FALSE)),"nein","ja")</f>
        <v>nein</v>
      </c>
    </row>
    <row r="412" spans="1:7" x14ac:dyDescent="0.25">
      <c r="A412" t="s">
        <v>398</v>
      </c>
      <c r="B412" t="s">
        <v>399</v>
      </c>
      <c r="C412" t="s">
        <v>3</v>
      </c>
      <c r="D412" s="13">
        <v>2753</v>
      </c>
      <c r="E412" t="s">
        <v>9102</v>
      </c>
      <c r="F412" t="str">
        <f>IF(ISERROR(VLOOKUP(Transaktionen[[#This Row],[Transaktionen]],BTT[Verwendete Transaktion (Pflichtauswahl)],1,FALSE)),"nein","ja")</f>
        <v>nein</v>
      </c>
    </row>
    <row r="413" spans="1:7" x14ac:dyDescent="0.25">
      <c r="A413" t="s">
        <v>6587</v>
      </c>
      <c r="B413" t="s">
        <v>7678</v>
      </c>
      <c r="C413" t="s">
        <v>3</v>
      </c>
      <c r="D413" s="13">
        <v>24</v>
      </c>
      <c r="E413" t="s">
        <v>9102</v>
      </c>
      <c r="F413" t="str">
        <f>IF(ISERROR(VLOOKUP(Transaktionen[[#This Row],[Transaktionen]],BTT[Verwendete Transaktion (Pflichtauswahl)],1,FALSE)),"nein","ja")</f>
        <v>nein</v>
      </c>
    </row>
    <row r="414" spans="1:7" x14ac:dyDescent="0.25">
      <c r="A414" t="s">
        <v>400</v>
      </c>
      <c r="B414" t="s">
        <v>401</v>
      </c>
      <c r="C414" t="s">
        <v>3</v>
      </c>
      <c r="D414" s="13">
        <v>2447</v>
      </c>
      <c r="E414" t="s">
        <v>9102</v>
      </c>
      <c r="F414" t="str">
        <f>IF(ISERROR(VLOOKUP(Transaktionen[[#This Row],[Transaktionen]],BTT[Verwendete Transaktion (Pflichtauswahl)],1,FALSE)),"nein","ja")</f>
        <v>nein</v>
      </c>
    </row>
    <row r="415" spans="1:7" x14ac:dyDescent="0.25">
      <c r="A415" t="s">
        <v>402</v>
      </c>
      <c r="B415" t="s">
        <v>403</v>
      </c>
      <c r="C415" t="s">
        <v>3</v>
      </c>
      <c r="D415" s="13">
        <v>68</v>
      </c>
      <c r="E415" t="s">
        <v>9102</v>
      </c>
      <c r="F415" t="str">
        <f>IF(ISERROR(VLOOKUP(Transaktionen[[#This Row],[Transaktionen]],BTT[Verwendete Transaktion (Pflichtauswahl)],1,FALSE)),"nein","ja")</f>
        <v>nein</v>
      </c>
    </row>
    <row r="416" spans="1:7" x14ac:dyDescent="0.25">
      <c r="A416" t="s">
        <v>404</v>
      </c>
      <c r="B416" t="s">
        <v>405</v>
      </c>
      <c r="C416" t="s">
        <v>3</v>
      </c>
      <c r="D416" s="13">
        <v>75</v>
      </c>
      <c r="E416" t="s">
        <v>9102</v>
      </c>
      <c r="F416" t="str">
        <f>IF(ISERROR(VLOOKUP(Transaktionen[[#This Row],[Transaktionen]],BTT[Verwendete Transaktion (Pflichtauswahl)],1,FALSE)),"nein","ja")</f>
        <v>nein</v>
      </c>
    </row>
    <row r="417" spans="1:7" x14ac:dyDescent="0.25">
      <c r="A417" t="s">
        <v>406</v>
      </c>
      <c r="B417" t="s">
        <v>407</v>
      </c>
      <c r="C417" t="s">
        <v>3</v>
      </c>
      <c r="D417" s="13">
        <v>15317</v>
      </c>
      <c r="E417" t="s">
        <v>9102</v>
      </c>
      <c r="F417" t="str">
        <f>IF(ISERROR(VLOOKUP(Transaktionen[[#This Row],[Transaktionen]],BTT[Verwendete Transaktion (Pflichtauswahl)],1,FALSE)),"nein","ja")</f>
        <v>nein</v>
      </c>
    </row>
    <row r="418" spans="1:7" x14ac:dyDescent="0.25">
      <c r="A418" t="s">
        <v>408</v>
      </c>
      <c r="B418" t="s">
        <v>407</v>
      </c>
      <c r="C418" t="s">
        <v>3</v>
      </c>
      <c r="D418" s="13">
        <v>758</v>
      </c>
      <c r="E418" t="s">
        <v>9102</v>
      </c>
      <c r="F418" t="str">
        <f>IF(ISERROR(VLOOKUP(Transaktionen[[#This Row],[Transaktionen]],BTT[Verwendete Transaktion (Pflichtauswahl)],1,FALSE)),"nein","ja")</f>
        <v>nein</v>
      </c>
    </row>
    <row r="419" spans="1:7" x14ac:dyDescent="0.25">
      <c r="A419" t="s">
        <v>409</v>
      </c>
      <c r="B419" t="s">
        <v>410</v>
      </c>
      <c r="C419" t="s">
        <v>3</v>
      </c>
      <c r="D419" s="13">
        <v>36</v>
      </c>
      <c r="E419" t="s">
        <v>9102</v>
      </c>
      <c r="F419" t="str">
        <f>IF(ISERROR(VLOOKUP(Transaktionen[[#This Row],[Transaktionen]],BTT[Verwendete Transaktion (Pflichtauswahl)],1,FALSE)),"nein","ja")</f>
        <v>nein</v>
      </c>
    </row>
    <row r="420" spans="1:7" x14ac:dyDescent="0.25">
      <c r="A420" t="s">
        <v>411</v>
      </c>
      <c r="B420" t="s">
        <v>412</v>
      </c>
      <c r="C420" t="s">
        <v>3</v>
      </c>
      <c r="D420" s="13">
        <v>92</v>
      </c>
      <c r="E420" t="s">
        <v>9102</v>
      </c>
      <c r="F420" t="str">
        <f>IF(ISERROR(VLOOKUP(Transaktionen[[#This Row],[Transaktionen]],BTT[Verwendete Transaktion (Pflichtauswahl)],1,FALSE)),"nein","ja")</f>
        <v>nein</v>
      </c>
    </row>
    <row r="421" spans="1:7" x14ac:dyDescent="0.25">
      <c r="A421" t="s">
        <v>413</v>
      </c>
      <c r="B421" t="s">
        <v>414</v>
      </c>
      <c r="C421" t="s">
        <v>3</v>
      </c>
      <c r="D421" s="13">
        <v>160</v>
      </c>
      <c r="E421" t="s">
        <v>9102</v>
      </c>
      <c r="F421" t="str">
        <f>IF(ISERROR(VLOOKUP(Transaktionen[[#This Row],[Transaktionen]],BTT[Verwendete Transaktion (Pflichtauswahl)],1,FALSE)),"nein","ja")</f>
        <v>nein</v>
      </c>
    </row>
    <row r="422" spans="1:7" x14ac:dyDescent="0.25">
      <c r="A422" t="s">
        <v>415</v>
      </c>
      <c r="B422" t="s">
        <v>416</v>
      </c>
      <c r="C422" t="s">
        <v>3</v>
      </c>
      <c r="D422" s="13">
        <v>18</v>
      </c>
      <c r="E422" t="s">
        <v>9102</v>
      </c>
      <c r="F422" t="str">
        <f>IF(ISERROR(VLOOKUP(Transaktionen[[#This Row],[Transaktionen]],BTT[Verwendete Transaktion (Pflichtauswahl)],1,FALSE)),"nein","ja")</f>
        <v>nein</v>
      </c>
    </row>
    <row r="423" spans="1:7" x14ac:dyDescent="0.25">
      <c r="A423" t="s">
        <v>6588</v>
      </c>
      <c r="B423" t="s">
        <v>7679</v>
      </c>
      <c r="C423" t="s">
        <v>3</v>
      </c>
      <c r="D423" s="13">
        <v>63</v>
      </c>
      <c r="E423" t="s">
        <v>576</v>
      </c>
      <c r="F423" t="str">
        <f>IF(ISERROR(VLOOKUP(Transaktionen[[#This Row],[Transaktionen]],BTT[Verwendete Transaktion (Pflichtauswahl)],1,FALSE)),"nein","ja")</f>
        <v>nein</v>
      </c>
    </row>
    <row r="424" spans="1:7" x14ac:dyDescent="0.25">
      <c r="A424" t="s">
        <v>6589</v>
      </c>
      <c r="B424" t="s">
        <v>7680</v>
      </c>
      <c r="C424" t="s">
        <v>3</v>
      </c>
      <c r="D424" s="13">
        <v>8</v>
      </c>
      <c r="E424" t="s">
        <v>9102</v>
      </c>
      <c r="F424" t="str">
        <f>IF(ISERROR(VLOOKUP(Transaktionen[[#This Row],[Transaktionen]],BTT[Verwendete Transaktion (Pflichtauswahl)],1,FALSE)),"nein","ja")</f>
        <v>nein</v>
      </c>
    </row>
    <row r="425" spans="1:7" x14ac:dyDescent="0.25">
      <c r="A425" t="s">
        <v>417</v>
      </c>
      <c r="B425" t="s">
        <v>418</v>
      </c>
      <c r="C425" t="s">
        <v>3</v>
      </c>
      <c r="D425" s="13">
        <v>923</v>
      </c>
      <c r="E425" t="s">
        <v>9102</v>
      </c>
      <c r="F425" t="str">
        <f>IF(ISERROR(VLOOKUP(Transaktionen[[#This Row],[Transaktionen]],BTT[Verwendete Transaktion (Pflichtauswahl)],1,FALSE)),"nein","ja")</f>
        <v>nein</v>
      </c>
    </row>
    <row r="426" spans="1:7" x14ac:dyDescent="0.25">
      <c r="A426" t="s">
        <v>6590</v>
      </c>
      <c r="B426" t="s">
        <v>7681</v>
      </c>
      <c r="C426" t="s">
        <v>3</v>
      </c>
      <c r="D426" s="13" t="s">
        <v>576</v>
      </c>
      <c r="E426" t="s">
        <v>576</v>
      </c>
      <c r="F426" t="str">
        <f>IF(ISERROR(VLOOKUP(Transaktionen[[#This Row],[Transaktionen]],BTT[Verwendete Transaktion (Pflichtauswahl)],1,FALSE)),"nein","ja")</f>
        <v>nein</v>
      </c>
      <c r="G426" t="s">
        <v>9516</v>
      </c>
    </row>
    <row r="427" spans="1:7" x14ac:dyDescent="0.25">
      <c r="A427" t="s">
        <v>6591</v>
      </c>
      <c r="B427" t="s">
        <v>7682</v>
      </c>
      <c r="C427" t="s">
        <v>3</v>
      </c>
      <c r="D427" s="13" t="s">
        <v>576</v>
      </c>
      <c r="E427" t="s">
        <v>576</v>
      </c>
      <c r="F427" t="str">
        <f>IF(ISERROR(VLOOKUP(Transaktionen[[#This Row],[Transaktionen]],BTT[Verwendete Transaktion (Pflichtauswahl)],1,FALSE)),"nein","ja")</f>
        <v>nein</v>
      </c>
      <c r="G427" t="s">
        <v>9516</v>
      </c>
    </row>
    <row r="428" spans="1:7" x14ac:dyDescent="0.25">
      <c r="A428" t="s">
        <v>429</v>
      </c>
      <c r="B428" t="s">
        <v>430</v>
      </c>
      <c r="C428" t="s">
        <v>3</v>
      </c>
      <c r="D428" s="13">
        <v>30</v>
      </c>
      <c r="E428" t="s">
        <v>9102</v>
      </c>
      <c r="F428" t="str">
        <f>IF(ISERROR(VLOOKUP(Transaktionen[[#This Row],[Transaktionen]],BTT[Verwendete Transaktion (Pflichtauswahl)],1,FALSE)),"nein","ja")</f>
        <v>nein</v>
      </c>
    </row>
    <row r="429" spans="1:7" x14ac:dyDescent="0.25">
      <c r="A429" t="s">
        <v>419</v>
      </c>
      <c r="B429" t="s">
        <v>420</v>
      </c>
      <c r="C429" t="s">
        <v>3</v>
      </c>
      <c r="D429" s="13">
        <v>245</v>
      </c>
      <c r="E429" t="s">
        <v>9102</v>
      </c>
      <c r="F429" t="str">
        <f>IF(ISERROR(VLOOKUP(Transaktionen[[#This Row],[Transaktionen]],BTT[Verwendete Transaktion (Pflichtauswahl)],1,FALSE)),"nein","ja")</f>
        <v>nein</v>
      </c>
    </row>
    <row r="430" spans="1:7" x14ac:dyDescent="0.25">
      <c r="A430" t="s">
        <v>421</v>
      </c>
      <c r="B430" t="s">
        <v>422</v>
      </c>
      <c r="C430" t="s">
        <v>3</v>
      </c>
      <c r="D430" s="13">
        <v>79</v>
      </c>
      <c r="E430" t="s">
        <v>9102</v>
      </c>
      <c r="F430" t="str">
        <f>IF(ISERROR(VLOOKUP(Transaktionen[[#This Row],[Transaktionen]],BTT[Verwendete Transaktion (Pflichtauswahl)],1,FALSE)),"nein","ja")</f>
        <v>nein</v>
      </c>
    </row>
    <row r="431" spans="1:7" x14ac:dyDescent="0.25">
      <c r="A431" t="s">
        <v>423</v>
      </c>
      <c r="B431" t="s">
        <v>424</v>
      </c>
      <c r="C431" t="s">
        <v>3</v>
      </c>
      <c r="D431" s="13">
        <v>396</v>
      </c>
      <c r="E431" t="s">
        <v>9102</v>
      </c>
      <c r="F431" t="str">
        <f>IF(ISERROR(VLOOKUP(Transaktionen[[#This Row],[Transaktionen]],BTT[Verwendete Transaktion (Pflichtauswahl)],1,FALSE)),"nein","ja")</f>
        <v>nein</v>
      </c>
    </row>
    <row r="432" spans="1:7" x14ac:dyDescent="0.25">
      <c r="A432" t="s">
        <v>425</v>
      </c>
      <c r="B432" t="s">
        <v>426</v>
      </c>
      <c r="C432" t="s">
        <v>3</v>
      </c>
      <c r="D432" s="13">
        <v>12981</v>
      </c>
      <c r="E432" t="s">
        <v>9102</v>
      </c>
      <c r="F432" t="str">
        <f>IF(ISERROR(VLOOKUP(Transaktionen[[#This Row],[Transaktionen]],BTT[Verwendete Transaktion (Pflichtauswahl)],1,FALSE)),"nein","ja")</f>
        <v>nein</v>
      </c>
    </row>
    <row r="433" spans="1:6" x14ac:dyDescent="0.25">
      <c r="A433" t="s">
        <v>427</v>
      </c>
      <c r="B433" t="s">
        <v>428</v>
      </c>
      <c r="C433" t="s">
        <v>3</v>
      </c>
      <c r="D433" s="13">
        <v>21950</v>
      </c>
      <c r="E433" t="s">
        <v>9102</v>
      </c>
      <c r="F433" t="str">
        <f>IF(ISERROR(VLOOKUP(Transaktionen[[#This Row],[Transaktionen]],BTT[Verwendete Transaktion (Pflichtauswahl)],1,FALSE)),"nein","ja")</f>
        <v>nein</v>
      </c>
    </row>
    <row r="434" spans="1:6" x14ac:dyDescent="0.25">
      <c r="A434" t="s">
        <v>6592</v>
      </c>
      <c r="B434" t="s">
        <v>370</v>
      </c>
      <c r="C434" t="s">
        <v>3</v>
      </c>
      <c r="D434" s="13">
        <v>4600</v>
      </c>
      <c r="E434" t="s">
        <v>576</v>
      </c>
      <c r="F434" t="str">
        <f>IF(ISERROR(VLOOKUP(Transaktionen[[#This Row],[Transaktionen]],BTT[Verwendete Transaktion (Pflichtauswahl)],1,FALSE)),"nein","ja")</f>
        <v>nein</v>
      </c>
    </row>
    <row r="435" spans="1:6" x14ac:dyDescent="0.25">
      <c r="A435" t="s">
        <v>431</v>
      </c>
      <c r="B435" t="s">
        <v>432</v>
      </c>
      <c r="C435" t="s">
        <v>3</v>
      </c>
      <c r="D435" s="13">
        <v>30</v>
      </c>
      <c r="E435" t="s">
        <v>576</v>
      </c>
      <c r="F435" t="str">
        <f>IF(ISERROR(VLOOKUP(Transaktionen[[#This Row],[Transaktionen]],BTT[Verwendete Transaktion (Pflichtauswahl)],1,FALSE)),"nein","ja")</f>
        <v>nein</v>
      </c>
    </row>
    <row r="436" spans="1:6" x14ac:dyDescent="0.25">
      <c r="A436" t="s">
        <v>433</v>
      </c>
      <c r="B436" t="s">
        <v>434</v>
      </c>
      <c r="C436" t="s">
        <v>3</v>
      </c>
      <c r="D436" s="13">
        <v>12</v>
      </c>
      <c r="E436" t="s">
        <v>9102</v>
      </c>
      <c r="F436" t="str">
        <f>IF(ISERROR(VLOOKUP(Transaktionen[[#This Row],[Transaktionen]],BTT[Verwendete Transaktion (Pflichtauswahl)],1,FALSE)),"nein","ja")</f>
        <v>nein</v>
      </c>
    </row>
    <row r="437" spans="1:6" x14ac:dyDescent="0.25">
      <c r="A437" t="s">
        <v>435</v>
      </c>
      <c r="B437" t="s">
        <v>436</v>
      </c>
      <c r="C437" t="s">
        <v>3</v>
      </c>
      <c r="D437" s="13">
        <v>32</v>
      </c>
      <c r="E437" t="s">
        <v>9102</v>
      </c>
      <c r="F437" t="str">
        <f>IF(ISERROR(VLOOKUP(Transaktionen[[#This Row],[Transaktionen]],BTT[Verwendete Transaktion (Pflichtauswahl)],1,FALSE)),"nein","ja")</f>
        <v>nein</v>
      </c>
    </row>
    <row r="438" spans="1:6" x14ac:dyDescent="0.25">
      <c r="A438" t="s">
        <v>6593</v>
      </c>
      <c r="B438" t="s">
        <v>7683</v>
      </c>
      <c r="C438" t="s">
        <v>3</v>
      </c>
      <c r="D438" s="13">
        <v>18</v>
      </c>
      <c r="E438" t="s">
        <v>576</v>
      </c>
      <c r="F438" t="str">
        <f>IF(ISERROR(VLOOKUP(Transaktionen[[#This Row],[Transaktionen]],BTT[Verwendete Transaktion (Pflichtauswahl)],1,FALSE)),"nein","ja")</f>
        <v>nein</v>
      </c>
    </row>
    <row r="439" spans="1:6" x14ac:dyDescent="0.25">
      <c r="A439" t="s">
        <v>437</v>
      </c>
      <c r="B439" t="s">
        <v>438</v>
      </c>
      <c r="C439" t="s">
        <v>3</v>
      </c>
      <c r="D439" s="13">
        <v>670</v>
      </c>
      <c r="E439" t="s">
        <v>9102</v>
      </c>
      <c r="F439" t="str">
        <f>IF(ISERROR(VLOOKUP(Transaktionen[[#This Row],[Transaktionen]],BTT[Verwendete Transaktion (Pflichtauswahl)],1,FALSE)),"nein","ja")</f>
        <v>nein</v>
      </c>
    </row>
    <row r="440" spans="1:6" x14ac:dyDescent="0.25">
      <c r="A440" t="s">
        <v>439</v>
      </c>
      <c r="B440" t="s">
        <v>440</v>
      </c>
      <c r="C440" t="s">
        <v>3</v>
      </c>
      <c r="D440" s="13">
        <v>90</v>
      </c>
      <c r="E440" t="s">
        <v>9102</v>
      </c>
      <c r="F440" t="str">
        <f>IF(ISERROR(VLOOKUP(Transaktionen[[#This Row],[Transaktionen]],BTT[Verwendete Transaktion (Pflichtauswahl)],1,FALSE)),"nein","ja")</f>
        <v>nein</v>
      </c>
    </row>
    <row r="441" spans="1:6" x14ac:dyDescent="0.25">
      <c r="A441" t="s">
        <v>441</v>
      </c>
      <c r="B441" t="s">
        <v>442</v>
      </c>
      <c r="C441" t="s">
        <v>3</v>
      </c>
      <c r="D441" s="13">
        <v>23088</v>
      </c>
      <c r="E441" t="s">
        <v>9102</v>
      </c>
      <c r="F441" t="str">
        <f>IF(ISERROR(VLOOKUP(Transaktionen[[#This Row],[Transaktionen]],BTT[Verwendete Transaktion (Pflichtauswahl)],1,FALSE)),"nein","ja")</f>
        <v>nein</v>
      </c>
    </row>
    <row r="442" spans="1:6" x14ac:dyDescent="0.25">
      <c r="A442" t="s">
        <v>443</v>
      </c>
      <c r="B442" t="s">
        <v>444</v>
      </c>
      <c r="C442" t="s">
        <v>3</v>
      </c>
      <c r="D442" s="13">
        <v>2104</v>
      </c>
      <c r="E442" t="s">
        <v>9102</v>
      </c>
      <c r="F442" t="str">
        <f>IF(ISERROR(VLOOKUP(Transaktionen[[#This Row],[Transaktionen]],BTT[Verwendete Transaktion (Pflichtauswahl)],1,FALSE)),"nein","ja")</f>
        <v>nein</v>
      </c>
    </row>
    <row r="443" spans="1:6" x14ac:dyDescent="0.25">
      <c r="A443" t="s">
        <v>445</v>
      </c>
      <c r="B443" t="s">
        <v>446</v>
      </c>
      <c r="C443" t="s">
        <v>3</v>
      </c>
      <c r="D443" s="13">
        <v>550</v>
      </c>
      <c r="E443" t="s">
        <v>9102</v>
      </c>
      <c r="F443" t="str">
        <f>IF(ISERROR(VLOOKUP(Transaktionen[[#This Row],[Transaktionen]],BTT[Verwendete Transaktion (Pflichtauswahl)],1,FALSE)),"nein","ja")</f>
        <v>nein</v>
      </c>
    </row>
    <row r="444" spans="1:6" x14ac:dyDescent="0.25">
      <c r="A444" t="s">
        <v>447</v>
      </c>
      <c r="B444" t="s">
        <v>448</v>
      </c>
      <c r="C444" t="s">
        <v>3</v>
      </c>
      <c r="D444" s="13">
        <v>1167</v>
      </c>
      <c r="E444" t="s">
        <v>9102</v>
      </c>
      <c r="F444" t="str">
        <f>IF(ISERROR(VLOOKUP(Transaktionen[[#This Row],[Transaktionen]],BTT[Verwendete Transaktion (Pflichtauswahl)],1,FALSE)),"nein","ja")</f>
        <v>nein</v>
      </c>
    </row>
    <row r="445" spans="1:6" x14ac:dyDescent="0.25">
      <c r="A445" t="s">
        <v>449</v>
      </c>
      <c r="B445" t="s">
        <v>450</v>
      </c>
      <c r="C445" t="s">
        <v>3</v>
      </c>
      <c r="D445" s="13">
        <v>36</v>
      </c>
      <c r="E445" t="s">
        <v>9102</v>
      </c>
      <c r="F445" t="str">
        <f>IF(ISERROR(VLOOKUP(Transaktionen[[#This Row],[Transaktionen]],BTT[Verwendete Transaktion (Pflichtauswahl)],1,FALSE)),"nein","ja")</f>
        <v>nein</v>
      </c>
    </row>
    <row r="446" spans="1:6" x14ac:dyDescent="0.25">
      <c r="A446" t="s">
        <v>451</v>
      </c>
      <c r="B446" t="s">
        <v>452</v>
      </c>
      <c r="C446" t="s">
        <v>3</v>
      </c>
      <c r="D446" s="13">
        <v>30</v>
      </c>
      <c r="E446" t="s">
        <v>9102</v>
      </c>
      <c r="F446" t="str">
        <f>IF(ISERROR(VLOOKUP(Transaktionen[[#This Row],[Transaktionen]],BTT[Verwendete Transaktion (Pflichtauswahl)],1,FALSE)),"nein","ja")</f>
        <v>nein</v>
      </c>
    </row>
    <row r="447" spans="1:6" x14ac:dyDescent="0.25">
      <c r="A447" t="s">
        <v>6594</v>
      </c>
      <c r="B447" t="s">
        <v>7576</v>
      </c>
      <c r="C447" t="s">
        <v>3</v>
      </c>
      <c r="D447" s="13">
        <v>9</v>
      </c>
      <c r="E447" t="s">
        <v>576</v>
      </c>
      <c r="F447" t="str">
        <f>IF(ISERROR(VLOOKUP(Transaktionen[[#This Row],[Transaktionen]],BTT[Verwendete Transaktion (Pflichtauswahl)],1,FALSE)),"nein","ja")</f>
        <v>nein</v>
      </c>
    </row>
    <row r="448" spans="1:6" x14ac:dyDescent="0.25">
      <c r="A448" t="s">
        <v>453</v>
      </c>
      <c r="B448" t="s">
        <v>454</v>
      </c>
      <c r="C448" t="s">
        <v>3</v>
      </c>
      <c r="D448" s="13">
        <v>319</v>
      </c>
      <c r="E448" t="s">
        <v>9102</v>
      </c>
      <c r="F448" t="str">
        <f>IF(ISERROR(VLOOKUP(Transaktionen[[#This Row],[Transaktionen]],BTT[Verwendete Transaktion (Pflichtauswahl)],1,FALSE)),"nein","ja")</f>
        <v>nein</v>
      </c>
    </row>
    <row r="449" spans="1:7" x14ac:dyDescent="0.25">
      <c r="A449" t="s">
        <v>455</v>
      </c>
      <c r="B449" t="s">
        <v>456</v>
      </c>
      <c r="C449" t="s">
        <v>3</v>
      </c>
      <c r="D449" s="13">
        <v>2791</v>
      </c>
      <c r="E449" t="s">
        <v>9102</v>
      </c>
      <c r="F449" t="str">
        <f>IF(ISERROR(VLOOKUP(Transaktionen[[#This Row],[Transaktionen]],BTT[Verwendete Transaktion (Pflichtauswahl)],1,FALSE)),"nein","ja")</f>
        <v>nein</v>
      </c>
    </row>
    <row r="450" spans="1:7" x14ac:dyDescent="0.25">
      <c r="A450" t="s">
        <v>457</v>
      </c>
      <c r="B450" t="s">
        <v>458</v>
      </c>
      <c r="C450" t="s">
        <v>3</v>
      </c>
      <c r="D450" s="13">
        <v>28054</v>
      </c>
      <c r="E450" t="s">
        <v>9102</v>
      </c>
      <c r="F450" t="str">
        <f>IF(ISERROR(VLOOKUP(Transaktionen[[#This Row],[Transaktionen]],BTT[Verwendete Transaktion (Pflichtauswahl)],1,FALSE)),"nein","ja")</f>
        <v>nein</v>
      </c>
    </row>
    <row r="451" spans="1:7" x14ac:dyDescent="0.25">
      <c r="A451" t="s">
        <v>459</v>
      </c>
      <c r="B451" t="s">
        <v>460</v>
      </c>
      <c r="C451" t="s">
        <v>3</v>
      </c>
      <c r="D451" s="13">
        <v>611</v>
      </c>
      <c r="E451" t="s">
        <v>9102</v>
      </c>
      <c r="F451" t="str">
        <f>IF(ISERROR(VLOOKUP(Transaktionen[[#This Row],[Transaktionen]],BTT[Verwendete Transaktion (Pflichtauswahl)],1,FALSE)),"nein","ja")</f>
        <v>nein</v>
      </c>
    </row>
    <row r="452" spans="1:7" x14ac:dyDescent="0.25">
      <c r="A452" t="s">
        <v>461</v>
      </c>
      <c r="B452" t="s">
        <v>462</v>
      </c>
      <c r="C452" t="s">
        <v>3</v>
      </c>
      <c r="D452" s="13">
        <v>136</v>
      </c>
      <c r="E452" t="s">
        <v>9102</v>
      </c>
      <c r="F452" t="str">
        <f>IF(ISERROR(VLOOKUP(Transaktionen[[#This Row],[Transaktionen]],BTT[Verwendete Transaktion (Pflichtauswahl)],1,FALSE)),"nein","ja")</f>
        <v>nein</v>
      </c>
    </row>
    <row r="453" spans="1:7" x14ac:dyDescent="0.25">
      <c r="A453" t="s">
        <v>463</v>
      </c>
      <c r="B453" t="s">
        <v>235</v>
      </c>
      <c r="C453" t="s">
        <v>3</v>
      </c>
      <c r="D453" s="13">
        <v>4819</v>
      </c>
      <c r="E453" t="s">
        <v>9102</v>
      </c>
      <c r="F453" t="str">
        <f>IF(ISERROR(VLOOKUP(Transaktionen[[#This Row],[Transaktionen]],BTT[Verwendete Transaktion (Pflichtauswahl)],1,FALSE)),"nein","ja")</f>
        <v>nein</v>
      </c>
    </row>
    <row r="454" spans="1:7" x14ac:dyDescent="0.25">
      <c r="A454" t="s">
        <v>464</v>
      </c>
      <c r="B454" t="s">
        <v>465</v>
      </c>
      <c r="C454" t="s">
        <v>3</v>
      </c>
      <c r="D454" s="13">
        <v>281</v>
      </c>
      <c r="E454" t="s">
        <v>9102</v>
      </c>
      <c r="F454" t="str">
        <f>IF(ISERROR(VLOOKUP(Transaktionen[[#This Row],[Transaktionen]],BTT[Verwendete Transaktion (Pflichtauswahl)],1,FALSE)),"nein","ja")</f>
        <v>nein</v>
      </c>
    </row>
    <row r="455" spans="1:7" x14ac:dyDescent="0.25">
      <c r="A455" t="s">
        <v>466</v>
      </c>
      <c r="B455" t="s">
        <v>467</v>
      </c>
      <c r="C455" t="s">
        <v>3</v>
      </c>
      <c r="D455" s="13">
        <v>220</v>
      </c>
      <c r="E455" t="s">
        <v>9102</v>
      </c>
      <c r="F455" t="str">
        <f>IF(ISERROR(VLOOKUP(Transaktionen[[#This Row],[Transaktionen]],BTT[Verwendete Transaktion (Pflichtauswahl)],1,FALSE)),"nein","ja")</f>
        <v>nein</v>
      </c>
    </row>
    <row r="456" spans="1:7" x14ac:dyDescent="0.25">
      <c r="A456" t="s">
        <v>468</v>
      </c>
      <c r="B456" t="s">
        <v>469</v>
      </c>
      <c r="C456" t="s">
        <v>3</v>
      </c>
      <c r="D456" s="13">
        <v>6040</v>
      </c>
      <c r="E456" t="s">
        <v>9102</v>
      </c>
      <c r="F456" t="str">
        <f>IF(ISERROR(VLOOKUP(Transaktionen[[#This Row],[Transaktionen]],BTT[Verwendete Transaktion (Pflichtauswahl)],1,FALSE)),"nein","ja")</f>
        <v>nein</v>
      </c>
    </row>
    <row r="457" spans="1:7" x14ac:dyDescent="0.25">
      <c r="A457" t="s">
        <v>6595</v>
      </c>
      <c r="B457" t="s">
        <v>7684</v>
      </c>
      <c r="C457" t="s">
        <v>3</v>
      </c>
      <c r="D457" s="13" t="s">
        <v>576</v>
      </c>
      <c r="E457" t="s">
        <v>576</v>
      </c>
      <c r="F457" t="str">
        <f>IF(ISERROR(VLOOKUP(Transaktionen[[#This Row],[Transaktionen]],BTT[Verwendete Transaktion (Pflichtauswahl)],1,FALSE)),"nein","ja")</f>
        <v>nein</v>
      </c>
      <c r="G457" t="s">
        <v>9516</v>
      </c>
    </row>
    <row r="458" spans="1:7" x14ac:dyDescent="0.25">
      <c r="A458" t="s">
        <v>470</v>
      </c>
      <c r="B458" t="s">
        <v>471</v>
      </c>
      <c r="C458" t="s">
        <v>3</v>
      </c>
      <c r="D458" s="13">
        <v>1759</v>
      </c>
      <c r="E458" t="s">
        <v>9102</v>
      </c>
      <c r="F458" t="str">
        <f>IF(ISERROR(VLOOKUP(Transaktionen[[#This Row],[Transaktionen]],BTT[Verwendete Transaktion (Pflichtauswahl)],1,FALSE)),"nein","ja")</f>
        <v>nein</v>
      </c>
    </row>
    <row r="459" spans="1:7" x14ac:dyDescent="0.25">
      <c r="A459" t="s">
        <v>472</v>
      </c>
      <c r="B459" t="s">
        <v>473</v>
      </c>
      <c r="C459" t="s">
        <v>3</v>
      </c>
      <c r="D459" s="13">
        <v>983</v>
      </c>
      <c r="E459" t="s">
        <v>9102</v>
      </c>
      <c r="F459" t="str">
        <f>IF(ISERROR(VLOOKUP(Transaktionen[[#This Row],[Transaktionen]],BTT[Verwendete Transaktion (Pflichtauswahl)],1,FALSE)),"nein","ja")</f>
        <v>nein</v>
      </c>
    </row>
    <row r="460" spans="1:7" x14ac:dyDescent="0.25">
      <c r="A460" t="s">
        <v>474</v>
      </c>
      <c r="B460" t="s">
        <v>475</v>
      </c>
      <c r="C460" t="s">
        <v>3</v>
      </c>
      <c r="D460" s="13">
        <v>8</v>
      </c>
      <c r="E460" t="s">
        <v>9102</v>
      </c>
      <c r="F460" t="str">
        <f>IF(ISERROR(VLOOKUP(Transaktionen[[#This Row],[Transaktionen]],BTT[Verwendete Transaktion (Pflichtauswahl)],1,FALSE)),"nein","ja")</f>
        <v>nein</v>
      </c>
    </row>
    <row r="461" spans="1:7" x14ac:dyDescent="0.25">
      <c r="A461" t="s">
        <v>6596</v>
      </c>
      <c r="B461" t="s">
        <v>7685</v>
      </c>
      <c r="C461" t="s">
        <v>3</v>
      </c>
      <c r="D461" s="13" t="s">
        <v>576</v>
      </c>
      <c r="E461" t="s">
        <v>576</v>
      </c>
      <c r="F461" t="str">
        <f>IF(ISERROR(VLOOKUP(Transaktionen[[#This Row],[Transaktionen]],BTT[Verwendete Transaktion (Pflichtauswahl)],1,FALSE)),"nein","ja")</f>
        <v>nein</v>
      </c>
      <c r="G461" t="s">
        <v>9516</v>
      </c>
    </row>
    <row r="462" spans="1:7" x14ac:dyDescent="0.25">
      <c r="A462" t="s">
        <v>476</v>
      </c>
      <c r="B462" t="s">
        <v>477</v>
      </c>
      <c r="C462" t="s">
        <v>3</v>
      </c>
      <c r="D462" s="13">
        <v>2272</v>
      </c>
      <c r="E462" t="s">
        <v>9102</v>
      </c>
      <c r="F462" t="str">
        <f>IF(ISERROR(VLOOKUP(Transaktionen[[#This Row],[Transaktionen]],BTT[Verwendete Transaktion (Pflichtauswahl)],1,FALSE)),"nein","ja")</f>
        <v>nein</v>
      </c>
    </row>
    <row r="463" spans="1:7" x14ac:dyDescent="0.25">
      <c r="A463" t="s">
        <v>478</v>
      </c>
      <c r="B463" t="s">
        <v>479</v>
      </c>
      <c r="C463" t="s">
        <v>3</v>
      </c>
      <c r="D463" s="13">
        <v>27</v>
      </c>
      <c r="E463" t="s">
        <v>576</v>
      </c>
      <c r="F463" t="str">
        <f>IF(ISERROR(VLOOKUP(Transaktionen[[#This Row],[Transaktionen]],BTT[Verwendete Transaktion (Pflichtauswahl)],1,FALSE)),"nein","ja")</f>
        <v>nein</v>
      </c>
    </row>
    <row r="464" spans="1:7" x14ac:dyDescent="0.25">
      <c r="A464" t="s">
        <v>480</v>
      </c>
      <c r="B464" t="s">
        <v>395</v>
      </c>
      <c r="C464" t="s">
        <v>3</v>
      </c>
      <c r="D464" s="13">
        <v>144</v>
      </c>
      <c r="E464" t="s">
        <v>576</v>
      </c>
      <c r="F464" t="str">
        <f>IF(ISERROR(VLOOKUP(Transaktionen[[#This Row],[Transaktionen]],BTT[Verwendete Transaktion (Pflichtauswahl)],1,FALSE)),"nein","ja")</f>
        <v>nein</v>
      </c>
    </row>
    <row r="465" spans="1:6" x14ac:dyDescent="0.25">
      <c r="A465" t="s">
        <v>489</v>
      </c>
      <c r="B465" t="s">
        <v>490</v>
      </c>
      <c r="C465" t="s">
        <v>3</v>
      </c>
      <c r="D465" s="13">
        <v>12</v>
      </c>
      <c r="E465" t="s">
        <v>9102</v>
      </c>
      <c r="F465" t="str">
        <f>IF(ISERROR(VLOOKUP(Transaktionen[[#This Row],[Transaktionen]],BTT[Verwendete Transaktion (Pflichtauswahl)],1,FALSE)),"nein","ja")</f>
        <v>nein</v>
      </c>
    </row>
    <row r="466" spans="1:6" x14ac:dyDescent="0.25">
      <c r="A466" t="s">
        <v>481</v>
      </c>
      <c r="B466" t="s">
        <v>482</v>
      </c>
      <c r="C466" t="s">
        <v>3</v>
      </c>
      <c r="D466" s="13">
        <v>982</v>
      </c>
      <c r="E466" t="s">
        <v>9102</v>
      </c>
      <c r="F466" t="str">
        <f>IF(ISERROR(VLOOKUP(Transaktionen[[#This Row],[Transaktionen]],BTT[Verwendete Transaktion (Pflichtauswahl)],1,FALSE)),"nein","ja")</f>
        <v>nein</v>
      </c>
    </row>
    <row r="467" spans="1:6" x14ac:dyDescent="0.25">
      <c r="A467" t="s">
        <v>483</v>
      </c>
      <c r="B467" t="s">
        <v>484</v>
      </c>
      <c r="C467" t="s">
        <v>3</v>
      </c>
      <c r="D467" s="13">
        <v>1211</v>
      </c>
      <c r="E467" t="s">
        <v>9102</v>
      </c>
      <c r="F467" t="str">
        <f>IF(ISERROR(VLOOKUP(Transaktionen[[#This Row],[Transaktionen]],BTT[Verwendete Transaktion (Pflichtauswahl)],1,FALSE)),"nein","ja")</f>
        <v>nein</v>
      </c>
    </row>
    <row r="468" spans="1:6" x14ac:dyDescent="0.25">
      <c r="A468" t="s">
        <v>485</v>
      </c>
      <c r="B468" t="s">
        <v>486</v>
      </c>
      <c r="C468" t="s">
        <v>3</v>
      </c>
      <c r="D468" s="13">
        <v>18</v>
      </c>
      <c r="E468" t="s">
        <v>9102</v>
      </c>
      <c r="F468" t="str">
        <f>IF(ISERROR(VLOOKUP(Transaktionen[[#This Row],[Transaktionen]],BTT[Verwendete Transaktion (Pflichtauswahl)],1,FALSE)),"nein","ja")</f>
        <v>nein</v>
      </c>
    </row>
    <row r="469" spans="1:6" x14ac:dyDescent="0.25">
      <c r="A469" t="s">
        <v>487</v>
      </c>
      <c r="B469" t="s">
        <v>488</v>
      </c>
      <c r="C469" t="s">
        <v>3</v>
      </c>
      <c r="D469" s="13">
        <v>205</v>
      </c>
      <c r="E469" t="s">
        <v>9102</v>
      </c>
      <c r="F469" t="str">
        <f>IF(ISERROR(VLOOKUP(Transaktionen[[#This Row],[Transaktionen]],BTT[Verwendete Transaktion (Pflichtauswahl)],1,FALSE)),"nein","ja")</f>
        <v>nein</v>
      </c>
    </row>
    <row r="470" spans="1:6" x14ac:dyDescent="0.25">
      <c r="A470" t="s">
        <v>491</v>
      </c>
      <c r="B470" t="s">
        <v>492</v>
      </c>
      <c r="C470" t="s">
        <v>3</v>
      </c>
      <c r="D470" s="13">
        <v>585</v>
      </c>
      <c r="E470" t="s">
        <v>9102</v>
      </c>
      <c r="F470" t="str">
        <f>IF(ISERROR(VLOOKUP(Transaktionen[[#This Row],[Transaktionen]],BTT[Verwendete Transaktion (Pflichtauswahl)],1,FALSE)),"nein","ja")</f>
        <v>nein</v>
      </c>
    </row>
    <row r="471" spans="1:6" x14ac:dyDescent="0.25">
      <c r="A471" t="s">
        <v>493</v>
      </c>
      <c r="B471" t="s">
        <v>494</v>
      </c>
      <c r="C471" t="s">
        <v>3</v>
      </c>
      <c r="D471" s="13">
        <v>8</v>
      </c>
      <c r="E471" t="s">
        <v>9102</v>
      </c>
      <c r="F471" t="str">
        <f>IF(ISERROR(VLOOKUP(Transaktionen[[#This Row],[Transaktionen]],BTT[Verwendete Transaktion (Pflichtauswahl)],1,FALSE)),"nein","ja")</f>
        <v>nein</v>
      </c>
    </row>
    <row r="472" spans="1:6" x14ac:dyDescent="0.25">
      <c r="A472" t="s">
        <v>495</v>
      </c>
      <c r="B472" t="s">
        <v>496</v>
      </c>
      <c r="C472" t="s">
        <v>3</v>
      </c>
      <c r="D472" s="13">
        <v>6</v>
      </c>
      <c r="E472" t="s">
        <v>9102</v>
      </c>
      <c r="F472" t="str">
        <f>IF(ISERROR(VLOOKUP(Transaktionen[[#This Row],[Transaktionen]],BTT[Verwendete Transaktion (Pflichtauswahl)],1,FALSE)),"nein","ja")</f>
        <v>nein</v>
      </c>
    </row>
    <row r="473" spans="1:6" x14ac:dyDescent="0.25">
      <c r="A473" t="s">
        <v>497</v>
      </c>
      <c r="B473" t="s">
        <v>498</v>
      </c>
      <c r="C473" t="s">
        <v>3</v>
      </c>
      <c r="D473" s="13">
        <v>522</v>
      </c>
      <c r="E473" t="s">
        <v>9102</v>
      </c>
      <c r="F473" t="str">
        <f>IF(ISERROR(VLOOKUP(Transaktionen[[#This Row],[Transaktionen]],BTT[Verwendete Transaktion (Pflichtauswahl)],1,FALSE)),"nein","ja")</f>
        <v>nein</v>
      </c>
    </row>
    <row r="474" spans="1:6" x14ac:dyDescent="0.25">
      <c r="A474" t="s">
        <v>499</v>
      </c>
      <c r="B474" t="s">
        <v>219</v>
      </c>
      <c r="C474" t="s">
        <v>3</v>
      </c>
      <c r="D474" s="13">
        <v>2090</v>
      </c>
      <c r="E474" t="s">
        <v>9102</v>
      </c>
      <c r="F474" t="str">
        <f>IF(ISERROR(VLOOKUP(Transaktionen[[#This Row],[Transaktionen]],BTT[Verwendete Transaktion (Pflichtauswahl)],1,FALSE)),"nein","ja")</f>
        <v>nein</v>
      </c>
    </row>
    <row r="475" spans="1:6" x14ac:dyDescent="0.25">
      <c r="A475" t="s">
        <v>500</v>
      </c>
      <c r="B475" t="s">
        <v>239</v>
      </c>
      <c r="C475" t="s">
        <v>3</v>
      </c>
      <c r="D475" s="13">
        <v>3361</v>
      </c>
      <c r="E475" t="s">
        <v>9102</v>
      </c>
      <c r="F475" t="str">
        <f>IF(ISERROR(VLOOKUP(Transaktionen[[#This Row],[Transaktionen]],BTT[Verwendete Transaktion (Pflichtauswahl)],1,FALSE)),"nein","ja")</f>
        <v>nein</v>
      </c>
    </row>
    <row r="476" spans="1:6" x14ac:dyDescent="0.25">
      <c r="A476" t="s">
        <v>501</v>
      </c>
      <c r="B476" t="s">
        <v>502</v>
      </c>
      <c r="C476" t="s">
        <v>3</v>
      </c>
      <c r="D476" s="13">
        <v>86</v>
      </c>
      <c r="E476" t="s">
        <v>9102</v>
      </c>
      <c r="F476" t="str">
        <f>IF(ISERROR(VLOOKUP(Transaktionen[[#This Row],[Transaktionen]],BTT[Verwendete Transaktion (Pflichtauswahl)],1,FALSE)),"nein","ja")</f>
        <v>nein</v>
      </c>
    </row>
    <row r="477" spans="1:6" x14ac:dyDescent="0.25">
      <c r="A477" t="s">
        <v>503</v>
      </c>
      <c r="B477" t="s">
        <v>504</v>
      </c>
      <c r="C477" t="s">
        <v>3</v>
      </c>
      <c r="D477" s="13">
        <v>66</v>
      </c>
      <c r="E477" t="s">
        <v>9102</v>
      </c>
      <c r="F477" t="str">
        <f>IF(ISERROR(VLOOKUP(Transaktionen[[#This Row],[Transaktionen]],BTT[Verwendete Transaktion (Pflichtauswahl)],1,FALSE)),"nein","ja")</f>
        <v>nein</v>
      </c>
    </row>
    <row r="478" spans="1:6" x14ac:dyDescent="0.25">
      <c r="A478" t="s">
        <v>505</v>
      </c>
      <c r="B478" t="s">
        <v>506</v>
      </c>
      <c r="C478" t="s">
        <v>3</v>
      </c>
      <c r="D478" s="13">
        <v>381</v>
      </c>
      <c r="E478" t="s">
        <v>9102</v>
      </c>
      <c r="F478" t="str">
        <f>IF(ISERROR(VLOOKUP(Transaktionen[[#This Row],[Transaktionen]],BTT[Verwendete Transaktion (Pflichtauswahl)],1,FALSE)),"nein","ja")</f>
        <v>nein</v>
      </c>
    </row>
    <row r="479" spans="1:6" x14ac:dyDescent="0.25">
      <c r="A479" t="s">
        <v>507</v>
      </c>
      <c r="B479" t="s">
        <v>508</v>
      </c>
      <c r="C479" t="s">
        <v>3</v>
      </c>
      <c r="D479" s="13">
        <v>1183</v>
      </c>
      <c r="E479" t="s">
        <v>9102</v>
      </c>
      <c r="F479" t="str">
        <f>IF(ISERROR(VLOOKUP(Transaktionen[[#This Row],[Transaktionen]],BTT[Verwendete Transaktion (Pflichtauswahl)],1,FALSE)),"nein","ja")</f>
        <v>nein</v>
      </c>
    </row>
    <row r="480" spans="1:6" x14ac:dyDescent="0.25">
      <c r="A480" t="s">
        <v>509</v>
      </c>
      <c r="B480" t="s">
        <v>510</v>
      </c>
      <c r="C480" t="s">
        <v>3</v>
      </c>
      <c r="D480" s="13">
        <v>50</v>
      </c>
      <c r="E480" t="s">
        <v>9102</v>
      </c>
      <c r="F480" t="str">
        <f>IF(ISERROR(VLOOKUP(Transaktionen[[#This Row],[Transaktionen]],BTT[Verwendete Transaktion (Pflichtauswahl)],1,FALSE)),"nein","ja")</f>
        <v>nein</v>
      </c>
    </row>
    <row r="481" spans="1:7" x14ac:dyDescent="0.25">
      <c r="A481" t="s">
        <v>9108</v>
      </c>
      <c r="B481" t="s">
        <v>9109</v>
      </c>
      <c r="C481" t="s">
        <v>3</v>
      </c>
      <c r="D481" s="13">
        <v>222</v>
      </c>
      <c r="E481" t="s">
        <v>9102</v>
      </c>
      <c r="F481" s="10" t="str">
        <f>IF(ISERROR(VLOOKUP(Transaktionen[[#This Row],[Transaktionen]],BTT[Verwendete Transaktion (Pflichtauswahl)],1,FALSE)),"nein","ja")</f>
        <v>nein</v>
      </c>
    </row>
    <row r="482" spans="1:7" x14ac:dyDescent="0.25">
      <c r="A482" t="s">
        <v>511</v>
      </c>
      <c r="B482" t="s">
        <v>512</v>
      </c>
      <c r="C482" t="s">
        <v>3</v>
      </c>
      <c r="D482" s="13">
        <v>8</v>
      </c>
      <c r="E482" t="s">
        <v>9102</v>
      </c>
      <c r="F482" t="str">
        <f>IF(ISERROR(VLOOKUP(Transaktionen[[#This Row],[Transaktionen]],BTT[Verwendete Transaktion (Pflichtauswahl)],1,FALSE)),"nein","ja")</f>
        <v>nein</v>
      </c>
    </row>
    <row r="483" spans="1:7" x14ac:dyDescent="0.25">
      <c r="A483" t="s">
        <v>515</v>
      </c>
      <c r="B483" t="s">
        <v>516</v>
      </c>
      <c r="C483" t="s">
        <v>3</v>
      </c>
      <c r="D483" s="13">
        <v>1473</v>
      </c>
      <c r="E483" t="s">
        <v>9102</v>
      </c>
      <c r="F483" t="str">
        <f>IF(ISERROR(VLOOKUP(Transaktionen[[#This Row],[Transaktionen]],BTT[Verwendete Transaktion (Pflichtauswahl)],1,FALSE)),"nein","ja")</f>
        <v>nein</v>
      </c>
    </row>
    <row r="484" spans="1:7" x14ac:dyDescent="0.25">
      <c r="A484" t="s">
        <v>513</v>
      </c>
      <c r="B484" t="s">
        <v>514</v>
      </c>
      <c r="C484" t="s">
        <v>3</v>
      </c>
      <c r="D484" s="13">
        <v>24</v>
      </c>
      <c r="E484" t="s">
        <v>9102</v>
      </c>
      <c r="F484" t="str">
        <f>IF(ISERROR(VLOOKUP(Transaktionen[[#This Row],[Transaktionen]],BTT[Verwendete Transaktion (Pflichtauswahl)],1,FALSE)),"nein","ja")</f>
        <v>nein</v>
      </c>
    </row>
    <row r="485" spans="1:7" x14ac:dyDescent="0.25">
      <c r="A485" t="s">
        <v>6597</v>
      </c>
      <c r="B485" t="s">
        <v>7686</v>
      </c>
      <c r="C485" t="s">
        <v>3</v>
      </c>
      <c r="D485" s="13">
        <v>16</v>
      </c>
      <c r="E485" t="s">
        <v>9102</v>
      </c>
      <c r="F485" t="str">
        <f>IF(ISERROR(VLOOKUP(Transaktionen[[#This Row],[Transaktionen]],BTT[Verwendete Transaktion (Pflichtauswahl)],1,FALSE)),"nein","ja")</f>
        <v>nein</v>
      </c>
    </row>
    <row r="486" spans="1:7" x14ac:dyDescent="0.25">
      <c r="A486" t="s">
        <v>6598</v>
      </c>
      <c r="B486" t="s">
        <v>274</v>
      </c>
      <c r="C486" t="s">
        <v>3</v>
      </c>
      <c r="D486" s="13">
        <v>14</v>
      </c>
      <c r="E486" t="s">
        <v>576</v>
      </c>
      <c r="F486" t="str">
        <f>IF(ISERROR(VLOOKUP(Transaktionen[[#This Row],[Transaktionen]],BTT[Verwendete Transaktion (Pflichtauswahl)],1,FALSE)),"nein","ja")</f>
        <v>nein</v>
      </c>
    </row>
    <row r="487" spans="1:7" x14ac:dyDescent="0.25">
      <c r="A487" t="s">
        <v>517</v>
      </c>
      <c r="B487" t="s">
        <v>518</v>
      </c>
      <c r="C487" t="s">
        <v>3</v>
      </c>
      <c r="D487" s="13">
        <v>74</v>
      </c>
      <c r="E487" t="s">
        <v>9102</v>
      </c>
      <c r="F487" t="str">
        <f>IF(ISERROR(VLOOKUP(Transaktionen[[#This Row],[Transaktionen]],BTT[Verwendete Transaktion (Pflichtauswahl)],1,FALSE)),"nein","ja")</f>
        <v>nein</v>
      </c>
    </row>
    <row r="488" spans="1:7" x14ac:dyDescent="0.25">
      <c r="A488" t="s">
        <v>519</v>
      </c>
      <c r="B488" t="s">
        <v>520</v>
      </c>
      <c r="C488" t="s">
        <v>3</v>
      </c>
      <c r="D488" s="13">
        <v>2520</v>
      </c>
      <c r="E488" t="s">
        <v>9102</v>
      </c>
      <c r="F488" t="str">
        <f>IF(ISERROR(VLOOKUP(Transaktionen[[#This Row],[Transaktionen]],BTT[Verwendete Transaktion (Pflichtauswahl)],1,FALSE)),"nein","ja")</f>
        <v>nein</v>
      </c>
    </row>
    <row r="489" spans="1:7" x14ac:dyDescent="0.25">
      <c r="A489" t="s">
        <v>521</v>
      </c>
      <c r="B489" t="s">
        <v>522</v>
      </c>
      <c r="C489" t="s">
        <v>3</v>
      </c>
      <c r="D489" s="13">
        <v>532</v>
      </c>
      <c r="E489" t="s">
        <v>9102</v>
      </c>
      <c r="F489" t="str">
        <f>IF(ISERROR(VLOOKUP(Transaktionen[[#This Row],[Transaktionen]],BTT[Verwendete Transaktion (Pflichtauswahl)],1,FALSE)),"nein","ja")</f>
        <v>nein</v>
      </c>
    </row>
    <row r="490" spans="1:7" x14ac:dyDescent="0.25">
      <c r="A490" t="s">
        <v>527</v>
      </c>
      <c r="B490" t="s">
        <v>528</v>
      </c>
      <c r="C490" t="s">
        <v>3</v>
      </c>
      <c r="D490" s="13">
        <v>1075</v>
      </c>
      <c r="E490" t="s">
        <v>9102</v>
      </c>
      <c r="F490" t="str">
        <f>IF(ISERROR(VLOOKUP(Transaktionen[[#This Row],[Transaktionen]],BTT[Verwendete Transaktion (Pflichtauswahl)],1,FALSE)),"nein","ja")</f>
        <v>nein</v>
      </c>
    </row>
    <row r="491" spans="1:7" x14ac:dyDescent="0.25">
      <c r="A491" t="s">
        <v>6599</v>
      </c>
      <c r="B491" t="s">
        <v>7687</v>
      </c>
      <c r="C491" t="s">
        <v>3</v>
      </c>
      <c r="D491" s="13" t="s">
        <v>576</v>
      </c>
      <c r="E491" t="s">
        <v>576</v>
      </c>
      <c r="F491" t="str">
        <f>IF(ISERROR(VLOOKUP(Transaktionen[[#This Row],[Transaktionen]],BTT[Verwendete Transaktion (Pflichtauswahl)],1,FALSE)),"nein","ja")</f>
        <v>nein</v>
      </c>
      <c r="G491" t="s">
        <v>9516</v>
      </c>
    </row>
    <row r="492" spans="1:7" x14ac:dyDescent="0.25">
      <c r="A492" t="s">
        <v>523</v>
      </c>
      <c r="B492" t="s">
        <v>524</v>
      </c>
      <c r="C492" t="s">
        <v>3</v>
      </c>
      <c r="D492" s="13">
        <v>8583</v>
      </c>
      <c r="E492" t="s">
        <v>9102</v>
      </c>
      <c r="F492" t="str">
        <f>IF(ISERROR(VLOOKUP(Transaktionen[[#This Row],[Transaktionen]],BTT[Verwendete Transaktion (Pflichtauswahl)],1,FALSE)),"nein","ja")</f>
        <v>nein</v>
      </c>
    </row>
    <row r="493" spans="1:7" x14ac:dyDescent="0.25">
      <c r="A493" t="s">
        <v>525</v>
      </c>
      <c r="B493" t="s">
        <v>526</v>
      </c>
      <c r="C493" t="s">
        <v>3</v>
      </c>
      <c r="D493" s="13">
        <v>204</v>
      </c>
      <c r="E493" t="s">
        <v>9102</v>
      </c>
      <c r="F493" t="str">
        <f>IF(ISERROR(VLOOKUP(Transaktionen[[#This Row],[Transaktionen]],BTT[Verwendete Transaktion (Pflichtauswahl)],1,FALSE)),"nein","ja")</f>
        <v>nein</v>
      </c>
    </row>
    <row r="494" spans="1:7" x14ac:dyDescent="0.25">
      <c r="A494" t="s">
        <v>529</v>
      </c>
      <c r="B494" t="s">
        <v>530</v>
      </c>
      <c r="C494" t="s">
        <v>3</v>
      </c>
      <c r="D494" s="13">
        <v>9</v>
      </c>
      <c r="E494" t="s">
        <v>9102</v>
      </c>
      <c r="F494" t="str">
        <f>IF(ISERROR(VLOOKUP(Transaktionen[[#This Row],[Transaktionen]],BTT[Verwendete Transaktion (Pflichtauswahl)],1,FALSE)),"nein","ja")</f>
        <v>nein</v>
      </c>
    </row>
    <row r="495" spans="1:7" x14ac:dyDescent="0.25">
      <c r="A495" t="s">
        <v>531</v>
      </c>
      <c r="B495" t="s">
        <v>532</v>
      </c>
      <c r="C495" t="s">
        <v>3</v>
      </c>
      <c r="D495" s="13">
        <v>539</v>
      </c>
      <c r="E495" t="s">
        <v>9102</v>
      </c>
      <c r="F495" t="str">
        <f>IF(ISERROR(VLOOKUP(Transaktionen[[#This Row],[Transaktionen]],BTT[Verwendete Transaktion (Pflichtauswahl)],1,FALSE)),"nein","ja")</f>
        <v>nein</v>
      </c>
    </row>
    <row r="496" spans="1:7" x14ac:dyDescent="0.25">
      <c r="A496" t="s">
        <v>533</v>
      </c>
      <c r="B496" t="s">
        <v>534</v>
      </c>
      <c r="C496" t="s">
        <v>3</v>
      </c>
      <c r="D496" s="13">
        <v>608</v>
      </c>
      <c r="E496" t="s">
        <v>9102</v>
      </c>
      <c r="F496" t="str">
        <f>IF(ISERROR(VLOOKUP(Transaktionen[[#This Row],[Transaktionen]],BTT[Verwendete Transaktion (Pflichtauswahl)],1,FALSE)),"nein","ja")</f>
        <v>nein</v>
      </c>
    </row>
    <row r="497" spans="1:7" x14ac:dyDescent="0.25">
      <c r="A497" t="s">
        <v>9110</v>
      </c>
      <c r="B497" t="s">
        <v>9111</v>
      </c>
      <c r="C497" t="s">
        <v>3</v>
      </c>
      <c r="D497" s="13">
        <v>24</v>
      </c>
      <c r="E497" t="s">
        <v>9102</v>
      </c>
      <c r="F497" s="10" t="str">
        <f>IF(ISERROR(VLOOKUP(Transaktionen[[#This Row],[Transaktionen]],BTT[Verwendete Transaktion (Pflichtauswahl)],1,FALSE)),"nein","ja")</f>
        <v>nein</v>
      </c>
    </row>
    <row r="498" spans="1:7" x14ac:dyDescent="0.25">
      <c r="A498" t="s">
        <v>551</v>
      </c>
      <c r="B498" t="s">
        <v>552</v>
      </c>
      <c r="C498" t="s">
        <v>3</v>
      </c>
      <c r="D498" s="13">
        <v>711</v>
      </c>
      <c r="E498" t="s">
        <v>9102</v>
      </c>
      <c r="F498" t="str">
        <f>IF(ISERROR(VLOOKUP(Transaktionen[[#This Row],[Transaktionen]],BTT[Verwendete Transaktion (Pflichtauswahl)],1,FALSE)),"nein","ja")</f>
        <v>nein</v>
      </c>
    </row>
    <row r="499" spans="1:7" x14ac:dyDescent="0.25">
      <c r="A499" t="s">
        <v>535</v>
      </c>
      <c r="B499" t="s">
        <v>536</v>
      </c>
      <c r="C499" t="s">
        <v>3</v>
      </c>
      <c r="D499" s="13">
        <v>207709</v>
      </c>
      <c r="E499" t="s">
        <v>9102</v>
      </c>
      <c r="F499" t="str">
        <f>IF(ISERROR(VLOOKUP(Transaktionen[[#This Row],[Transaktionen]],BTT[Verwendete Transaktion (Pflichtauswahl)],1,FALSE)),"nein","ja")</f>
        <v>nein</v>
      </c>
    </row>
    <row r="500" spans="1:7" x14ac:dyDescent="0.25">
      <c r="A500" t="s">
        <v>545</v>
      </c>
      <c r="B500" t="s">
        <v>546</v>
      </c>
      <c r="C500" t="s">
        <v>3</v>
      </c>
      <c r="D500" s="13">
        <v>53666</v>
      </c>
      <c r="E500" t="s">
        <v>9102</v>
      </c>
      <c r="F500" t="str">
        <f>IF(ISERROR(VLOOKUP(Transaktionen[[#This Row],[Transaktionen]],BTT[Verwendete Transaktion (Pflichtauswahl)],1,FALSE)),"nein","ja")</f>
        <v>nein</v>
      </c>
    </row>
    <row r="501" spans="1:7" x14ac:dyDescent="0.25">
      <c r="A501" t="s">
        <v>547</v>
      </c>
      <c r="B501" t="s">
        <v>548</v>
      </c>
      <c r="C501" t="s">
        <v>3</v>
      </c>
      <c r="D501" s="13">
        <v>30907</v>
      </c>
      <c r="E501" t="s">
        <v>9102</v>
      </c>
      <c r="F501" t="str">
        <f>IF(ISERROR(VLOOKUP(Transaktionen[[#This Row],[Transaktionen]],BTT[Verwendete Transaktion (Pflichtauswahl)],1,FALSE)),"nein","ja")</f>
        <v>nein</v>
      </c>
    </row>
    <row r="502" spans="1:7" x14ac:dyDescent="0.25">
      <c r="A502" t="s">
        <v>549</v>
      </c>
      <c r="B502" t="s">
        <v>550</v>
      </c>
      <c r="C502" t="s">
        <v>3</v>
      </c>
      <c r="D502" s="13">
        <v>383</v>
      </c>
      <c r="E502" t="s">
        <v>9102</v>
      </c>
      <c r="F502" t="str">
        <f>IF(ISERROR(VLOOKUP(Transaktionen[[#This Row],[Transaktionen]],BTT[Verwendete Transaktion (Pflichtauswahl)],1,FALSE)),"nein","ja")</f>
        <v>nein</v>
      </c>
    </row>
    <row r="503" spans="1:7" x14ac:dyDescent="0.25">
      <c r="A503" t="s">
        <v>537</v>
      </c>
      <c r="B503" t="s">
        <v>538</v>
      </c>
      <c r="C503" t="s">
        <v>3</v>
      </c>
      <c r="D503" s="13">
        <v>195523</v>
      </c>
      <c r="E503" t="s">
        <v>9102</v>
      </c>
      <c r="F503" t="str">
        <f>IF(ISERROR(VLOOKUP(Transaktionen[[#This Row],[Transaktionen]],BTT[Verwendete Transaktion (Pflichtauswahl)],1,FALSE)),"nein","ja")</f>
        <v>nein</v>
      </c>
    </row>
    <row r="504" spans="1:7" x14ac:dyDescent="0.25">
      <c r="A504" t="s">
        <v>541</v>
      </c>
      <c r="B504" t="s">
        <v>542</v>
      </c>
      <c r="C504" t="s">
        <v>3</v>
      </c>
      <c r="D504" s="13">
        <v>37442</v>
      </c>
      <c r="E504" t="s">
        <v>9102</v>
      </c>
      <c r="F504" t="str">
        <f>IF(ISERROR(VLOOKUP(Transaktionen[[#This Row],[Transaktionen]],BTT[Verwendete Transaktion (Pflichtauswahl)],1,FALSE)),"nein","ja")</f>
        <v>nein</v>
      </c>
    </row>
    <row r="505" spans="1:7" x14ac:dyDescent="0.25">
      <c r="A505" t="s">
        <v>539</v>
      </c>
      <c r="B505" t="s">
        <v>540</v>
      </c>
      <c r="C505" t="s">
        <v>3</v>
      </c>
      <c r="D505" s="13">
        <v>643</v>
      </c>
      <c r="E505" t="s">
        <v>9102</v>
      </c>
      <c r="F505" t="str">
        <f>IF(ISERROR(VLOOKUP(Transaktionen[[#This Row],[Transaktionen]],BTT[Verwendete Transaktion (Pflichtauswahl)],1,FALSE)),"nein","ja")</f>
        <v>nein</v>
      </c>
    </row>
    <row r="506" spans="1:7" x14ac:dyDescent="0.25">
      <c r="A506" t="s">
        <v>543</v>
      </c>
      <c r="B506" t="s">
        <v>544</v>
      </c>
      <c r="C506" t="s">
        <v>3</v>
      </c>
      <c r="D506" s="13">
        <v>8</v>
      </c>
      <c r="E506" t="s">
        <v>9102</v>
      </c>
      <c r="F506" t="str">
        <f>IF(ISERROR(VLOOKUP(Transaktionen[[#This Row],[Transaktionen]],BTT[Verwendete Transaktion (Pflichtauswahl)],1,FALSE)),"nein","ja")</f>
        <v>nein</v>
      </c>
    </row>
    <row r="507" spans="1:7" x14ac:dyDescent="0.25">
      <c r="A507" t="s">
        <v>565</v>
      </c>
      <c r="B507" t="s">
        <v>566</v>
      </c>
      <c r="C507" t="s">
        <v>6092</v>
      </c>
      <c r="D507" s="13">
        <v>3483</v>
      </c>
      <c r="E507" t="s">
        <v>9102</v>
      </c>
      <c r="F507" t="str">
        <f>IF(ISERROR(VLOOKUP(Transaktionen[[#This Row],[Transaktionen]],BTT[Verwendete Transaktion (Pflichtauswahl)],1,FALSE)),"nein","ja")</f>
        <v>nein</v>
      </c>
      <c r="G507" t="s">
        <v>9339</v>
      </c>
    </row>
    <row r="508" spans="1:7" x14ac:dyDescent="0.25">
      <c r="A508" t="s">
        <v>553</v>
      </c>
      <c r="B508" t="s">
        <v>554</v>
      </c>
      <c r="C508" t="s">
        <v>6092</v>
      </c>
      <c r="D508" s="13">
        <v>9594</v>
      </c>
      <c r="E508" t="s">
        <v>9102</v>
      </c>
      <c r="F508" t="str">
        <f>IF(ISERROR(VLOOKUP(Transaktionen[[#This Row],[Transaktionen]],BTT[Verwendete Transaktion (Pflichtauswahl)],1,FALSE)),"nein","ja")</f>
        <v>nein</v>
      </c>
      <c r="G508" t="s">
        <v>9339</v>
      </c>
    </row>
    <row r="509" spans="1:7" x14ac:dyDescent="0.25">
      <c r="A509" t="s">
        <v>555</v>
      </c>
      <c r="B509" t="s">
        <v>556</v>
      </c>
      <c r="C509" t="s">
        <v>6092</v>
      </c>
      <c r="D509" s="13">
        <v>8947</v>
      </c>
      <c r="E509" t="s">
        <v>9102</v>
      </c>
      <c r="F509" t="str">
        <f>IF(ISERROR(VLOOKUP(Transaktionen[[#This Row],[Transaktionen]],BTT[Verwendete Transaktion (Pflichtauswahl)],1,FALSE)),"nein","ja")</f>
        <v>nein</v>
      </c>
      <c r="G509" t="s">
        <v>9339</v>
      </c>
    </row>
    <row r="510" spans="1:7" x14ac:dyDescent="0.25">
      <c r="A510" t="s">
        <v>557</v>
      </c>
      <c r="B510" t="s">
        <v>558</v>
      </c>
      <c r="C510" t="s">
        <v>6092</v>
      </c>
      <c r="D510" s="13">
        <v>315</v>
      </c>
      <c r="E510" t="s">
        <v>9102</v>
      </c>
      <c r="F510" t="str">
        <f>IF(ISERROR(VLOOKUP(Transaktionen[[#This Row],[Transaktionen]],BTT[Verwendete Transaktion (Pflichtauswahl)],1,FALSE)),"nein","ja")</f>
        <v>nein</v>
      </c>
      <c r="G510" t="s">
        <v>9339</v>
      </c>
    </row>
    <row r="511" spans="1:7" x14ac:dyDescent="0.25">
      <c r="A511" t="s">
        <v>559</v>
      </c>
      <c r="B511" t="s">
        <v>560</v>
      </c>
      <c r="C511" t="s">
        <v>6092</v>
      </c>
      <c r="D511" s="13">
        <v>2385</v>
      </c>
      <c r="E511" t="s">
        <v>9102</v>
      </c>
      <c r="F511" t="str">
        <f>IF(ISERROR(VLOOKUP(Transaktionen[[#This Row],[Transaktionen]],BTT[Verwendete Transaktion (Pflichtauswahl)],1,FALSE)),"nein","ja")</f>
        <v>nein</v>
      </c>
      <c r="G511" t="s">
        <v>9339</v>
      </c>
    </row>
    <row r="512" spans="1:7" x14ac:dyDescent="0.25">
      <c r="A512" t="s">
        <v>561</v>
      </c>
      <c r="B512" t="s">
        <v>562</v>
      </c>
      <c r="C512" t="s">
        <v>6092</v>
      </c>
      <c r="D512" s="13">
        <v>92</v>
      </c>
      <c r="E512" t="s">
        <v>9102</v>
      </c>
      <c r="F512" t="str">
        <f>IF(ISERROR(VLOOKUP(Transaktionen[[#This Row],[Transaktionen]],BTT[Verwendete Transaktion (Pflichtauswahl)],1,FALSE)),"nein","ja")</f>
        <v>nein</v>
      </c>
      <c r="G512" t="s">
        <v>9339</v>
      </c>
    </row>
    <row r="513" spans="1:7" x14ac:dyDescent="0.25">
      <c r="A513" t="s">
        <v>563</v>
      </c>
      <c r="B513" t="s">
        <v>564</v>
      </c>
      <c r="C513" t="s">
        <v>6092</v>
      </c>
      <c r="D513" s="13">
        <v>460816</v>
      </c>
      <c r="E513" t="s">
        <v>9102</v>
      </c>
      <c r="F513" t="str">
        <f>IF(ISERROR(VLOOKUP(Transaktionen[[#This Row],[Transaktionen]],BTT[Verwendete Transaktion (Pflichtauswahl)],1,FALSE)),"nein","ja")</f>
        <v>nein</v>
      </c>
    </row>
    <row r="514" spans="1:7" x14ac:dyDescent="0.25">
      <c r="A514" t="s">
        <v>6600</v>
      </c>
      <c r="B514" t="s">
        <v>7688</v>
      </c>
      <c r="C514" t="s">
        <v>6092</v>
      </c>
      <c r="D514" s="13" t="s">
        <v>576</v>
      </c>
      <c r="E514" t="s">
        <v>576</v>
      </c>
      <c r="F514" t="str">
        <f>IF(ISERROR(VLOOKUP(Transaktionen[[#This Row],[Transaktionen]],BTT[Verwendete Transaktion (Pflichtauswahl)],1,FALSE)),"nein","ja")</f>
        <v>nein</v>
      </c>
      <c r="G514" t="s">
        <v>9339</v>
      </c>
    </row>
    <row r="515" spans="1:7" x14ac:dyDescent="0.25">
      <c r="A515" t="s">
        <v>6601</v>
      </c>
      <c r="B515" t="s">
        <v>7689</v>
      </c>
      <c r="C515" t="s">
        <v>6092</v>
      </c>
      <c r="D515" s="13" t="s">
        <v>576</v>
      </c>
      <c r="E515" t="s">
        <v>576</v>
      </c>
      <c r="F515" t="str">
        <f>IF(ISERROR(VLOOKUP(Transaktionen[[#This Row],[Transaktionen]],BTT[Verwendete Transaktion (Pflichtauswahl)],1,FALSE)),"nein","ja")</f>
        <v>nein</v>
      </c>
      <c r="G515" t="s">
        <v>9339</v>
      </c>
    </row>
    <row r="516" spans="1:7" x14ac:dyDescent="0.25">
      <c r="A516" t="s">
        <v>567</v>
      </c>
      <c r="B516" t="s">
        <v>568</v>
      </c>
      <c r="C516" t="s">
        <v>6092</v>
      </c>
      <c r="D516" s="13">
        <v>19084</v>
      </c>
      <c r="E516" t="s">
        <v>9102</v>
      </c>
      <c r="F516" t="str">
        <f>IF(ISERROR(VLOOKUP(Transaktionen[[#This Row],[Transaktionen]],BTT[Verwendete Transaktion (Pflichtauswahl)],1,FALSE)),"nein","ja")</f>
        <v>nein</v>
      </c>
      <c r="G516" t="s">
        <v>9339</v>
      </c>
    </row>
    <row r="517" spans="1:7" x14ac:dyDescent="0.25">
      <c r="A517" t="s">
        <v>569</v>
      </c>
      <c r="B517" t="s">
        <v>570</v>
      </c>
      <c r="C517" t="s">
        <v>6092</v>
      </c>
      <c r="D517" s="13">
        <v>27</v>
      </c>
      <c r="E517" t="s">
        <v>9102</v>
      </c>
      <c r="F517" t="str">
        <f>IF(ISERROR(VLOOKUP(Transaktionen[[#This Row],[Transaktionen]],BTT[Verwendete Transaktion (Pflichtauswahl)],1,FALSE)),"nein","ja")</f>
        <v>nein</v>
      </c>
      <c r="G517" t="s">
        <v>9339</v>
      </c>
    </row>
    <row r="518" spans="1:7" x14ac:dyDescent="0.25">
      <c r="A518" t="s">
        <v>571</v>
      </c>
      <c r="B518" t="s">
        <v>572</v>
      </c>
      <c r="C518" t="s">
        <v>6041</v>
      </c>
      <c r="D518" s="13">
        <v>74</v>
      </c>
      <c r="E518" t="s">
        <v>576</v>
      </c>
      <c r="F518" t="str">
        <f>IF(ISERROR(VLOOKUP(Transaktionen[[#This Row],[Transaktionen]],BTT[Verwendete Transaktion (Pflichtauswahl)],1,FALSE)),"nein","ja")</f>
        <v>ja</v>
      </c>
    </row>
    <row r="519" spans="1:7" x14ac:dyDescent="0.25">
      <c r="A519" t="s">
        <v>573</v>
      </c>
      <c r="B519" t="s">
        <v>574</v>
      </c>
      <c r="C519" t="s">
        <v>6041</v>
      </c>
      <c r="D519" s="13">
        <v>10</v>
      </c>
      <c r="E519" t="s">
        <v>576</v>
      </c>
      <c r="F519" t="str">
        <f>IF(ISERROR(VLOOKUP(Transaktionen[[#This Row],[Transaktionen]],BTT[Verwendete Transaktion (Pflichtauswahl)],1,FALSE)),"nein","ja")</f>
        <v>ja</v>
      </c>
    </row>
    <row r="520" spans="1:7" x14ac:dyDescent="0.25">
      <c r="A520" t="s">
        <v>6602</v>
      </c>
      <c r="B520" t="s">
        <v>7690</v>
      </c>
      <c r="C520" t="s">
        <v>6041</v>
      </c>
      <c r="D520" s="13">
        <v>14</v>
      </c>
      <c r="E520" t="s">
        <v>576</v>
      </c>
      <c r="F520" t="str">
        <f>IF(ISERROR(VLOOKUP(Transaktionen[[#This Row],[Transaktionen]],BTT[Verwendete Transaktion (Pflichtauswahl)],1,FALSE)),"nein","ja")</f>
        <v>nein</v>
      </c>
      <c r="G520" t="s">
        <v>9060</v>
      </c>
    </row>
    <row r="521" spans="1:7" x14ac:dyDescent="0.25">
      <c r="A521" t="s">
        <v>6603</v>
      </c>
      <c r="B521" t="s">
        <v>7691</v>
      </c>
      <c r="C521" t="s">
        <v>6041</v>
      </c>
      <c r="D521" s="13">
        <v>6</v>
      </c>
      <c r="E521" t="s">
        <v>576</v>
      </c>
      <c r="F521" t="str">
        <f>IF(ISERROR(VLOOKUP(Transaktionen[[#This Row],[Transaktionen]],BTT[Verwendete Transaktion (Pflichtauswahl)],1,FALSE)),"nein","ja")</f>
        <v>nein</v>
      </c>
      <c r="G521" t="s">
        <v>9060</v>
      </c>
    </row>
    <row r="522" spans="1:7" x14ac:dyDescent="0.25">
      <c r="A522" t="s">
        <v>6604</v>
      </c>
      <c r="B522" t="s">
        <v>7692</v>
      </c>
      <c r="C522" t="s">
        <v>6041</v>
      </c>
      <c r="D522" s="13">
        <v>2</v>
      </c>
      <c r="E522" t="s">
        <v>576</v>
      </c>
      <c r="F522" t="str">
        <f>IF(ISERROR(VLOOKUP(Transaktionen[[#This Row],[Transaktionen]],BTT[Verwendete Transaktion (Pflichtauswahl)],1,FALSE)),"nein","ja")</f>
        <v>nein</v>
      </c>
      <c r="G522" t="s">
        <v>9060</v>
      </c>
    </row>
    <row r="523" spans="1:7" x14ac:dyDescent="0.25">
      <c r="A523" t="s">
        <v>6605</v>
      </c>
      <c r="B523" t="s">
        <v>7693</v>
      </c>
      <c r="C523" t="s">
        <v>6041</v>
      </c>
      <c r="D523" s="13" t="s">
        <v>576</v>
      </c>
      <c r="E523" t="s">
        <v>576</v>
      </c>
      <c r="F523" t="str">
        <f>IF(ISERROR(VLOOKUP(Transaktionen[[#This Row],[Transaktionen]],BTT[Verwendete Transaktion (Pflichtauswahl)],1,FALSE)),"nein","ja")</f>
        <v>nein</v>
      </c>
      <c r="G523" t="s">
        <v>9060</v>
      </c>
    </row>
    <row r="524" spans="1:7" x14ac:dyDescent="0.25">
      <c r="A524" t="s">
        <v>6606</v>
      </c>
      <c r="B524" t="s">
        <v>7694</v>
      </c>
      <c r="C524" t="s">
        <v>6041</v>
      </c>
      <c r="D524" s="13" t="s">
        <v>576</v>
      </c>
      <c r="E524" t="s">
        <v>576</v>
      </c>
      <c r="F524" t="str">
        <f>IF(ISERROR(VLOOKUP(Transaktionen[[#This Row],[Transaktionen]],BTT[Verwendete Transaktion (Pflichtauswahl)],1,FALSE)),"nein","ja")</f>
        <v>nein</v>
      </c>
      <c r="G524" t="s">
        <v>9060</v>
      </c>
    </row>
    <row r="525" spans="1:7" x14ac:dyDescent="0.25">
      <c r="A525" t="s">
        <v>6607</v>
      </c>
      <c r="B525" t="s">
        <v>7695</v>
      </c>
      <c r="C525" t="s">
        <v>6041</v>
      </c>
      <c r="D525" s="13" t="s">
        <v>576</v>
      </c>
      <c r="E525" t="s">
        <v>576</v>
      </c>
      <c r="F525" t="str">
        <f>IF(ISERROR(VLOOKUP(Transaktionen[[#This Row],[Transaktionen]],BTT[Verwendete Transaktion (Pflichtauswahl)],1,FALSE)),"nein","ja")</f>
        <v>nein</v>
      </c>
      <c r="G525" t="s">
        <v>9060</v>
      </c>
    </row>
    <row r="526" spans="1:7" x14ac:dyDescent="0.25">
      <c r="A526" t="s">
        <v>6609</v>
      </c>
      <c r="B526" t="s">
        <v>7697</v>
      </c>
      <c r="C526" t="s">
        <v>6041</v>
      </c>
      <c r="D526" s="13" t="s">
        <v>576</v>
      </c>
      <c r="E526" t="s">
        <v>576</v>
      </c>
      <c r="F526" t="str">
        <f>IF(ISERROR(VLOOKUP(Transaktionen[[#This Row],[Transaktionen]],BTT[Verwendete Transaktion (Pflichtauswahl)],1,FALSE)),"nein","ja")</f>
        <v>nein</v>
      </c>
      <c r="G526" t="s">
        <v>9060</v>
      </c>
    </row>
    <row r="527" spans="1:7" x14ac:dyDescent="0.25">
      <c r="A527" t="s">
        <v>6610</v>
      </c>
      <c r="B527" t="s">
        <v>7698</v>
      </c>
      <c r="C527" t="s">
        <v>6041</v>
      </c>
      <c r="D527" s="13" t="s">
        <v>576</v>
      </c>
      <c r="E527" t="s">
        <v>576</v>
      </c>
      <c r="F527" t="str">
        <f>IF(ISERROR(VLOOKUP(Transaktionen[[#This Row],[Transaktionen]],BTT[Verwendete Transaktion (Pflichtauswahl)],1,FALSE)),"nein","ja")</f>
        <v>nein</v>
      </c>
      <c r="G527" t="s">
        <v>9060</v>
      </c>
    </row>
    <row r="528" spans="1:7" x14ac:dyDescent="0.25">
      <c r="A528" t="s">
        <v>6611</v>
      </c>
      <c r="B528" t="s">
        <v>7699</v>
      </c>
      <c r="C528" t="s">
        <v>6041</v>
      </c>
      <c r="D528" s="13" t="s">
        <v>576</v>
      </c>
      <c r="E528" t="s">
        <v>576</v>
      </c>
      <c r="F528" t="str">
        <f>IF(ISERROR(VLOOKUP(Transaktionen[[#This Row],[Transaktionen]],BTT[Verwendete Transaktion (Pflichtauswahl)],1,FALSE)),"nein","ja")</f>
        <v>nein</v>
      </c>
      <c r="G528" t="s">
        <v>9060</v>
      </c>
    </row>
    <row r="529" spans="1:7" x14ac:dyDescent="0.25">
      <c r="A529" t="s">
        <v>6608</v>
      </c>
      <c r="B529" t="s">
        <v>7696</v>
      </c>
      <c r="C529" t="s">
        <v>6041</v>
      </c>
      <c r="D529" s="13" t="s">
        <v>576</v>
      </c>
      <c r="E529" t="s">
        <v>576</v>
      </c>
      <c r="F529" t="str">
        <f>IF(ISERROR(VLOOKUP(Transaktionen[[#This Row],[Transaktionen]],BTT[Verwendete Transaktion (Pflichtauswahl)],1,FALSE)),"nein","ja")</f>
        <v>nein</v>
      </c>
      <c r="G529" t="s">
        <v>9060</v>
      </c>
    </row>
    <row r="530" spans="1:7" x14ac:dyDescent="0.25">
      <c r="A530" t="s">
        <v>6612</v>
      </c>
      <c r="B530" t="s">
        <v>7700</v>
      </c>
      <c r="C530" t="s">
        <v>6041</v>
      </c>
      <c r="D530" s="13" t="s">
        <v>576</v>
      </c>
      <c r="E530" t="s">
        <v>576</v>
      </c>
      <c r="F530" t="str">
        <f>IF(ISERROR(VLOOKUP(Transaktionen[[#This Row],[Transaktionen]],BTT[Verwendete Transaktion (Pflichtauswahl)],1,FALSE)),"nein","ja")</f>
        <v>nein</v>
      </c>
      <c r="G530" t="s">
        <v>9060</v>
      </c>
    </row>
    <row r="531" spans="1:7" x14ac:dyDescent="0.25">
      <c r="A531" t="s">
        <v>575</v>
      </c>
      <c r="B531" t="s">
        <v>576</v>
      </c>
      <c r="C531" t="s">
        <v>8453</v>
      </c>
      <c r="D531" s="13">
        <v>30</v>
      </c>
      <c r="E531" t="s">
        <v>9102</v>
      </c>
      <c r="F531" t="str">
        <f>IF(ISERROR(VLOOKUP(Transaktionen[[#This Row],[Transaktionen]],BTT[Verwendete Transaktion (Pflichtauswahl)],1,FALSE)),"nein","ja")</f>
        <v>nein</v>
      </c>
    </row>
    <row r="532" spans="1:7" x14ac:dyDescent="0.25">
      <c r="A532" t="s">
        <v>577</v>
      </c>
      <c r="B532" t="s">
        <v>578</v>
      </c>
      <c r="C532" t="s">
        <v>8453</v>
      </c>
      <c r="D532" s="13">
        <v>225</v>
      </c>
      <c r="E532" t="s">
        <v>9102</v>
      </c>
      <c r="F532" t="str">
        <f>IF(ISERROR(VLOOKUP(Transaktionen[[#This Row],[Transaktionen]],BTT[Verwendete Transaktion (Pflichtauswahl)],1,FALSE)),"nein","ja")</f>
        <v>nein</v>
      </c>
    </row>
    <row r="533" spans="1:7" x14ac:dyDescent="0.25">
      <c r="A533" t="s">
        <v>6613</v>
      </c>
      <c r="B533" t="s">
        <v>7701</v>
      </c>
      <c r="C533" t="s">
        <v>8453</v>
      </c>
      <c r="D533" s="13" t="s">
        <v>576</v>
      </c>
      <c r="E533" t="s">
        <v>576</v>
      </c>
      <c r="F533" t="str">
        <f>IF(ISERROR(VLOOKUP(Transaktionen[[#This Row],[Transaktionen]],BTT[Verwendete Transaktion (Pflichtauswahl)],1,FALSE)),"nein","ja")</f>
        <v>nein</v>
      </c>
      <c r="G533" t="s">
        <v>9516</v>
      </c>
    </row>
    <row r="534" spans="1:7" x14ac:dyDescent="0.25">
      <c r="A534" t="s">
        <v>6614</v>
      </c>
      <c r="B534" t="s">
        <v>7702</v>
      </c>
      <c r="C534" t="s">
        <v>8453</v>
      </c>
      <c r="D534" s="13">
        <v>168</v>
      </c>
      <c r="E534" t="s">
        <v>576</v>
      </c>
      <c r="F534" t="str">
        <f>IF(ISERROR(VLOOKUP(Transaktionen[[#This Row],[Transaktionen]],BTT[Verwendete Transaktion (Pflichtauswahl)],1,FALSE)),"nein","ja")</f>
        <v>nein</v>
      </c>
    </row>
    <row r="535" spans="1:7" x14ac:dyDescent="0.25">
      <c r="A535" t="s">
        <v>6615</v>
      </c>
      <c r="B535" t="s">
        <v>7703</v>
      </c>
      <c r="C535" t="s">
        <v>8453</v>
      </c>
      <c r="D535" s="13">
        <v>830</v>
      </c>
      <c r="E535" t="s">
        <v>576</v>
      </c>
      <c r="F535" t="str">
        <f>IF(ISERROR(VLOOKUP(Transaktionen[[#This Row],[Transaktionen]],BTT[Verwendete Transaktion (Pflichtauswahl)],1,FALSE)),"nein","ja")</f>
        <v>nein</v>
      </c>
    </row>
    <row r="536" spans="1:7" x14ac:dyDescent="0.25">
      <c r="A536" t="s">
        <v>6616</v>
      </c>
      <c r="B536" t="s">
        <v>7704</v>
      </c>
      <c r="C536" t="s">
        <v>6085</v>
      </c>
      <c r="D536" s="13">
        <v>46</v>
      </c>
      <c r="E536" t="s">
        <v>576</v>
      </c>
      <c r="F536" t="str">
        <f>IF(ISERROR(VLOOKUP(Transaktionen[[#This Row],[Transaktionen]],BTT[Verwendete Transaktion (Pflichtauswahl)],1,FALSE)),"nein","ja")</f>
        <v>nein</v>
      </c>
      <c r="G536" t="s">
        <v>9061</v>
      </c>
    </row>
    <row r="537" spans="1:7" x14ac:dyDescent="0.25">
      <c r="A537" t="s">
        <v>6617</v>
      </c>
      <c r="B537" t="s">
        <v>7705</v>
      </c>
      <c r="C537" t="s">
        <v>6085</v>
      </c>
      <c r="D537" s="13" t="s">
        <v>576</v>
      </c>
      <c r="E537" t="s">
        <v>576</v>
      </c>
      <c r="F537" t="str">
        <f>IF(ISERROR(VLOOKUP(Transaktionen[[#This Row],[Transaktionen]],BTT[Verwendete Transaktion (Pflichtauswahl)],1,FALSE)),"nein","ja")</f>
        <v>nein</v>
      </c>
      <c r="G537" t="s">
        <v>9061</v>
      </c>
    </row>
    <row r="538" spans="1:7" x14ac:dyDescent="0.25">
      <c r="A538" t="s">
        <v>6618</v>
      </c>
      <c r="B538" t="s">
        <v>7706</v>
      </c>
      <c r="C538" t="s">
        <v>6085</v>
      </c>
      <c r="D538" s="13" t="s">
        <v>576</v>
      </c>
      <c r="E538" t="s">
        <v>576</v>
      </c>
      <c r="F538" t="str">
        <f>IF(ISERROR(VLOOKUP(Transaktionen[[#This Row],[Transaktionen]],BTT[Verwendete Transaktion (Pflichtauswahl)],1,FALSE)),"nein","ja")</f>
        <v>nein</v>
      </c>
      <c r="G538" t="s">
        <v>9061</v>
      </c>
    </row>
    <row r="539" spans="1:7" x14ac:dyDescent="0.25">
      <c r="A539" t="s">
        <v>6619</v>
      </c>
      <c r="B539" t="s">
        <v>7707</v>
      </c>
      <c r="C539" t="s">
        <v>6085</v>
      </c>
      <c r="D539" s="13">
        <v>4</v>
      </c>
      <c r="E539" t="s">
        <v>576</v>
      </c>
      <c r="F539" t="str">
        <f>IF(ISERROR(VLOOKUP(Transaktionen[[#This Row],[Transaktionen]],BTT[Verwendete Transaktion (Pflichtauswahl)],1,FALSE)),"nein","ja")</f>
        <v>nein</v>
      </c>
      <c r="G539" t="s">
        <v>9061</v>
      </c>
    </row>
    <row r="540" spans="1:7" x14ac:dyDescent="0.25">
      <c r="A540" t="s">
        <v>579</v>
      </c>
      <c r="B540" t="s">
        <v>580</v>
      </c>
      <c r="C540" t="s">
        <v>6085</v>
      </c>
      <c r="D540" s="13">
        <v>636</v>
      </c>
      <c r="E540" t="s">
        <v>9102</v>
      </c>
      <c r="F540" t="str">
        <f>IF(ISERROR(VLOOKUP(Transaktionen[[#This Row],[Transaktionen]],BTT[Verwendete Transaktion (Pflichtauswahl)],1,FALSE)),"nein","ja")</f>
        <v>nein</v>
      </c>
      <c r="G540" t="s">
        <v>9061</v>
      </c>
    </row>
    <row r="541" spans="1:7" x14ac:dyDescent="0.25">
      <c r="A541" t="s">
        <v>6620</v>
      </c>
      <c r="B541" t="s">
        <v>7708</v>
      </c>
      <c r="C541" t="s">
        <v>6085</v>
      </c>
      <c r="D541" s="13">
        <v>94</v>
      </c>
      <c r="E541" t="s">
        <v>9102</v>
      </c>
      <c r="F541" t="str">
        <f>IF(ISERROR(VLOOKUP(Transaktionen[[#This Row],[Transaktionen]],BTT[Verwendete Transaktion (Pflichtauswahl)],1,FALSE)),"nein","ja")</f>
        <v>ja</v>
      </c>
    </row>
    <row r="542" spans="1:7" x14ac:dyDescent="0.25">
      <c r="A542" t="s">
        <v>581</v>
      </c>
      <c r="B542" t="s">
        <v>582</v>
      </c>
      <c r="C542" t="s">
        <v>6041</v>
      </c>
      <c r="D542" s="13" t="s">
        <v>576</v>
      </c>
      <c r="E542" t="s">
        <v>576</v>
      </c>
      <c r="F542" t="str">
        <f>IF(ISERROR(VLOOKUP(Transaktionen[[#This Row],[Transaktionen]],BTT[Verwendete Transaktion (Pflichtauswahl)],1,FALSE)),"nein","ja")</f>
        <v>ja</v>
      </c>
    </row>
    <row r="543" spans="1:7" x14ac:dyDescent="0.25">
      <c r="A543" t="s">
        <v>583</v>
      </c>
      <c r="B543" t="s">
        <v>584</v>
      </c>
      <c r="C543" t="s">
        <v>6041</v>
      </c>
      <c r="D543" s="13">
        <v>18</v>
      </c>
      <c r="E543" t="s">
        <v>9102</v>
      </c>
      <c r="F543" t="str">
        <f>IF(ISERROR(VLOOKUP(Transaktionen[[#This Row],[Transaktionen]],BTT[Verwendete Transaktion (Pflichtauswahl)],1,FALSE)),"nein","ja")</f>
        <v>nein</v>
      </c>
      <c r="G543" t="s">
        <v>9062</v>
      </c>
    </row>
    <row r="544" spans="1:7" x14ac:dyDescent="0.25">
      <c r="A544" t="s">
        <v>585</v>
      </c>
      <c r="B544" t="s">
        <v>586</v>
      </c>
      <c r="C544" t="s">
        <v>6041</v>
      </c>
      <c r="D544" s="13">
        <v>70</v>
      </c>
      <c r="E544" t="s">
        <v>9102</v>
      </c>
      <c r="F544" t="str">
        <f>IF(ISERROR(VLOOKUP(Transaktionen[[#This Row],[Transaktionen]],BTT[Verwendete Transaktion (Pflichtauswahl)],1,FALSE)),"nein","ja")</f>
        <v>ja</v>
      </c>
    </row>
    <row r="545" spans="1:7" x14ac:dyDescent="0.25">
      <c r="A545" t="s">
        <v>6621</v>
      </c>
      <c r="B545" t="s">
        <v>7709</v>
      </c>
      <c r="C545" t="s">
        <v>8454</v>
      </c>
      <c r="D545" s="13">
        <v>895</v>
      </c>
      <c r="E545" t="s">
        <v>576</v>
      </c>
      <c r="F545" t="str">
        <f>IF(ISERROR(VLOOKUP(Transaktionen[[#This Row],[Transaktionen]],BTT[Verwendete Transaktion (Pflichtauswahl)],1,FALSE)),"nein","ja")</f>
        <v>nein</v>
      </c>
    </row>
    <row r="546" spans="1:7" x14ac:dyDescent="0.25">
      <c r="A546" t="s">
        <v>6622</v>
      </c>
      <c r="B546" t="s">
        <v>7710</v>
      </c>
      <c r="C546" t="s">
        <v>8454</v>
      </c>
      <c r="D546" s="13">
        <v>1402</v>
      </c>
      <c r="E546" t="s">
        <v>576</v>
      </c>
      <c r="F546" t="str">
        <f>IF(ISERROR(VLOOKUP(Transaktionen[[#This Row],[Transaktionen]],BTT[Verwendete Transaktion (Pflichtauswahl)],1,FALSE)),"nein","ja")</f>
        <v>nein</v>
      </c>
    </row>
    <row r="547" spans="1:7" x14ac:dyDescent="0.25">
      <c r="A547" t="s">
        <v>6623</v>
      </c>
      <c r="B547" t="s">
        <v>7711</v>
      </c>
      <c r="C547" t="s">
        <v>8454</v>
      </c>
      <c r="D547" s="13" t="s">
        <v>576</v>
      </c>
      <c r="E547" t="s">
        <v>576</v>
      </c>
      <c r="F547" t="str">
        <f>IF(ISERROR(VLOOKUP(Transaktionen[[#This Row],[Transaktionen]],BTT[Verwendete Transaktion (Pflichtauswahl)],1,FALSE)),"nein","ja")</f>
        <v>nein</v>
      </c>
      <c r="G547" t="s">
        <v>9516</v>
      </c>
    </row>
    <row r="548" spans="1:7" x14ac:dyDescent="0.25">
      <c r="A548" t="s">
        <v>6624</v>
      </c>
      <c r="B548" t="s">
        <v>7712</v>
      </c>
      <c r="C548" t="s">
        <v>8454</v>
      </c>
      <c r="D548" s="13" t="s">
        <v>576</v>
      </c>
      <c r="E548" t="s">
        <v>576</v>
      </c>
      <c r="F548" t="str">
        <f>IF(ISERROR(VLOOKUP(Transaktionen[[#This Row],[Transaktionen]],BTT[Verwendete Transaktion (Pflichtauswahl)],1,FALSE)),"nein","ja")</f>
        <v>nein</v>
      </c>
      <c r="G548" t="s">
        <v>9516</v>
      </c>
    </row>
    <row r="549" spans="1:7" x14ac:dyDescent="0.25">
      <c r="A549" t="s">
        <v>587</v>
      </c>
      <c r="B549" t="s">
        <v>588</v>
      </c>
      <c r="C549" t="s">
        <v>8454</v>
      </c>
      <c r="D549" s="13">
        <v>16</v>
      </c>
      <c r="E549" t="s">
        <v>9102</v>
      </c>
      <c r="F549" t="str">
        <f>IF(ISERROR(VLOOKUP(Transaktionen[[#This Row],[Transaktionen]],BTT[Verwendete Transaktion (Pflichtauswahl)],1,FALSE)),"nein","ja")</f>
        <v>nein</v>
      </c>
    </row>
    <row r="550" spans="1:7" x14ac:dyDescent="0.25">
      <c r="A550" t="s">
        <v>6629</v>
      </c>
      <c r="B550" t="s">
        <v>7716</v>
      </c>
      <c r="C550" t="s">
        <v>8454</v>
      </c>
      <c r="D550" s="13">
        <v>10</v>
      </c>
      <c r="E550" t="s">
        <v>576</v>
      </c>
      <c r="F550" t="str">
        <f>IF(ISERROR(VLOOKUP(Transaktionen[[#This Row],[Transaktionen]],BTT[Verwendete Transaktion (Pflichtauswahl)],1,FALSE)),"nein","ja")</f>
        <v>nein</v>
      </c>
    </row>
    <row r="551" spans="1:7" x14ac:dyDescent="0.25">
      <c r="A551" t="s">
        <v>6625</v>
      </c>
      <c r="B551" t="s">
        <v>7713</v>
      </c>
      <c r="C551" t="s">
        <v>8454</v>
      </c>
      <c r="D551" s="13" t="s">
        <v>576</v>
      </c>
      <c r="E551" t="s">
        <v>576</v>
      </c>
      <c r="F551" t="str">
        <f>IF(ISERROR(VLOOKUP(Transaktionen[[#This Row],[Transaktionen]],BTT[Verwendete Transaktion (Pflichtauswahl)],1,FALSE)),"nein","ja")</f>
        <v>nein</v>
      </c>
      <c r="G551" t="s">
        <v>9516</v>
      </c>
    </row>
    <row r="552" spans="1:7" x14ac:dyDescent="0.25">
      <c r="A552" t="s">
        <v>589</v>
      </c>
      <c r="B552" t="s">
        <v>590</v>
      </c>
      <c r="C552" t="s">
        <v>8454</v>
      </c>
      <c r="D552" s="13">
        <v>2739</v>
      </c>
      <c r="E552" t="s">
        <v>9102</v>
      </c>
      <c r="F552" t="str">
        <f>IF(ISERROR(VLOOKUP(Transaktionen[[#This Row],[Transaktionen]],BTT[Verwendete Transaktion (Pflichtauswahl)],1,FALSE)),"nein","ja")</f>
        <v>nein</v>
      </c>
    </row>
    <row r="553" spans="1:7" x14ac:dyDescent="0.25">
      <c r="A553" t="s">
        <v>6626</v>
      </c>
      <c r="B553" t="s">
        <v>7714</v>
      </c>
      <c r="C553" t="s">
        <v>8454</v>
      </c>
      <c r="D553" s="13" t="s">
        <v>576</v>
      </c>
      <c r="E553" t="s">
        <v>576</v>
      </c>
      <c r="F553" t="str">
        <f>IF(ISERROR(VLOOKUP(Transaktionen[[#This Row],[Transaktionen]],BTT[Verwendete Transaktion (Pflichtauswahl)],1,FALSE)),"nein","ja")</f>
        <v>nein</v>
      </c>
      <c r="G553" t="s">
        <v>9516</v>
      </c>
    </row>
    <row r="554" spans="1:7" x14ac:dyDescent="0.25">
      <c r="A554" t="s">
        <v>6627</v>
      </c>
      <c r="B554" t="s">
        <v>596</v>
      </c>
      <c r="C554" t="s">
        <v>8454</v>
      </c>
      <c r="D554" s="13">
        <v>10</v>
      </c>
      <c r="E554" t="s">
        <v>576</v>
      </c>
      <c r="F554" t="str">
        <f>IF(ISERROR(VLOOKUP(Transaktionen[[#This Row],[Transaktionen]],BTT[Verwendete Transaktion (Pflichtauswahl)],1,FALSE)),"nein","ja")</f>
        <v>nein</v>
      </c>
    </row>
    <row r="555" spans="1:7" x14ac:dyDescent="0.25">
      <c r="A555" t="s">
        <v>6628</v>
      </c>
      <c r="B555" t="s">
        <v>7715</v>
      </c>
      <c r="C555" t="s">
        <v>8454</v>
      </c>
      <c r="D555" s="13">
        <v>10</v>
      </c>
      <c r="E555" t="s">
        <v>576</v>
      </c>
      <c r="F555" t="str">
        <f>IF(ISERROR(VLOOKUP(Transaktionen[[#This Row],[Transaktionen]],BTT[Verwendete Transaktion (Pflichtauswahl)],1,FALSE)),"nein","ja")</f>
        <v>nein</v>
      </c>
    </row>
    <row r="556" spans="1:7" x14ac:dyDescent="0.25">
      <c r="A556" t="s">
        <v>591</v>
      </c>
      <c r="B556" t="s">
        <v>592</v>
      </c>
      <c r="C556" t="s">
        <v>8454</v>
      </c>
      <c r="D556" s="13">
        <v>2</v>
      </c>
      <c r="E556" t="s">
        <v>576</v>
      </c>
      <c r="F556" t="str">
        <f>IF(ISERROR(VLOOKUP(Transaktionen[[#This Row],[Transaktionen]],BTT[Verwendete Transaktion (Pflichtauswahl)],1,FALSE)),"nein","ja")</f>
        <v>nein</v>
      </c>
    </row>
    <row r="557" spans="1:7" x14ac:dyDescent="0.25">
      <c r="A557" t="s">
        <v>6630</v>
      </c>
      <c r="B557" t="s">
        <v>7717</v>
      </c>
      <c r="C557" t="s">
        <v>8454</v>
      </c>
      <c r="D557" s="13" t="s">
        <v>576</v>
      </c>
      <c r="E557" t="s">
        <v>576</v>
      </c>
      <c r="F557" t="str">
        <f>IF(ISERROR(VLOOKUP(Transaktionen[[#This Row],[Transaktionen]],BTT[Verwendete Transaktion (Pflichtauswahl)],1,FALSE)),"nein","ja")</f>
        <v>nein</v>
      </c>
      <c r="G557" t="s">
        <v>9516</v>
      </c>
    </row>
    <row r="558" spans="1:7" x14ac:dyDescent="0.25">
      <c r="A558" t="s">
        <v>6631</v>
      </c>
      <c r="B558" t="s">
        <v>7718</v>
      </c>
      <c r="C558" t="s">
        <v>8454</v>
      </c>
      <c r="D558" s="13">
        <v>6</v>
      </c>
      <c r="E558" t="s">
        <v>9102</v>
      </c>
      <c r="F558" t="str">
        <f>IF(ISERROR(VLOOKUP(Transaktionen[[#This Row],[Transaktionen]],BTT[Verwendete Transaktion (Pflichtauswahl)],1,FALSE)),"nein","ja")</f>
        <v>nein</v>
      </c>
    </row>
    <row r="559" spans="1:7" x14ac:dyDescent="0.25">
      <c r="A559" t="s">
        <v>593</v>
      </c>
      <c r="B559" t="s">
        <v>594</v>
      </c>
      <c r="C559" t="s">
        <v>8454</v>
      </c>
      <c r="D559" s="13">
        <v>10</v>
      </c>
      <c r="E559" t="s">
        <v>9102</v>
      </c>
      <c r="F559" t="str">
        <f>IF(ISERROR(VLOOKUP(Transaktionen[[#This Row],[Transaktionen]],BTT[Verwendete Transaktion (Pflichtauswahl)],1,FALSE)),"nein","ja")</f>
        <v>nein</v>
      </c>
    </row>
    <row r="560" spans="1:7" x14ac:dyDescent="0.25">
      <c r="A560" t="s">
        <v>9112</v>
      </c>
      <c r="B560" t="s">
        <v>9113</v>
      </c>
      <c r="C560" t="s">
        <v>8454</v>
      </c>
      <c r="D560" s="13">
        <v>392</v>
      </c>
      <c r="E560" t="s">
        <v>9102</v>
      </c>
      <c r="F560" s="10" t="str">
        <f>IF(ISERROR(VLOOKUP(Transaktionen[[#This Row],[Transaktionen]],BTT[Verwendete Transaktion (Pflichtauswahl)],1,FALSE)),"nein","ja")</f>
        <v>nein</v>
      </c>
    </row>
    <row r="561" spans="1:7" x14ac:dyDescent="0.25">
      <c r="A561" t="s">
        <v>597</v>
      </c>
      <c r="B561" t="s">
        <v>598</v>
      </c>
      <c r="C561" t="s">
        <v>8454</v>
      </c>
      <c r="D561" s="13">
        <v>2</v>
      </c>
      <c r="E561" t="s">
        <v>9102</v>
      </c>
      <c r="F561" t="str">
        <f>IF(ISERROR(VLOOKUP(Transaktionen[[#This Row],[Transaktionen]],BTT[Verwendete Transaktion (Pflichtauswahl)],1,FALSE)),"nein","ja")</f>
        <v>nein</v>
      </c>
    </row>
    <row r="562" spans="1:7" x14ac:dyDescent="0.25">
      <c r="A562" t="s">
        <v>599</v>
      </c>
      <c r="B562" t="s">
        <v>600</v>
      </c>
      <c r="C562" t="s">
        <v>8454</v>
      </c>
      <c r="D562" s="13">
        <v>32</v>
      </c>
      <c r="E562" t="s">
        <v>9102</v>
      </c>
      <c r="F562" t="str">
        <f>IF(ISERROR(VLOOKUP(Transaktionen[[#This Row],[Transaktionen]],BTT[Verwendete Transaktion (Pflichtauswahl)],1,FALSE)),"nein","ja")</f>
        <v>nein</v>
      </c>
    </row>
    <row r="563" spans="1:7" x14ac:dyDescent="0.25">
      <c r="A563" t="s">
        <v>601</v>
      </c>
      <c r="B563" t="s">
        <v>602</v>
      </c>
      <c r="C563" t="s">
        <v>8454</v>
      </c>
      <c r="D563" s="13">
        <v>2</v>
      </c>
      <c r="E563" t="s">
        <v>9102</v>
      </c>
      <c r="F563" t="str">
        <f>IF(ISERROR(VLOOKUP(Transaktionen[[#This Row],[Transaktionen]],BTT[Verwendete Transaktion (Pflichtauswahl)],1,FALSE)),"nein","ja")</f>
        <v>nein</v>
      </c>
    </row>
    <row r="564" spans="1:7" x14ac:dyDescent="0.25">
      <c r="A564" t="s">
        <v>603</v>
      </c>
      <c r="B564" t="s">
        <v>604</v>
      </c>
      <c r="C564" t="s">
        <v>8454</v>
      </c>
      <c r="D564" s="13">
        <v>2</v>
      </c>
      <c r="E564" t="s">
        <v>9102</v>
      </c>
      <c r="F564" t="str">
        <f>IF(ISERROR(VLOOKUP(Transaktionen[[#This Row],[Transaktionen]],BTT[Verwendete Transaktion (Pflichtauswahl)],1,FALSE)),"nein","ja")</f>
        <v>nein</v>
      </c>
    </row>
    <row r="565" spans="1:7" x14ac:dyDescent="0.25">
      <c r="A565" t="s">
        <v>605</v>
      </c>
      <c r="B565" t="s">
        <v>606</v>
      </c>
      <c r="C565" t="s">
        <v>8454</v>
      </c>
      <c r="D565" s="13">
        <v>2850</v>
      </c>
      <c r="E565" t="s">
        <v>9102</v>
      </c>
      <c r="F565" t="str">
        <f>IF(ISERROR(VLOOKUP(Transaktionen[[#This Row],[Transaktionen]],BTT[Verwendete Transaktion (Pflichtauswahl)],1,FALSE)),"nein","ja")</f>
        <v>nein</v>
      </c>
    </row>
    <row r="566" spans="1:7" x14ac:dyDescent="0.25">
      <c r="A566" t="s">
        <v>607</v>
      </c>
      <c r="B566" t="s">
        <v>608</v>
      </c>
      <c r="C566" t="s">
        <v>8454</v>
      </c>
      <c r="D566" s="13">
        <v>32</v>
      </c>
      <c r="E566" t="s">
        <v>9102</v>
      </c>
      <c r="F566" t="str">
        <f>IF(ISERROR(VLOOKUP(Transaktionen[[#This Row],[Transaktionen]],BTT[Verwendete Transaktion (Pflichtauswahl)],1,FALSE)),"nein","ja")</f>
        <v>nein</v>
      </c>
    </row>
    <row r="567" spans="1:7" x14ac:dyDescent="0.25">
      <c r="A567" t="s">
        <v>609</v>
      </c>
      <c r="B567" t="s">
        <v>610</v>
      </c>
      <c r="C567" t="s">
        <v>8454</v>
      </c>
      <c r="D567" s="13">
        <v>2020</v>
      </c>
      <c r="E567" t="s">
        <v>9102</v>
      </c>
      <c r="F567" t="str">
        <f>IF(ISERROR(VLOOKUP(Transaktionen[[#This Row],[Transaktionen]],BTT[Verwendete Transaktion (Pflichtauswahl)],1,FALSE)),"nein","ja")</f>
        <v>nein</v>
      </c>
    </row>
    <row r="568" spans="1:7" x14ac:dyDescent="0.25">
      <c r="A568" t="s">
        <v>611</v>
      </c>
      <c r="B568" t="s">
        <v>612</v>
      </c>
      <c r="C568" t="s">
        <v>8454</v>
      </c>
      <c r="D568" s="13">
        <v>2</v>
      </c>
      <c r="E568" t="s">
        <v>9102</v>
      </c>
      <c r="F568" t="str">
        <f>IF(ISERROR(VLOOKUP(Transaktionen[[#This Row],[Transaktionen]],BTT[Verwendete Transaktion (Pflichtauswahl)],1,FALSE)),"nein","ja")</f>
        <v>nein</v>
      </c>
    </row>
    <row r="569" spans="1:7" x14ac:dyDescent="0.25">
      <c r="A569" t="s">
        <v>6633</v>
      </c>
      <c r="B569" t="s">
        <v>7719</v>
      </c>
      <c r="C569" t="s">
        <v>8454</v>
      </c>
      <c r="D569" s="13" t="s">
        <v>576</v>
      </c>
      <c r="E569" t="s">
        <v>576</v>
      </c>
      <c r="F569" t="str">
        <f>IF(ISERROR(VLOOKUP(Transaktionen[[#This Row],[Transaktionen]],BTT[Verwendete Transaktion (Pflichtauswahl)],1,FALSE)),"nein","ja")</f>
        <v>nein</v>
      </c>
      <c r="G569" t="s">
        <v>9516</v>
      </c>
    </row>
    <row r="570" spans="1:7" x14ac:dyDescent="0.25">
      <c r="A570" t="s">
        <v>613</v>
      </c>
      <c r="B570" t="s">
        <v>614</v>
      </c>
      <c r="C570" t="s">
        <v>8454</v>
      </c>
      <c r="D570" s="13">
        <v>23</v>
      </c>
      <c r="E570" t="s">
        <v>9102</v>
      </c>
      <c r="F570" t="str">
        <f>IF(ISERROR(VLOOKUP(Transaktionen[[#This Row],[Transaktionen]],BTT[Verwendete Transaktion (Pflichtauswahl)],1,FALSE)),"nein","ja")</f>
        <v>nein</v>
      </c>
    </row>
    <row r="571" spans="1:7" x14ac:dyDescent="0.25">
      <c r="A571" t="s">
        <v>595</v>
      </c>
      <c r="B571" t="s">
        <v>596</v>
      </c>
      <c r="C571" t="s">
        <v>8454</v>
      </c>
      <c r="D571" s="13">
        <v>320</v>
      </c>
      <c r="E571" t="s">
        <v>9102</v>
      </c>
      <c r="F571" t="str">
        <f>IF(ISERROR(VLOOKUP(Transaktionen[[#This Row],[Transaktionen]],BTT[Verwendete Transaktion (Pflichtauswahl)],1,FALSE)),"nein","ja")</f>
        <v>nein</v>
      </c>
    </row>
    <row r="572" spans="1:7" x14ac:dyDescent="0.25">
      <c r="A572" t="s">
        <v>6632</v>
      </c>
      <c r="B572" t="s">
        <v>7715</v>
      </c>
      <c r="C572" t="s">
        <v>8454</v>
      </c>
      <c r="D572" s="13" t="s">
        <v>576</v>
      </c>
      <c r="E572" t="s">
        <v>576</v>
      </c>
      <c r="F572" t="str">
        <f>IF(ISERROR(VLOOKUP(Transaktionen[[#This Row],[Transaktionen]],BTT[Verwendete Transaktion (Pflichtauswahl)],1,FALSE)),"nein","ja")</f>
        <v>nein</v>
      </c>
      <c r="G572" t="s">
        <v>9516</v>
      </c>
    </row>
    <row r="573" spans="1:7" x14ac:dyDescent="0.25">
      <c r="A573" t="s">
        <v>615</v>
      </c>
      <c r="B573" t="s">
        <v>616</v>
      </c>
      <c r="C573" t="s">
        <v>8454</v>
      </c>
      <c r="D573" s="13" t="s">
        <v>576</v>
      </c>
      <c r="E573" t="s">
        <v>576</v>
      </c>
      <c r="F573" t="str">
        <f>IF(ISERROR(VLOOKUP(Transaktionen[[#This Row],[Transaktionen]],BTT[Verwendete Transaktion (Pflichtauswahl)],1,FALSE)),"nein","ja")</f>
        <v>nein</v>
      </c>
      <c r="G573" t="s">
        <v>9516</v>
      </c>
    </row>
    <row r="574" spans="1:7" x14ac:dyDescent="0.25">
      <c r="A574" t="s">
        <v>9373</v>
      </c>
      <c r="B574" t="s">
        <v>9374</v>
      </c>
      <c r="C574" t="s">
        <v>8454</v>
      </c>
      <c r="D574" s="13">
        <v>34</v>
      </c>
      <c r="E574" t="s">
        <v>9102</v>
      </c>
      <c r="F574" t="str">
        <f>IF(ISERROR(VLOOKUP(Transaktionen[[#This Row],[Transaktionen]],BTT[Verwendete Transaktion (Pflichtauswahl)],1,FALSE)),"nein","ja")</f>
        <v>nein</v>
      </c>
    </row>
    <row r="575" spans="1:7" x14ac:dyDescent="0.25">
      <c r="A575" t="s">
        <v>6634</v>
      </c>
      <c r="B575" t="s">
        <v>1753</v>
      </c>
      <c r="C575" t="s">
        <v>8454</v>
      </c>
      <c r="D575" s="13" t="s">
        <v>576</v>
      </c>
      <c r="E575" t="s">
        <v>576</v>
      </c>
      <c r="F575" t="str">
        <f>IF(ISERROR(VLOOKUP(Transaktionen[[#This Row],[Transaktionen]],BTT[Verwendete Transaktion (Pflichtauswahl)],1,FALSE)),"nein","ja")</f>
        <v>nein</v>
      </c>
      <c r="G575" t="s">
        <v>9516</v>
      </c>
    </row>
    <row r="576" spans="1:7" x14ac:dyDescent="0.25">
      <c r="A576" t="s">
        <v>617</v>
      </c>
      <c r="B576" t="s">
        <v>618</v>
      </c>
      <c r="C576" t="s">
        <v>8454</v>
      </c>
      <c r="D576" s="13">
        <v>829</v>
      </c>
      <c r="E576" t="s">
        <v>9102</v>
      </c>
      <c r="F576" t="str">
        <f>IF(ISERROR(VLOOKUP(Transaktionen[[#This Row],[Transaktionen]],BTT[Verwendete Transaktion (Pflichtauswahl)],1,FALSE)),"nein","ja")</f>
        <v>nein</v>
      </c>
    </row>
    <row r="577" spans="1:7" x14ac:dyDescent="0.25">
      <c r="A577" t="s">
        <v>6635</v>
      </c>
      <c r="B577" t="s">
        <v>1764</v>
      </c>
      <c r="C577" t="s">
        <v>8454</v>
      </c>
      <c r="D577" s="13">
        <v>2</v>
      </c>
      <c r="E577" t="s">
        <v>576</v>
      </c>
      <c r="F577" t="str">
        <f>IF(ISERROR(VLOOKUP(Transaktionen[[#This Row],[Transaktionen]],BTT[Verwendete Transaktion (Pflichtauswahl)],1,FALSE)),"nein","ja")</f>
        <v>nein</v>
      </c>
    </row>
    <row r="578" spans="1:7" x14ac:dyDescent="0.25">
      <c r="A578" t="s">
        <v>6636</v>
      </c>
      <c r="B578" t="s">
        <v>1802</v>
      </c>
      <c r="C578" t="s">
        <v>8454</v>
      </c>
      <c r="D578" s="13">
        <v>337</v>
      </c>
      <c r="E578" t="s">
        <v>9102</v>
      </c>
      <c r="F578" t="str">
        <f>IF(ISERROR(VLOOKUP(Transaktionen[[#This Row],[Transaktionen]],BTT[Verwendete Transaktion (Pflichtauswahl)],1,FALSE)),"nein","ja")</f>
        <v>nein</v>
      </c>
    </row>
    <row r="579" spans="1:7" x14ac:dyDescent="0.25">
      <c r="A579" t="s">
        <v>619</v>
      </c>
      <c r="B579" t="s">
        <v>620</v>
      </c>
      <c r="C579" t="s">
        <v>8454</v>
      </c>
      <c r="D579" s="13">
        <v>11257</v>
      </c>
      <c r="E579" t="s">
        <v>9102</v>
      </c>
      <c r="F579" t="str">
        <f>IF(ISERROR(VLOOKUP(Transaktionen[[#This Row],[Transaktionen]],BTT[Verwendete Transaktion (Pflichtauswahl)],1,FALSE)),"nein","ja")</f>
        <v>nein</v>
      </c>
    </row>
    <row r="580" spans="1:7" x14ac:dyDescent="0.25">
      <c r="A580" t="s">
        <v>621</v>
      </c>
      <c r="B580" t="s">
        <v>622</v>
      </c>
      <c r="C580" t="s">
        <v>8454</v>
      </c>
      <c r="D580" s="13">
        <v>14343</v>
      </c>
      <c r="E580" t="s">
        <v>9102</v>
      </c>
      <c r="F580" t="str">
        <f>IF(ISERROR(VLOOKUP(Transaktionen[[#This Row],[Transaktionen]],BTT[Verwendete Transaktion (Pflichtauswahl)],1,FALSE)),"nein","ja")</f>
        <v>nein</v>
      </c>
    </row>
    <row r="581" spans="1:7" x14ac:dyDescent="0.25">
      <c r="A581" t="s">
        <v>6637</v>
      </c>
      <c r="B581" t="s">
        <v>1816</v>
      </c>
      <c r="C581" t="s">
        <v>8454</v>
      </c>
      <c r="D581" s="13" t="s">
        <v>576</v>
      </c>
      <c r="E581" t="s">
        <v>576</v>
      </c>
      <c r="F581" t="str">
        <f>IF(ISERROR(VLOOKUP(Transaktionen[[#This Row],[Transaktionen]],BTT[Verwendete Transaktion (Pflichtauswahl)],1,FALSE)),"nein","ja")</f>
        <v>nein</v>
      </c>
      <c r="G581" t="s">
        <v>9516</v>
      </c>
    </row>
    <row r="582" spans="1:7" x14ac:dyDescent="0.25">
      <c r="A582" t="s">
        <v>623</v>
      </c>
      <c r="B582" t="s">
        <v>624</v>
      </c>
      <c r="C582" t="s">
        <v>8454</v>
      </c>
      <c r="D582" s="13">
        <v>137</v>
      </c>
      <c r="E582" t="s">
        <v>576</v>
      </c>
      <c r="F582" t="str">
        <f>IF(ISERROR(VLOOKUP(Transaktionen[[#This Row],[Transaktionen]],BTT[Verwendete Transaktion (Pflichtauswahl)],1,FALSE)),"nein","ja")</f>
        <v>nein</v>
      </c>
    </row>
    <row r="583" spans="1:7" x14ac:dyDescent="0.25">
      <c r="A583" t="s">
        <v>625</v>
      </c>
      <c r="B583" t="s">
        <v>626</v>
      </c>
      <c r="C583" t="s">
        <v>8454</v>
      </c>
      <c r="D583" s="13">
        <v>3</v>
      </c>
      <c r="E583" t="s">
        <v>9102</v>
      </c>
      <c r="F583" t="str">
        <f>IF(ISERROR(VLOOKUP(Transaktionen[[#This Row],[Transaktionen]],BTT[Verwendete Transaktion (Pflichtauswahl)],1,FALSE)),"nein","ja")</f>
        <v>nein</v>
      </c>
    </row>
    <row r="584" spans="1:7" x14ac:dyDescent="0.25">
      <c r="A584" t="s">
        <v>6638</v>
      </c>
      <c r="B584" t="s">
        <v>1912</v>
      </c>
      <c r="C584" t="s">
        <v>8454</v>
      </c>
      <c r="D584" s="13">
        <v>2</v>
      </c>
      <c r="E584" t="s">
        <v>9102</v>
      </c>
      <c r="F584" t="str">
        <f>IF(ISERROR(VLOOKUP(Transaktionen[[#This Row],[Transaktionen]],BTT[Verwendete Transaktion (Pflichtauswahl)],1,FALSE)),"nein","ja")</f>
        <v>nein</v>
      </c>
    </row>
    <row r="585" spans="1:7" x14ac:dyDescent="0.25">
      <c r="A585" t="s">
        <v>6639</v>
      </c>
      <c r="B585" t="s">
        <v>2101</v>
      </c>
      <c r="C585" t="s">
        <v>8454</v>
      </c>
      <c r="D585" s="13">
        <v>6</v>
      </c>
      <c r="E585" t="s">
        <v>576</v>
      </c>
      <c r="F585" t="str">
        <f>IF(ISERROR(VLOOKUP(Transaktionen[[#This Row],[Transaktionen]],BTT[Verwendete Transaktion (Pflichtauswahl)],1,FALSE)),"nein","ja")</f>
        <v>nein</v>
      </c>
    </row>
    <row r="586" spans="1:7" x14ac:dyDescent="0.25">
      <c r="A586" t="s">
        <v>627</v>
      </c>
      <c r="B586" t="s">
        <v>628</v>
      </c>
      <c r="C586" t="s">
        <v>8454</v>
      </c>
      <c r="D586" s="13">
        <v>424</v>
      </c>
      <c r="E586" t="s">
        <v>9102</v>
      </c>
      <c r="F586" t="str">
        <f>IF(ISERROR(VLOOKUP(Transaktionen[[#This Row],[Transaktionen]],BTT[Verwendete Transaktion (Pflichtauswahl)],1,FALSE)),"nein","ja")</f>
        <v>nein</v>
      </c>
    </row>
    <row r="587" spans="1:7" x14ac:dyDescent="0.25">
      <c r="A587" t="s">
        <v>629</v>
      </c>
      <c r="B587" t="s">
        <v>630</v>
      </c>
      <c r="C587" t="s">
        <v>8454</v>
      </c>
      <c r="D587" s="13">
        <v>4</v>
      </c>
      <c r="E587" t="s">
        <v>9102</v>
      </c>
      <c r="F587" t="str">
        <f>IF(ISERROR(VLOOKUP(Transaktionen[[#This Row],[Transaktionen]],BTT[Verwendete Transaktion (Pflichtauswahl)],1,FALSE)),"nein","ja")</f>
        <v>ja</v>
      </c>
    </row>
    <row r="588" spans="1:7" x14ac:dyDescent="0.25">
      <c r="A588" t="s">
        <v>6640</v>
      </c>
      <c r="B588" t="s">
        <v>2276</v>
      </c>
      <c r="C588" t="s">
        <v>8454</v>
      </c>
      <c r="D588" s="13" t="s">
        <v>576</v>
      </c>
      <c r="E588" t="s">
        <v>576</v>
      </c>
      <c r="F588" t="str">
        <f>IF(ISERROR(VLOOKUP(Transaktionen[[#This Row],[Transaktionen]],BTT[Verwendete Transaktion (Pflichtauswahl)],1,FALSE)),"nein","ja")</f>
        <v>nein</v>
      </c>
      <c r="G588" t="s">
        <v>9516</v>
      </c>
    </row>
    <row r="589" spans="1:7" x14ac:dyDescent="0.25">
      <c r="A589" t="s">
        <v>631</v>
      </c>
      <c r="B589" t="s">
        <v>632</v>
      </c>
      <c r="C589" t="s">
        <v>8454</v>
      </c>
      <c r="D589" s="13">
        <v>16636</v>
      </c>
      <c r="E589" t="s">
        <v>9102</v>
      </c>
      <c r="F589" t="str">
        <f>IF(ISERROR(VLOOKUP(Transaktionen[[#This Row],[Transaktionen]],BTT[Verwendete Transaktion (Pflichtauswahl)],1,FALSE)),"nein","ja")</f>
        <v>ja</v>
      </c>
    </row>
    <row r="590" spans="1:7" x14ac:dyDescent="0.25">
      <c r="A590" t="s">
        <v>633</v>
      </c>
      <c r="B590" t="s">
        <v>634</v>
      </c>
      <c r="C590" t="s">
        <v>8454</v>
      </c>
      <c r="D590" s="13">
        <v>23607</v>
      </c>
      <c r="E590" t="s">
        <v>9102</v>
      </c>
      <c r="F590" t="str">
        <f>IF(ISERROR(VLOOKUP(Transaktionen[[#This Row],[Transaktionen]],BTT[Verwendete Transaktion (Pflichtauswahl)],1,FALSE)),"nein","ja")</f>
        <v>ja</v>
      </c>
    </row>
    <row r="591" spans="1:7" x14ac:dyDescent="0.25">
      <c r="A591" t="s">
        <v>635</v>
      </c>
      <c r="B591" t="s">
        <v>636</v>
      </c>
      <c r="C591" t="s">
        <v>8454</v>
      </c>
      <c r="D591" s="13">
        <v>4679</v>
      </c>
      <c r="E591" t="s">
        <v>9102</v>
      </c>
      <c r="F591" t="str">
        <f>IF(ISERROR(VLOOKUP(Transaktionen[[#This Row],[Transaktionen]],BTT[Verwendete Transaktion (Pflichtauswahl)],1,FALSE)),"nein","ja")</f>
        <v>ja</v>
      </c>
    </row>
    <row r="592" spans="1:7" x14ac:dyDescent="0.25">
      <c r="A592" t="s">
        <v>637</v>
      </c>
      <c r="B592" t="s">
        <v>638</v>
      </c>
      <c r="C592" t="s">
        <v>8454</v>
      </c>
      <c r="D592" s="13">
        <v>6730</v>
      </c>
      <c r="E592" t="s">
        <v>9102</v>
      </c>
      <c r="F592" t="str">
        <f>IF(ISERROR(VLOOKUP(Transaktionen[[#This Row],[Transaktionen]],BTT[Verwendete Transaktion (Pflichtauswahl)],1,FALSE)),"nein","ja")</f>
        <v>ja</v>
      </c>
    </row>
    <row r="593" spans="1:7" x14ac:dyDescent="0.25">
      <c r="A593" t="s">
        <v>6641</v>
      </c>
      <c r="B593" t="s">
        <v>2515</v>
      </c>
      <c r="C593" t="s">
        <v>8454</v>
      </c>
      <c r="D593" s="13">
        <v>20</v>
      </c>
      <c r="E593" t="s">
        <v>576</v>
      </c>
      <c r="F593" t="str">
        <f>IF(ISERROR(VLOOKUP(Transaktionen[[#This Row],[Transaktionen]],BTT[Verwendete Transaktion (Pflichtauswahl)],1,FALSE)),"nein","ja")</f>
        <v>nein</v>
      </c>
    </row>
    <row r="594" spans="1:7" x14ac:dyDescent="0.25">
      <c r="A594" t="s">
        <v>639</v>
      </c>
      <c r="B594" t="s">
        <v>640</v>
      </c>
      <c r="C594" t="s">
        <v>8454</v>
      </c>
      <c r="D594" s="13">
        <v>406</v>
      </c>
      <c r="E594" t="s">
        <v>9102</v>
      </c>
      <c r="F594" t="str">
        <f>IF(ISERROR(VLOOKUP(Transaktionen[[#This Row],[Transaktionen]],BTT[Verwendete Transaktion (Pflichtauswahl)],1,FALSE)),"nein","ja")</f>
        <v>nein</v>
      </c>
    </row>
    <row r="595" spans="1:7" x14ac:dyDescent="0.25">
      <c r="A595" t="s">
        <v>6642</v>
      </c>
      <c r="B595" t="s">
        <v>2536</v>
      </c>
      <c r="C595" t="s">
        <v>8454</v>
      </c>
      <c r="D595" s="13" t="s">
        <v>576</v>
      </c>
      <c r="E595" t="s">
        <v>576</v>
      </c>
      <c r="F595" t="str">
        <f>IF(ISERROR(VLOOKUP(Transaktionen[[#This Row],[Transaktionen]],BTT[Verwendete Transaktion (Pflichtauswahl)],1,FALSE)),"nein","ja")</f>
        <v>nein</v>
      </c>
      <c r="G595" t="s">
        <v>9516</v>
      </c>
    </row>
    <row r="596" spans="1:7" x14ac:dyDescent="0.25">
      <c r="A596" t="s">
        <v>6643</v>
      </c>
      <c r="B596" t="s">
        <v>7720</v>
      </c>
      <c r="C596" t="s">
        <v>8454</v>
      </c>
      <c r="D596" s="13">
        <v>10</v>
      </c>
      <c r="E596" t="s">
        <v>576</v>
      </c>
      <c r="F596" t="str">
        <f>IF(ISERROR(VLOOKUP(Transaktionen[[#This Row],[Transaktionen]],BTT[Verwendete Transaktion (Pflichtauswahl)],1,FALSE)),"nein","ja")</f>
        <v>nein</v>
      </c>
    </row>
    <row r="597" spans="1:7" x14ac:dyDescent="0.25">
      <c r="A597" t="s">
        <v>641</v>
      </c>
      <c r="B597" t="s">
        <v>642</v>
      </c>
      <c r="C597" t="s">
        <v>8454</v>
      </c>
      <c r="D597" s="13">
        <v>8</v>
      </c>
      <c r="E597" t="s">
        <v>576</v>
      </c>
      <c r="F597" t="str">
        <f>IF(ISERROR(VLOOKUP(Transaktionen[[#This Row],[Transaktionen]],BTT[Verwendete Transaktion (Pflichtauswahl)],1,FALSE)),"nein","ja")</f>
        <v>nein</v>
      </c>
    </row>
    <row r="598" spans="1:7" x14ac:dyDescent="0.25">
      <c r="A598" t="s">
        <v>643</v>
      </c>
      <c r="B598" t="s">
        <v>644</v>
      </c>
      <c r="C598" t="s">
        <v>8454</v>
      </c>
      <c r="D598" s="13">
        <v>180</v>
      </c>
      <c r="E598" t="s">
        <v>9102</v>
      </c>
      <c r="F598" t="str">
        <f>IF(ISERROR(VLOOKUP(Transaktionen[[#This Row],[Transaktionen]],BTT[Verwendete Transaktion (Pflichtauswahl)],1,FALSE)),"nein","ja")</f>
        <v>nein</v>
      </c>
    </row>
    <row r="599" spans="1:7" x14ac:dyDescent="0.25">
      <c r="A599" t="s">
        <v>6644</v>
      </c>
      <c r="B599" t="s">
        <v>7721</v>
      </c>
      <c r="C599" t="s">
        <v>8454</v>
      </c>
      <c r="D599" s="13">
        <v>20</v>
      </c>
      <c r="E599" t="s">
        <v>576</v>
      </c>
      <c r="F599" t="str">
        <f>IF(ISERROR(VLOOKUP(Transaktionen[[#This Row],[Transaktionen]],BTT[Verwendete Transaktion (Pflichtauswahl)],1,FALSE)),"nein","ja")</f>
        <v>nein</v>
      </c>
    </row>
    <row r="600" spans="1:7" x14ac:dyDescent="0.25">
      <c r="A600" t="s">
        <v>6645</v>
      </c>
      <c r="B600" t="s">
        <v>2631</v>
      </c>
      <c r="C600" t="s">
        <v>8454</v>
      </c>
      <c r="D600" s="13">
        <v>10</v>
      </c>
      <c r="E600" t="s">
        <v>576</v>
      </c>
      <c r="F600" t="str">
        <f>IF(ISERROR(VLOOKUP(Transaktionen[[#This Row],[Transaktionen]],BTT[Verwendete Transaktion (Pflichtauswahl)],1,FALSE)),"nein","ja")</f>
        <v>nein</v>
      </c>
    </row>
    <row r="601" spans="1:7" x14ac:dyDescent="0.25">
      <c r="A601" t="s">
        <v>645</v>
      </c>
      <c r="B601" t="s">
        <v>646</v>
      </c>
      <c r="C601" t="s">
        <v>8454</v>
      </c>
      <c r="D601" s="13">
        <v>323</v>
      </c>
      <c r="E601" t="s">
        <v>9102</v>
      </c>
      <c r="F601" t="str">
        <f>IF(ISERROR(VLOOKUP(Transaktionen[[#This Row],[Transaktionen]],BTT[Verwendete Transaktion (Pflichtauswahl)],1,FALSE)),"nein","ja")</f>
        <v>nein</v>
      </c>
    </row>
    <row r="602" spans="1:7" x14ac:dyDescent="0.25">
      <c r="A602" t="s">
        <v>647</v>
      </c>
      <c r="B602" t="s">
        <v>648</v>
      </c>
      <c r="C602" t="s">
        <v>8454</v>
      </c>
      <c r="D602" s="13">
        <v>240</v>
      </c>
      <c r="E602" t="s">
        <v>9102</v>
      </c>
      <c r="F602" t="str">
        <f>IF(ISERROR(VLOOKUP(Transaktionen[[#This Row],[Transaktionen]],BTT[Verwendete Transaktion (Pflichtauswahl)],1,FALSE)),"nein","ja")</f>
        <v>nein</v>
      </c>
    </row>
    <row r="603" spans="1:7" x14ac:dyDescent="0.25">
      <c r="A603" t="s">
        <v>649</v>
      </c>
      <c r="B603" t="s">
        <v>650</v>
      </c>
      <c r="C603" t="s">
        <v>8454</v>
      </c>
      <c r="D603" s="13">
        <v>2625</v>
      </c>
      <c r="E603" t="s">
        <v>9102</v>
      </c>
      <c r="F603" t="str">
        <f>IF(ISERROR(VLOOKUP(Transaktionen[[#This Row],[Transaktionen]],BTT[Verwendete Transaktion (Pflichtauswahl)],1,FALSE)),"nein","ja")</f>
        <v>nein</v>
      </c>
    </row>
    <row r="604" spans="1:7" x14ac:dyDescent="0.25">
      <c r="A604" t="s">
        <v>651</v>
      </c>
      <c r="B604" t="s">
        <v>652</v>
      </c>
      <c r="C604" t="s">
        <v>8454</v>
      </c>
      <c r="D604" s="13">
        <v>6146</v>
      </c>
      <c r="E604" t="s">
        <v>9102</v>
      </c>
      <c r="F604" t="str">
        <f>IF(ISERROR(VLOOKUP(Transaktionen[[#This Row],[Transaktionen]],BTT[Verwendete Transaktion (Pflichtauswahl)],1,FALSE)),"nein","ja")</f>
        <v>nein</v>
      </c>
    </row>
    <row r="605" spans="1:7" x14ac:dyDescent="0.25">
      <c r="A605" t="s">
        <v>653</v>
      </c>
      <c r="B605" t="s">
        <v>654</v>
      </c>
      <c r="C605" t="s">
        <v>8454</v>
      </c>
      <c r="D605" s="13">
        <v>2265</v>
      </c>
      <c r="E605" t="s">
        <v>9102</v>
      </c>
      <c r="F605" t="str">
        <f>IF(ISERROR(VLOOKUP(Transaktionen[[#This Row],[Transaktionen]],BTT[Verwendete Transaktion (Pflichtauswahl)],1,FALSE)),"nein","ja")</f>
        <v>nein</v>
      </c>
    </row>
    <row r="606" spans="1:7" x14ac:dyDescent="0.25">
      <c r="A606" t="s">
        <v>655</v>
      </c>
      <c r="B606" t="s">
        <v>656</v>
      </c>
      <c r="C606" t="s">
        <v>8454</v>
      </c>
      <c r="D606" s="13">
        <v>2</v>
      </c>
      <c r="E606" t="s">
        <v>9102</v>
      </c>
      <c r="F606" t="str">
        <f>IF(ISERROR(VLOOKUP(Transaktionen[[#This Row],[Transaktionen]],BTT[Verwendete Transaktion (Pflichtauswahl)],1,FALSE)),"nein","ja")</f>
        <v>nein</v>
      </c>
    </row>
    <row r="607" spans="1:7" x14ac:dyDescent="0.25">
      <c r="A607" t="s">
        <v>657</v>
      </c>
      <c r="B607" t="s">
        <v>658</v>
      </c>
      <c r="C607" t="s">
        <v>8454</v>
      </c>
      <c r="D607" s="13">
        <v>159</v>
      </c>
      <c r="E607" t="s">
        <v>9102</v>
      </c>
      <c r="F607" t="str">
        <f>IF(ISERROR(VLOOKUP(Transaktionen[[#This Row],[Transaktionen]],BTT[Verwendete Transaktion (Pflichtauswahl)],1,FALSE)),"nein","ja")</f>
        <v>nein</v>
      </c>
    </row>
    <row r="608" spans="1:7" x14ac:dyDescent="0.25">
      <c r="A608" t="s">
        <v>659</v>
      </c>
      <c r="B608" t="s">
        <v>660</v>
      </c>
      <c r="C608" t="s">
        <v>8454</v>
      </c>
      <c r="D608" s="13">
        <v>2</v>
      </c>
      <c r="E608" t="s">
        <v>9102</v>
      </c>
      <c r="F608" t="str">
        <f>IF(ISERROR(VLOOKUP(Transaktionen[[#This Row],[Transaktionen]],BTT[Verwendete Transaktion (Pflichtauswahl)],1,FALSE)),"nein","ja")</f>
        <v>nein</v>
      </c>
    </row>
    <row r="609" spans="1:7" x14ac:dyDescent="0.25">
      <c r="A609" t="s">
        <v>661</v>
      </c>
      <c r="B609" t="s">
        <v>662</v>
      </c>
      <c r="C609" t="s">
        <v>8454</v>
      </c>
      <c r="D609" s="13">
        <v>1066</v>
      </c>
      <c r="E609" t="s">
        <v>9102</v>
      </c>
      <c r="F609" t="str">
        <f>IF(ISERROR(VLOOKUP(Transaktionen[[#This Row],[Transaktionen]],BTT[Verwendete Transaktion (Pflichtauswahl)],1,FALSE)),"nein","ja")</f>
        <v>nein</v>
      </c>
    </row>
    <row r="610" spans="1:7" x14ac:dyDescent="0.25">
      <c r="A610" t="s">
        <v>663</v>
      </c>
      <c r="B610" t="s">
        <v>664</v>
      </c>
      <c r="C610" t="s">
        <v>8454</v>
      </c>
      <c r="D610" s="13">
        <v>994</v>
      </c>
      <c r="E610" t="s">
        <v>9102</v>
      </c>
      <c r="F610" t="str">
        <f>IF(ISERROR(VLOOKUP(Transaktionen[[#This Row],[Transaktionen]],BTT[Verwendete Transaktion (Pflichtauswahl)],1,FALSE)),"nein","ja")</f>
        <v>nein</v>
      </c>
    </row>
    <row r="611" spans="1:7" x14ac:dyDescent="0.25">
      <c r="A611" t="s">
        <v>6646</v>
      </c>
      <c r="B611" t="s">
        <v>7722</v>
      </c>
      <c r="C611" t="s">
        <v>8454</v>
      </c>
      <c r="D611" s="13" t="s">
        <v>576</v>
      </c>
      <c r="E611" t="s">
        <v>576</v>
      </c>
      <c r="F611" t="str">
        <f>IF(ISERROR(VLOOKUP(Transaktionen[[#This Row],[Transaktionen]],BTT[Verwendete Transaktion (Pflichtauswahl)],1,FALSE)),"nein","ja")</f>
        <v>nein</v>
      </c>
      <c r="G611" t="s">
        <v>9516</v>
      </c>
    </row>
    <row r="612" spans="1:7" x14ac:dyDescent="0.25">
      <c r="A612" t="s">
        <v>665</v>
      </c>
      <c r="B612" t="s">
        <v>666</v>
      </c>
      <c r="C612" t="s">
        <v>8454</v>
      </c>
      <c r="D612" s="13">
        <v>6</v>
      </c>
      <c r="E612" t="s">
        <v>9102</v>
      </c>
      <c r="F612" t="str">
        <f>IF(ISERROR(VLOOKUP(Transaktionen[[#This Row],[Transaktionen]],BTT[Verwendete Transaktion (Pflichtauswahl)],1,FALSE)),"nein","ja")</f>
        <v>nein</v>
      </c>
    </row>
    <row r="613" spans="1:7" x14ac:dyDescent="0.25">
      <c r="A613" t="s">
        <v>6647</v>
      </c>
      <c r="B613" t="s">
        <v>2907</v>
      </c>
      <c r="C613" t="s">
        <v>8454</v>
      </c>
      <c r="D613" s="13" t="s">
        <v>576</v>
      </c>
      <c r="E613" t="s">
        <v>576</v>
      </c>
      <c r="F613" t="str">
        <f>IF(ISERROR(VLOOKUP(Transaktionen[[#This Row],[Transaktionen]],BTT[Verwendete Transaktion (Pflichtauswahl)],1,FALSE)),"nein","ja")</f>
        <v>nein</v>
      </c>
      <c r="G613" t="s">
        <v>9516</v>
      </c>
    </row>
    <row r="614" spans="1:7" x14ac:dyDescent="0.25">
      <c r="A614" t="s">
        <v>667</v>
      </c>
      <c r="B614" t="s">
        <v>668</v>
      </c>
      <c r="C614" t="s">
        <v>8454</v>
      </c>
      <c r="D614" s="13">
        <v>126</v>
      </c>
      <c r="E614" t="s">
        <v>9102</v>
      </c>
      <c r="F614" t="str">
        <f>IF(ISERROR(VLOOKUP(Transaktionen[[#This Row],[Transaktionen]],BTT[Verwendete Transaktion (Pflichtauswahl)],1,FALSE)),"nein","ja")</f>
        <v>nein</v>
      </c>
    </row>
    <row r="615" spans="1:7" x14ac:dyDescent="0.25">
      <c r="A615" t="s">
        <v>669</v>
      </c>
      <c r="B615" t="s">
        <v>670</v>
      </c>
      <c r="C615" t="s">
        <v>8454</v>
      </c>
      <c r="D615" s="13">
        <v>6968</v>
      </c>
      <c r="E615" t="s">
        <v>9102</v>
      </c>
      <c r="F615" t="str">
        <f>IF(ISERROR(VLOOKUP(Transaktionen[[#This Row],[Transaktionen]],BTT[Verwendete Transaktion (Pflichtauswahl)],1,FALSE)),"nein","ja")</f>
        <v>nein</v>
      </c>
    </row>
    <row r="616" spans="1:7" x14ac:dyDescent="0.25">
      <c r="A616" t="s">
        <v>6648</v>
      </c>
      <c r="B616" t="s">
        <v>670</v>
      </c>
      <c r="C616" t="s">
        <v>8454</v>
      </c>
      <c r="D616" s="13">
        <v>2</v>
      </c>
      <c r="E616" t="s">
        <v>576</v>
      </c>
      <c r="F616" t="str">
        <f>IF(ISERROR(VLOOKUP(Transaktionen[[#This Row],[Transaktionen]],BTT[Verwendete Transaktion (Pflichtauswahl)],1,FALSE)),"nein","ja")</f>
        <v>nein</v>
      </c>
    </row>
    <row r="617" spans="1:7" x14ac:dyDescent="0.25">
      <c r="A617" t="s">
        <v>671</v>
      </c>
      <c r="B617" t="s">
        <v>672</v>
      </c>
      <c r="C617" t="s">
        <v>8454</v>
      </c>
      <c r="D617" s="13">
        <v>50</v>
      </c>
      <c r="E617" t="s">
        <v>9102</v>
      </c>
      <c r="F617" t="str">
        <f>IF(ISERROR(VLOOKUP(Transaktionen[[#This Row],[Transaktionen]],BTT[Verwendete Transaktion (Pflichtauswahl)],1,FALSE)),"nein","ja")</f>
        <v>nein</v>
      </c>
    </row>
    <row r="618" spans="1:7" x14ac:dyDescent="0.25">
      <c r="A618" t="s">
        <v>673</v>
      </c>
      <c r="B618" t="s">
        <v>674</v>
      </c>
      <c r="C618" t="s">
        <v>8454</v>
      </c>
      <c r="D618" s="13">
        <v>14588</v>
      </c>
      <c r="E618" t="s">
        <v>9102</v>
      </c>
      <c r="F618" t="str">
        <f>IF(ISERROR(VLOOKUP(Transaktionen[[#This Row],[Transaktionen]],BTT[Verwendete Transaktion (Pflichtauswahl)],1,FALSE)),"nein","ja")</f>
        <v>nein</v>
      </c>
    </row>
    <row r="619" spans="1:7" x14ac:dyDescent="0.25">
      <c r="A619" t="s">
        <v>6649</v>
      </c>
      <c r="B619" t="s">
        <v>3143</v>
      </c>
      <c r="C619" t="s">
        <v>8454</v>
      </c>
      <c r="D619" s="13">
        <v>2</v>
      </c>
      <c r="E619" t="s">
        <v>576</v>
      </c>
      <c r="F619" t="str">
        <f>IF(ISERROR(VLOOKUP(Transaktionen[[#This Row],[Transaktionen]],BTT[Verwendete Transaktion (Pflichtauswahl)],1,FALSE)),"nein","ja")</f>
        <v>nein</v>
      </c>
    </row>
    <row r="620" spans="1:7" x14ac:dyDescent="0.25">
      <c r="A620" t="s">
        <v>675</v>
      </c>
      <c r="B620" t="s">
        <v>676</v>
      </c>
      <c r="C620" t="s">
        <v>8454</v>
      </c>
      <c r="D620" s="13">
        <v>7422</v>
      </c>
      <c r="E620" t="s">
        <v>9102</v>
      </c>
      <c r="F620" t="str">
        <f>IF(ISERROR(VLOOKUP(Transaktionen[[#This Row],[Transaktionen]],BTT[Verwendete Transaktion (Pflichtauswahl)],1,FALSE)),"nein","ja")</f>
        <v>nein</v>
      </c>
    </row>
    <row r="621" spans="1:7" x14ac:dyDescent="0.25">
      <c r="A621" t="s">
        <v>6650</v>
      </c>
      <c r="B621" t="s">
        <v>3147</v>
      </c>
      <c r="C621" t="s">
        <v>8454</v>
      </c>
      <c r="D621" s="13">
        <v>14</v>
      </c>
      <c r="E621" t="s">
        <v>9102</v>
      </c>
      <c r="F621" t="str">
        <f>IF(ISERROR(VLOOKUP(Transaktionen[[#This Row],[Transaktionen]],BTT[Verwendete Transaktion (Pflichtauswahl)],1,FALSE)),"nein","ja")</f>
        <v>nein</v>
      </c>
    </row>
    <row r="622" spans="1:7" x14ac:dyDescent="0.25">
      <c r="A622" t="s">
        <v>677</v>
      </c>
      <c r="B622" t="s">
        <v>678</v>
      </c>
      <c r="C622" t="s">
        <v>8454</v>
      </c>
      <c r="D622" s="13">
        <v>15464</v>
      </c>
      <c r="E622" t="s">
        <v>9102</v>
      </c>
      <c r="F622" t="str">
        <f>IF(ISERROR(VLOOKUP(Transaktionen[[#This Row],[Transaktionen]],BTT[Verwendete Transaktion (Pflichtauswahl)],1,FALSE)),"nein","ja")</f>
        <v>nein</v>
      </c>
    </row>
    <row r="623" spans="1:7" x14ac:dyDescent="0.25">
      <c r="A623" t="s">
        <v>679</v>
      </c>
      <c r="B623" t="s">
        <v>680</v>
      </c>
      <c r="C623" t="s">
        <v>8454</v>
      </c>
      <c r="D623" s="13">
        <v>1306</v>
      </c>
      <c r="E623" t="s">
        <v>9102</v>
      </c>
      <c r="F623" t="str">
        <f>IF(ISERROR(VLOOKUP(Transaktionen[[#This Row],[Transaktionen]],BTT[Verwendete Transaktion (Pflichtauswahl)],1,FALSE)),"nein","ja")</f>
        <v>nein</v>
      </c>
    </row>
    <row r="624" spans="1:7" x14ac:dyDescent="0.25">
      <c r="A624" t="s">
        <v>681</v>
      </c>
      <c r="B624" t="s">
        <v>682</v>
      </c>
      <c r="C624" t="s">
        <v>8454</v>
      </c>
      <c r="D624" s="13">
        <v>1078</v>
      </c>
      <c r="E624" t="s">
        <v>9102</v>
      </c>
      <c r="F624" t="str">
        <f>IF(ISERROR(VLOOKUP(Transaktionen[[#This Row],[Transaktionen]],BTT[Verwendete Transaktion (Pflichtauswahl)],1,FALSE)),"nein","ja")</f>
        <v>nein</v>
      </c>
    </row>
    <row r="625" spans="1:6" x14ac:dyDescent="0.25">
      <c r="A625" t="s">
        <v>683</v>
      </c>
      <c r="B625" t="s">
        <v>684</v>
      </c>
      <c r="C625" t="s">
        <v>8454</v>
      </c>
      <c r="D625" s="13">
        <v>614</v>
      </c>
      <c r="E625" t="s">
        <v>9102</v>
      </c>
      <c r="F625" t="str">
        <f>IF(ISERROR(VLOOKUP(Transaktionen[[#This Row],[Transaktionen]],BTT[Verwendete Transaktion (Pflichtauswahl)],1,FALSE)),"nein","ja")</f>
        <v>nein</v>
      </c>
    </row>
    <row r="626" spans="1:6" x14ac:dyDescent="0.25">
      <c r="A626" t="s">
        <v>6651</v>
      </c>
      <c r="B626" t="s">
        <v>3169</v>
      </c>
      <c r="C626" t="s">
        <v>8454</v>
      </c>
      <c r="D626" s="13" t="s">
        <v>576</v>
      </c>
      <c r="E626" t="s">
        <v>576</v>
      </c>
      <c r="F626" t="str">
        <f>IF(ISERROR(VLOOKUP(Transaktionen[[#This Row],[Transaktionen]],BTT[Verwendete Transaktion (Pflichtauswahl)],1,FALSE)),"nein","ja")</f>
        <v>nein</v>
      </c>
    </row>
    <row r="627" spans="1:6" x14ac:dyDescent="0.25">
      <c r="A627" t="s">
        <v>685</v>
      </c>
      <c r="B627" t="s">
        <v>686</v>
      </c>
      <c r="C627" t="s">
        <v>8454</v>
      </c>
      <c r="D627" s="13">
        <v>570</v>
      </c>
      <c r="E627" t="s">
        <v>9102</v>
      </c>
      <c r="F627" t="str">
        <f>IF(ISERROR(VLOOKUP(Transaktionen[[#This Row],[Transaktionen]],BTT[Verwendete Transaktion (Pflichtauswahl)],1,FALSE)),"nein","ja")</f>
        <v>nein</v>
      </c>
    </row>
    <row r="628" spans="1:6" x14ac:dyDescent="0.25">
      <c r="A628" t="s">
        <v>6652</v>
      </c>
      <c r="B628" t="s">
        <v>3176</v>
      </c>
      <c r="C628" t="s">
        <v>8454</v>
      </c>
      <c r="D628" s="13">
        <v>3</v>
      </c>
      <c r="E628" t="s">
        <v>576</v>
      </c>
      <c r="F628" t="str">
        <f>IF(ISERROR(VLOOKUP(Transaktionen[[#This Row],[Transaktionen]],BTT[Verwendete Transaktion (Pflichtauswahl)],1,FALSE)),"nein","ja")</f>
        <v>nein</v>
      </c>
    </row>
    <row r="629" spans="1:6" x14ac:dyDescent="0.25">
      <c r="A629" t="s">
        <v>687</v>
      </c>
      <c r="B629" t="s">
        <v>688</v>
      </c>
      <c r="C629" t="s">
        <v>8454</v>
      </c>
      <c r="D629" s="13">
        <v>157</v>
      </c>
      <c r="E629" t="s">
        <v>9102</v>
      </c>
      <c r="F629" t="str">
        <f>IF(ISERROR(VLOOKUP(Transaktionen[[#This Row],[Transaktionen]],BTT[Verwendete Transaktion (Pflichtauswahl)],1,FALSE)),"nein","ja")</f>
        <v>nein</v>
      </c>
    </row>
    <row r="630" spans="1:6" x14ac:dyDescent="0.25">
      <c r="A630" t="s">
        <v>6653</v>
      </c>
      <c r="B630" t="s">
        <v>3183</v>
      </c>
      <c r="C630" t="s">
        <v>8454</v>
      </c>
      <c r="D630" s="13" t="s">
        <v>576</v>
      </c>
      <c r="E630" t="s">
        <v>576</v>
      </c>
      <c r="F630" t="str">
        <f>IF(ISERROR(VLOOKUP(Transaktionen[[#This Row],[Transaktionen]],BTT[Verwendete Transaktion (Pflichtauswahl)],1,FALSE)),"nein","ja")</f>
        <v>nein</v>
      </c>
    </row>
    <row r="631" spans="1:6" x14ac:dyDescent="0.25">
      <c r="A631" t="s">
        <v>6654</v>
      </c>
      <c r="B631" t="s">
        <v>3193</v>
      </c>
      <c r="C631" t="s">
        <v>8454</v>
      </c>
      <c r="D631" s="13">
        <v>9</v>
      </c>
      <c r="E631" t="s">
        <v>9102</v>
      </c>
      <c r="F631" t="str">
        <f>IF(ISERROR(VLOOKUP(Transaktionen[[#This Row],[Transaktionen]],BTT[Verwendete Transaktion (Pflichtauswahl)],1,FALSE)),"nein","ja")</f>
        <v>nein</v>
      </c>
    </row>
    <row r="632" spans="1:6" x14ac:dyDescent="0.25">
      <c r="A632" t="s">
        <v>6655</v>
      </c>
      <c r="B632" t="s">
        <v>690</v>
      </c>
      <c r="C632" t="s">
        <v>8454</v>
      </c>
      <c r="D632" s="13" t="s">
        <v>576</v>
      </c>
      <c r="E632" t="s">
        <v>576</v>
      </c>
      <c r="F632" t="str">
        <f>IF(ISERROR(VLOOKUP(Transaktionen[[#This Row],[Transaktionen]],BTT[Verwendete Transaktion (Pflichtauswahl)],1,FALSE)),"nein","ja")</f>
        <v>nein</v>
      </c>
    </row>
    <row r="633" spans="1:6" x14ac:dyDescent="0.25">
      <c r="A633" t="s">
        <v>689</v>
      </c>
      <c r="B633" t="s">
        <v>690</v>
      </c>
      <c r="C633" t="s">
        <v>8454</v>
      </c>
      <c r="D633" s="13">
        <v>389</v>
      </c>
      <c r="E633" t="s">
        <v>9102</v>
      </c>
      <c r="F633" t="str">
        <f>IF(ISERROR(VLOOKUP(Transaktionen[[#This Row],[Transaktionen]],BTT[Verwendete Transaktion (Pflichtauswahl)],1,FALSE)),"nein","ja")</f>
        <v>nein</v>
      </c>
    </row>
    <row r="634" spans="1:6" x14ac:dyDescent="0.25">
      <c r="A634" t="s">
        <v>691</v>
      </c>
      <c r="B634" t="s">
        <v>692</v>
      </c>
      <c r="C634" t="s">
        <v>8454</v>
      </c>
      <c r="D634" s="13">
        <v>31</v>
      </c>
      <c r="E634" t="s">
        <v>9102</v>
      </c>
      <c r="F634" t="str">
        <f>IF(ISERROR(VLOOKUP(Transaktionen[[#This Row],[Transaktionen]],BTT[Verwendete Transaktion (Pflichtauswahl)],1,FALSE)),"nein","ja")</f>
        <v>nein</v>
      </c>
    </row>
    <row r="635" spans="1:6" x14ac:dyDescent="0.25">
      <c r="A635" t="s">
        <v>693</v>
      </c>
      <c r="B635" t="s">
        <v>694</v>
      </c>
      <c r="C635" t="s">
        <v>8454</v>
      </c>
      <c r="D635" s="13">
        <v>438</v>
      </c>
      <c r="E635" t="s">
        <v>9102</v>
      </c>
      <c r="F635" t="str">
        <f>IF(ISERROR(VLOOKUP(Transaktionen[[#This Row],[Transaktionen]],BTT[Verwendete Transaktion (Pflichtauswahl)],1,FALSE)),"nein","ja")</f>
        <v>nein</v>
      </c>
    </row>
    <row r="636" spans="1:6" x14ac:dyDescent="0.25">
      <c r="A636" t="s">
        <v>6656</v>
      </c>
      <c r="B636" t="s">
        <v>3246</v>
      </c>
      <c r="C636" t="s">
        <v>8454</v>
      </c>
      <c r="D636" s="13">
        <v>58</v>
      </c>
      <c r="E636" t="s">
        <v>576</v>
      </c>
      <c r="F636" t="str">
        <f>IF(ISERROR(VLOOKUP(Transaktionen[[#This Row],[Transaktionen]],BTT[Verwendete Transaktion (Pflichtauswahl)],1,FALSE)),"nein","ja")</f>
        <v>nein</v>
      </c>
    </row>
    <row r="637" spans="1:6" x14ac:dyDescent="0.25">
      <c r="A637" t="s">
        <v>6657</v>
      </c>
      <c r="B637" t="s">
        <v>3260</v>
      </c>
      <c r="C637" t="s">
        <v>8454</v>
      </c>
      <c r="D637" s="13" t="s">
        <v>576</v>
      </c>
      <c r="E637" t="s">
        <v>576</v>
      </c>
      <c r="F637" t="str">
        <f>IF(ISERROR(VLOOKUP(Transaktionen[[#This Row],[Transaktionen]],BTT[Verwendete Transaktion (Pflichtauswahl)],1,FALSE)),"nein","ja")</f>
        <v>nein</v>
      </c>
    </row>
    <row r="638" spans="1:6" x14ac:dyDescent="0.25">
      <c r="A638" t="s">
        <v>695</v>
      </c>
      <c r="B638" t="s">
        <v>696</v>
      </c>
      <c r="C638" t="s">
        <v>8454</v>
      </c>
      <c r="D638" s="13">
        <v>1407</v>
      </c>
      <c r="E638" t="s">
        <v>9102</v>
      </c>
      <c r="F638" s="10" t="str">
        <f>IF(ISERROR(VLOOKUP(Transaktionen[[#This Row],[Transaktionen]],BTT[Verwendete Transaktion (Pflichtauswahl)],1,FALSE)),"nein","ja")</f>
        <v>nein</v>
      </c>
    </row>
    <row r="639" spans="1:6" x14ac:dyDescent="0.25">
      <c r="A639" t="s">
        <v>9114</v>
      </c>
      <c r="B639" t="s">
        <v>3315</v>
      </c>
      <c r="C639" t="s">
        <v>8454</v>
      </c>
      <c r="D639" s="13">
        <v>2200</v>
      </c>
      <c r="E639" t="s">
        <v>9102</v>
      </c>
      <c r="F639" t="str">
        <f>IF(ISERROR(VLOOKUP(Transaktionen[[#This Row],[Transaktionen]],BTT[Verwendete Transaktion (Pflichtauswahl)],1,FALSE)),"nein","ja")</f>
        <v>nein</v>
      </c>
    </row>
    <row r="640" spans="1:6" x14ac:dyDescent="0.25">
      <c r="A640" t="s">
        <v>697</v>
      </c>
      <c r="B640" t="s">
        <v>698</v>
      </c>
      <c r="C640" t="s">
        <v>8454</v>
      </c>
      <c r="D640" s="13">
        <v>4</v>
      </c>
      <c r="E640" t="s">
        <v>9102</v>
      </c>
      <c r="F640" t="str">
        <f>IF(ISERROR(VLOOKUP(Transaktionen[[#This Row],[Transaktionen]],BTT[Verwendete Transaktion (Pflichtauswahl)],1,FALSE)),"nein","ja")</f>
        <v>nein</v>
      </c>
    </row>
    <row r="641" spans="1:7" x14ac:dyDescent="0.25">
      <c r="A641" t="s">
        <v>6658</v>
      </c>
      <c r="B641" t="s">
        <v>7723</v>
      </c>
      <c r="C641" t="s">
        <v>8454</v>
      </c>
      <c r="D641" s="13" t="s">
        <v>576</v>
      </c>
      <c r="E641" t="s">
        <v>576</v>
      </c>
      <c r="F641" t="str">
        <f>IF(ISERROR(VLOOKUP(Transaktionen[[#This Row],[Transaktionen]],BTT[Verwendete Transaktion (Pflichtauswahl)],1,FALSE)),"nein","ja")</f>
        <v>nein</v>
      </c>
    </row>
    <row r="642" spans="1:7" x14ac:dyDescent="0.25">
      <c r="A642" t="s">
        <v>6659</v>
      </c>
      <c r="B642" t="s">
        <v>3332</v>
      </c>
      <c r="C642" t="s">
        <v>8454</v>
      </c>
      <c r="D642" s="13">
        <v>2</v>
      </c>
      <c r="E642" t="s">
        <v>576</v>
      </c>
      <c r="F642" t="str">
        <f>IF(ISERROR(VLOOKUP(Transaktionen[[#This Row],[Transaktionen]],BTT[Verwendete Transaktion (Pflichtauswahl)],1,FALSE)),"nein","ja")</f>
        <v>nein</v>
      </c>
    </row>
    <row r="643" spans="1:7" x14ac:dyDescent="0.25">
      <c r="A643" t="s">
        <v>699</v>
      </c>
      <c r="B643" t="s">
        <v>700</v>
      </c>
      <c r="C643" t="s">
        <v>8454</v>
      </c>
      <c r="D643" s="13">
        <v>590</v>
      </c>
      <c r="E643" t="s">
        <v>9102</v>
      </c>
      <c r="F643" t="str">
        <f>IF(ISERROR(VLOOKUP(Transaktionen[[#This Row],[Transaktionen]],BTT[Verwendete Transaktion (Pflichtauswahl)],1,FALSE)),"nein","ja")</f>
        <v>nein</v>
      </c>
    </row>
    <row r="644" spans="1:7" x14ac:dyDescent="0.25">
      <c r="A644" t="s">
        <v>701</v>
      </c>
      <c r="B644" t="s">
        <v>702</v>
      </c>
      <c r="C644" t="s">
        <v>8454</v>
      </c>
      <c r="D644" s="13">
        <v>39</v>
      </c>
      <c r="E644" t="s">
        <v>9102</v>
      </c>
      <c r="F644" t="str">
        <f>IF(ISERROR(VLOOKUP(Transaktionen[[#This Row],[Transaktionen]],BTT[Verwendete Transaktion (Pflichtauswahl)],1,FALSE)),"nein","ja")</f>
        <v>nein</v>
      </c>
    </row>
    <row r="645" spans="1:7" x14ac:dyDescent="0.25">
      <c r="A645" t="s">
        <v>6660</v>
      </c>
      <c r="B645" t="s">
        <v>3384</v>
      </c>
      <c r="C645" t="s">
        <v>8454</v>
      </c>
      <c r="D645" s="13" t="s">
        <v>576</v>
      </c>
      <c r="E645" t="s">
        <v>576</v>
      </c>
      <c r="F645" t="str">
        <f>IF(ISERROR(VLOOKUP(Transaktionen[[#This Row],[Transaktionen]],BTT[Verwendete Transaktion (Pflichtauswahl)],1,FALSE)),"nein","ja")</f>
        <v>nein</v>
      </c>
      <c r="G645" t="s">
        <v>9516</v>
      </c>
    </row>
    <row r="646" spans="1:7" x14ac:dyDescent="0.25">
      <c r="A646" t="s">
        <v>703</v>
      </c>
      <c r="B646" t="s">
        <v>704</v>
      </c>
      <c r="C646" t="s">
        <v>8454</v>
      </c>
      <c r="D646" s="13">
        <v>60</v>
      </c>
      <c r="E646" t="s">
        <v>9102</v>
      </c>
      <c r="F646" t="str">
        <f>IF(ISERROR(VLOOKUP(Transaktionen[[#This Row],[Transaktionen]],BTT[Verwendete Transaktion (Pflichtauswahl)],1,FALSE)),"nein","ja")</f>
        <v>nein</v>
      </c>
    </row>
    <row r="647" spans="1:7" x14ac:dyDescent="0.25">
      <c r="A647" t="s">
        <v>6661</v>
      </c>
      <c r="B647" t="s">
        <v>7724</v>
      </c>
      <c r="C647" t="s">
        <v>8454</v>
      </c>
      <c r="D647" s="13" t="s">
        <v>576</v>
      </c>
      <c r="E647" t="s">
        <v>576</v>
      </c>
      <c r="F647" t="str">
        <f>IF(ISERROR(VLOOKUP(Transaktionen[[#This Row],[Transaktionen]],BTT[Verwendete Transaktion (Pflichtauswahl)],1,FALSE)),"nein","ja")</f>
        <v>nein</v>
      </c>
      <c r="G647" t="s">
        <v>9516</v>
      </c>
    </row>
    <row r="648" spans="1:7" x14ac:dyDescent="0.25">
      <c r="A648" t="s">
        <v>6662</v>
      </c>
      <c r="B648" t="s">
        <v>7725</v>
      </c>
      <c r="C648" t="s">
        <v>8454</v>
      </c>
      <c r="D648" s="13">
        <v>10</v>
      </c>
      <c r="E648" t="s">
        <v>576</v>
      </c>
      <c r="F648" t="str">
        <f>IF(ISERROR(VLOOKUP(Transaktionen[[#This Row],[Transaktionen]],BTT[Verwendete Transaktion (Pflichtauswahl)],1,FALSE)),"nein","ja")</f>
        <v>nein</v>
      </c>
    </row>
    <row r="649" spans="1:7" x14ac:dyDescent="0.25">
      <c r="A649" t="s">
        <v>705</v>
      </c>
      <c r="B649" t="s">
        <v>706</v>
      </c>
      <c r="C649" t="s">
        <v>8454</v>
      </c>
      <c r="D649" s="13" t="s">
        <v>576</v>
      </c>
      <c r="E649" t="s">
        <v>576</v>
      </c>
      <c r="F649" t="str">
        <f>IF(ISERROR(VLOOKUP(Transaktionen[[#This Row],[Transaktionen]],BTT[Verwendete Transaktion (Pflichtauswahl)],1,FALSE)),"nein","ja")</f>
        <v>nein</v>
      </c>
      <c r="G649" t="s">
        <v>9516</v>
      </c>
    </row>
    <row r="650" spans="1:7" x14ac:dyDescent="0.25">
      <c r="A650" t="s">
        <v>707</v>
      </c>
      <c r="B650" t="s">
        <v>708</v>
      </c>
      <c r="C650" t="s">
        <v>6087</v>
      </c>
      <c r="D650" s="13">
        <v>933539</v>
      </c>
      <c r="E650" t="s">
        <v>9102</v>
      </c>
      <c r="F650" t="str">
        <f>IF(ISERROR(VLOOKUP(Transaktionen[[#This Row],[Transaktionen]],BTT[Verwendete Transaktion (Pflichtauswahl)],1,FALSE)),"nein","ja")</f>
        <v>nein</v>
      </c>
    </row>
    <row r="651" spans="1:7" x14ac:dyDescent="0.25">
      <c r="A651" t="s">
        <v>711</v>
      </c>
      <c r="B651" t="s">
        <v>712</v>
      </c>
      <c r="C651" t="s">
        <v>6087</v>
      </c>
      <c r="D651" s="13">
        <v>561</v>
      </c>
      <c r="E651" t="s">
        <v>9102</v>
      </c>
      <c r="F651" t="str">
        <f>IF(ISERROR(VLOOKUP(Transaktionen[[#This Row],[Transaktionen]],BTT[Verwendete Transaktion (Pflichtauswahl)],1,FALSE)),"nein","ja")</f>
        <v>nein</v>
      </c>
      <c r="G651" t="s">
        <v>9077</v>
      </c>
    </row>
    <row r="652" spans="1:7" x14ac:dyDescent="0.25">
      <c r="A652" t="s">
        <v>709</v>
      </c>
      <c r="B652" t="s">
        <v>710</v>
      </c>
      <c r="C652" t="s">
        <v>6087</v>
      </c>
      <c r="D652" s="13">
        <v>114</v>
      </c>
      <c r="E652" t="s">
        <v>9102</v>
      </c>
      <c r="F652" s="10" t="str">
        <f>IF(ISERROR(VLOOKUP(Transaktionen[[#This Row],[Transaktionen]],BTT[Verwendete Transaktion (Pflichtauswahl)],1,FALSE)),"nein","ja")</f>
        <v>nein</v>
      </c>
      <c r="G652" t="s">
        <v>9074</v>
      </c>
    </row>
    <row r="653" spans="1:7" x14ac:dyDescent="0.25">
      <c r="A653" t="s">
        <v>9115</v>
      </c>
      <c r="B653" t="s">
        <v>9116</v>
      </c>
      <c r="C653" t="s">
        <v>6087</v>
      </c>
      <c r="D653" s="13">
        <v>12</v>
      </c>
      <c r="E653" t="s">
        <v>9102</v>
      </c>
      <c r="F653" t="str">
        <f>IF(ISERROR(VLOOKUP(Transaktionen[[#This Row],[Transaktionen]],BTT[Verwendete Transaktion (Pflichtauswahl)],1,FALSE)),"nein","ja")</f>
        <v>nein</v>
      </c>
      <c r="G653" t="s">
        <v>9060</v>
      </c>
    </row>
    <row r="654" spans="1:7" x14ac:dyDescent="0.25">
      <c r="A654" t="s">
        <v>713</v>
      </c>
      <c r="B654" t="s">
        <v>714</v>
      </c>
      <c r="C654" t="s">
        <v>6087</v>
      </c>
      <c r="D654" s="13">
        <v>2</v>
      </c>
      <c r="E654" t="s">
        <v>9102</v>
      </c>
      <c r="F654" s="10" t="str">
        <f>IF(ISERROR(VLOOKUP(Transaktionen[[#This Row],[Transaktionen]],BTT[Verwendete Transaktion (Pflichtauswahl)],1,FALSE)),"nein","ja")</f>
        <v>nein</v>
      </c>
      <c r="G654" t="s">
        <v>9348</v>
      </c>
    </row>
    <row r="655" spans="1:7" x14ac:dyDescent="0.25">
      <c r="A655" t="s">
        <v>9117</v>
      </c>
      <c r="B655" t="s">
        <v>9118</v>
      </c>
      <c r="C655" t="s">
        <v>6087</v>
      </c>
      <c r="D655" s="13">
        <v>6</v>
      </c>
      <c r="E655" t="s">
        <v>9102</v>
      </c>
      <c r="F655" s="10" t="str">
        <f>IF(ISERROR(VLOOKUP(Transaktionen[[#This Row],[Transaktionen]],BTT[Verwendete Transaktion (Pflichtauswahl)],1,FALSE)),"nein","ja")</f>
        <v>nein</v>
      </c>
      <c r="G655" t="s">
        <v>9060</v>
      </c>
    </row>
    <row r="656" spans="1:7" x14ac:dyDescent="0.25">
      <c r="A656" t="s">
        <v>9119</v>
      </c>
      <c r="B656" t="s">
        <v>9120</v>
      </c>
      <c r="C656" t="s">
        <v>6087</v>
      </c>
      <c r="D656" s="13">
        <v>66</v>
      </c>
      <c r="E656" t="s">
        <v>9102</v>
      </c>
      <c r="F656" t="str">
        <f>IF(ISERROR(VLOOKUP(Transaktionen[[#This Row],[Transaktionen]],BTT[Verwendete Transaktion (Pflichtauswahl)],1,FALSE)),"nein","ja")</f>
        <v>nein</v>
      </c>
      <c r="G656" t="s">
        <v>9060</v>
      </c>
    </row>
    <row r="657" spans="1:7" x14ac:dyDescent="0.25">
      <c r="A657" t="s">
        <v>737</v>
      </c>
      <c r="B657" t="s">
        <v>738</v>
      </c>
      <c r="C657" t="s">
        <v>8454</v>
      </c>
      <c r="D657" s="13">
        <v>25</v>
      </c>
      <c r="E657" t="s">
        <v>9102</v>
      </c>
      <c r="F657" t="str">
        <f>IF(ISERROR(VLOOKUP(Transaktionen[[#This Row],[Transaktionen]],BTT[Verwendete Transaktion (Pflichtauswahl)],1,FALSE)),"nein","ja")</f>
        <v>nein</v>
      </c>
    </row>
    <row r="658" spans="1:7" x14ac:dyDescent="0.25">
      <c r="A658" t="s">
        <v>739</v>
      </c>
      <c r="B658" t="s">
        <v>740</v>
      </c>
      <c r="C658" t="s">
        <v>8454</v>
      </c>
      <c r="D658" s="13">
        <v>66</v>
      </c>
      <c r="E658" t="s">
        <v>9102</v>
      </c>
      <c r="F658" t="str">
        <f>IF(ISERROR(VLOOKUP(Transaktionen[[#This Row],[Transaktionen]],BTT[Verwendete Transaktion (Pflichtauswahl)],1,FALSE)),"nein","ja")</f>
        <v>nein</v>
      </c>
    </row>
    <row r="659" spans="1:7" x14ac:dyDescent="0.25">
      <c r="A659" t="s">
        <v>6669</v>
      </c>
      <c r="B659" t="s">
        <v>7732</v>
      </c>
      <c r="C659" t="s">
        <v>8454</v>
      </c>
      <c r="D659" s="13" t="s">
        <v>576</v>
      </c>
      <c r="E659" t="s">
        <v>576</v>
      </c>
      <c r="F659" s="10" t="str">
        <f>IF(ISERROR(VLOOKUP(Transaktionen[[#This Row],[Transaktionen]],BTT[Verwendete Transaktion (Pflichtauswahl)],1,FALSE)),"nein","ja")</f>
        <v>nein</v>
      </c>
      <c r="G659" t="s">
        <v>9516</v>
      </c>
    </row>
    <row r="660" spans="1:7" x14ac:dyDescent="0.25">
      <c r="A660" t="s">
        <v>9121</v>
      </c>
      <c r="B660" t="s">
        <v>9122</v>
      </c>
      <c r="C660" t="s">
        <v>8454</v>
      </c>
      <c r="D660" s="13">
        <v>24</v>
      </c>
      <c r="E660" t="s">
        <v>9102</v>
      </c>
      <c r="F660" s="10" t="str">
        <f>IF(ISERROR(VLOOKUP(Transaktionen[[#This Row],[Transaktionen]],BTT[Verwendete Transaktion (Pflichtauswahl)],1,FALSE)),"nein","ja")</f>
        <v>nein</v>
      </c>
    </row>
    <row r="661" spans="1:7" x14ac:dyDescent="0.25">
      <c r="A661" t="s">
        <v>9123</v>
      </c>
      <c r="B661" t="s">
        <v>9124</v>
      </c>
      <c r="C661" t="s">
        <v>8454</v>
      </c>
      <c r="D661" s="13">
        <v>48</v>
      </c>
      <c r="E661" t="s">
        <v>9102</v>
      </c>
      <c r="F661" t="str">
        <f>IF(ISERROR(VLOOKUP(Transaktionen[[#This Row],[Transaktionen]],BTT[Verwendete Transaktion (Pflichtauswahl)],1,FALSE)),"nein","ja")</f>
        <v>nein</v>
      </c>
    </row>
    <row r="662" spans="1:7" x14ac:dyDescent="0.25">
      <c r="A662" t="s">
        <v>715</v>
      </c>
      <c r="B662" t="s">
        <v>716</v>
      </c>
      <c r="C662" t="s">
        <v>8454</v>
      </c>
      <c r="D662" s="13">
        <v>12</v>
      </c>
      <c r="E662" t="s">
        <v>9102</v>
      </c>
      <c r="F662" t="str">
        <f>IF(ISERROR(VLOOKUP(Transaktionen[[#This Row],[Transaktionen]],BTT[Verwendete Transaktion (Pflichtauswahl)],1,FALSE)),"nein","ja")</f>
        <v>nein</v>
      </c>
    </row>
    <row r="663" spans="1:7" x14ac:dyDescent="0.25">
      <c r="A663" t="s">
        <v>6663</v>
      </c>
      <c r="B663" t="s">
        <v>7726</v>
      </c>
      <c r="C663" t="s">
        <v>8454</v>
      </c>
      <c r="D663" s="13">
        <v>72</v>
      </c>
      <c r="E663" t="s">
        <v>576</v>
      </c>
      <c r="F663" t="str">
        <f>IF(ISERROR(VLOOKUP(Transaktionen[[#This Row],[Transaktionen]],BTT[Verwendete Transaktion (Pflichtauswahl)],1,FALSE)),"nein","ja")</f>
        <v>nein</v>
      </c>
    </row>
    <row r="664" spans="1:7" x14ac:dyDescent="0.25">
      <c r="A664" t="s">
        <v>717</v>
      </c>
      <c r="B664" t="s">
        <v>718</v>
      </c>
      <c r="C664" t="s">
        <v>8454</v>
      </c>
      <c r="D664" s="13">
        <v>818</v>
      </c>
      <c r="E664" t="s">
        <v>9102</v>
      </c>
      <c r="F664" t="str">
        <f>IF(ISERROR(VLOOKUP(Transaktionen[[#This Row],[Transaktionen]],BTT[Verwendete Transaktion (Pflichtauswahl)],1,FALSE)),"nein","ja")</f>
        <v>nein</v>
      </c>
    </row>
    <row r="665" spans="1:7" x14ac:dyDescent="0.25">
      <c r="A665" t="s">
        <v>6664</v>
      </c>
      <c r="B665" t="s">
        <v>7727</v>
      </c>
      <c r="C665" t="s">
        <v>8454</v>
      </c>
      <c r="D665" s="13">
        <v>24</v>
      </c>
      <c r="E665" t="s">
        <v>576</v>
      </c>
      <c r="F665" t="str">
        <f>IF(ISERROR(VLOOKUP(Transaktionen[[#This Row],[Transaktionen]],BTT[Verwendete Transaktion (Pflichtauswahl)],1,FALSE)),"nein","ja")</f>
        <v>nein</v>
      </c>
    </row>
    <row r="666" spans="1:7" x14ac:dyDescent="0.25">
      <c r="A666" t="s">
        <v>719</v>
      </c>
      <c r="B666" t="s">
        <v>720</v>
      </c>
      <c r="C666" t="s">
        <v>8454</v>
      </c>
      <c r="D666" s="13">
        <v>24</v>
      </c>
      <c r="E666" t="s">
        <v>9102</v>
      </c>
      <c r="F666" t="str">
        <f>IF(ISERROR(VLOOKUP(Transaktionen[[#This Row],[Transaktionen]],BTT[Verwendete Transaktion (Pflichtauswahl)],1,FALSE)),"nein","ja")</f>
        <v>nein</v>
      </c>
    </row>
    <row r="667" spans="1:7" x14ac:dyDescent="0.25">
      <c r="A667" t="s">
        <v>721</v>
      </c>
      <c r="B667" t="s">
        <v>722</v>
      </c>
      <c r="C667" t="s">
        <v>8454</v>
      </c>
      <c r="D667" s="13">
        <v>3246</v>
      </c>
      <c r="E667" t="s">
        <v>9102</v>
      </c>
      <c r="F667" t="str">
        <f>IF(ISERROR(VLOOKUP(Transaktionen[[#This Row],[Transaktionen]],BTT[Verwendete Transaktion (Pflichtauswahl)],1,FALSE)),"nein","ja")</f>
        <v>nein</v>
      </c>
    </row>
    <row r="668" spans="1:7" x14ac:dyDescent="0.25">
      <c r="A668" t="s">
        <v>723</v>
      </c>
      <c r="B668" t="s">
        <v>724</v>
      </c>
      <c r="C668" t="s">
        <v>8454</v>
      </c>
      <c r="D668" s="13">
        <v>894</v>
      </c>
      <c r="E668" t="s">
        <v>9102</v>
      </c>
      <c r="F668" t="str">
        <f>IF(ISERROR(VLOOKUP(Transaktionen[[#This Row],[Transaktionen]],BTT[Verwendete Transaktion (Pflichtauswahl)],1,FALSE)),"nein","ja")</f>
        <v>nein</v>
      </c>
    </row>
    <row r="669" spans="1:7" x14ac:dyDescent="0.25">
      <c r="A669" t="s">
        <v>725</v>
      </c>
      <c r="B669" t="s">
        <v>726</v>
      </c>
      <c r="C669" t="s">
        <v>8454</v>
      </c>
      <c r="D669" s="13">
        <v>7</v>
      </c>
      <c r="E669" t="s">
        <v>9102</v>
      </c>
      <c r="F669" t="str">
        <f>IF(ISERROR(VLOOKUP(Transaktionen[[#This Row],[Transaktionen]],BTT[Verwendete Transaktion (Pflichtauswahl)],1,FALSE)),"nein","ja")</f>
        <v>nein</v>
      </c>
    </row>
    <row r="670" spans="1:7" x14ac:dyDescent="0.25">
      <c r="A670" t="s">
        <v>727</v>
      </c>
      <c r="B670" t="s">
        <v>728</v>
      </c>
      <c r="C670" t="s">
        <v>8454</v>
      </c>
      <c r="D670" s="13">
        <v>18</v>
      </c>
      <c r="E670" t="s">
        <v>9102</v>
      </c>
      <c r="F670" t="str">
        <f>IF(ISERROR(VLOOKUP(Transaktionen[[#This Row],[Transaktionen]],BTT[Verwendete Transaktion (Pflichtauswahl)],1,FALSE)),"nein","ja")</f>
        <v>nein</v>
      </c>
    </row>
    <row r="671" spans="1:7" x14ac:dyDescent="0.25">
      <c r="A671" t="s">
        <v>6666</v>
      </c>
      <c r="B671" t="s">
        <v>7729</v>
      </c>
      <c r="C671" t="s">
        <v>8454</v>
      </c>
      <c r="D671" s="13" t="s">
        <v>576</v>
      </c>
      <c r="E671" t="s">
        <v>576</v>
      </c>
      <c r="F671" t="str">
        <f>IF(ISERROR(VLOOKUP(Transaktionen[[#This Row],[Transaktionen]],BTT[Verwendete Transaktion (Pflichtauswahl)],1,FALSE)),"nein","ja")</f>
        <v>nein</v>
      </c>
      <c r="G671" t="s">
        <v>9516</v>
      </c>
    </row>
    <row r="672" spans="1:7" x14ac:dyDescent="0.25">
      <c r="A672" t="s">
        <v>733</v>
      </c>
      <c r="B672" t="s">
        <v>734</v>
      </c>
      <c r="C672" t="s">
        <v>8454</v>
      </c>
      <c r="D672" s="13">
        <v>4742</v>
      </c>
      <c r="E672" t="s">
        <v>9102</v>
      </c>
      <c r="F672" t="str">
        <f>IF(ISERROR(VLOOKUP(Transaktionen[[#This Row],[Transaktionen]],BTT[Verwendete Transaktion (Pflichtauswahl)],1,FALSE)),"nein","ja")</f>
        <v>nein</v>
      </c>
    </row>
    <row r="673" spans="1:7" x14ac:dyDescent="0.25">
      <c r="A673" t="s">
        <v>6667</v>
      </c>
      <c r="B673" t="s">
        <v>7730</v>
      </c>
      <c r="C673" t="s">
        <v>8454</v>
      </c>
      <c r="D673" s="13" t="s">
        <v>576</v>
      </c>
      <c r="E673" t="s">
        <v>576</v>
      </c>
      <c r="F673" t="str">
        <f>IF(ISERROR(VLOOKUP(Transaktionen[[#This Row],[Transaktionen]],BTT[Verwendete Transaktion (Pflichtauswahl)],1,FALSE)),"nein","ja")</f>
        <v>nein</v>
      </c>
      <c r="G673" t="s">
        <v>9516</v>
      </c>
    </row>
    <row r="674" spans="1:7" x14ac:dyDescent="0.25">
      <c r="A674" t="s">
        <v>735</v>
      </c>
      <c r="B674" t="s">
        <v>736</v>
      </c>
      <c r="C674" t="s">
        <v>8454</v>
      </c>
      <c r="D674" s="13">
        <v>16</v>
      </c>
      <c r="E674" t="s">
        <v>9102</v>
      </c>
      <c r="F674" s="10" t="str">
        <f>IF(ISERROR(VLOOKUP(Transaktionen[[#This Row],[Transaktionen]],BTT[Verwendete Transaktion (Pflichtauswahl)],1,FALSE)),"nein","ja")</f>
        <v>nein</v>
      </c>
    </row>
    <row r="675" spans="1:7" x14ac:dyDescent="0.25">
      <c r="A675" t="s">
        <v>9125</v>
      </c>
      <c r="B675" t="s">
        <v>9126</v>
      </c>
      <c r="C675" t="s">
        <v>8454</v>
      </c>
      <c r="D675" s="13">
        <v>48</v>
      </c>
      <c r="E675" t="s">
        <v>9102</v>
      </c>
      <c r="F675" t="str">
        <f>IF(ISERROR(VLOOKUP(Transaktionen[[#This Row],[Transaktionen]],BTT[Verwendete Transaktion (Pflichtauswahl)],1,FALSE)),"nein","ja")</f>
        <v>nein</v>
      </c>
    </row>
    <row r="676" spans="1:7" x14ac:dyDescent="0.25">
      <c r="A676" t="s">
        <v>731</v>
      </c>
      <c r="B676" t="s">
        <v>732</v>
      </c>
      <c r="C676" t="s">
        <v>8454</v>
      </c>
      <c r="D676" s="13">
        <v>50</v>
      </c>
      <c r="E676" t="s">
        <v>576</v>
      </c>
      <c r="F676" t="str">
        <f>IF(ISERROR(VLOOKUP(Transaktionen[[#This Row],[Transaktionen]],BTT[Verwendete Transaktion (Pflichtauswahl)],1,FALSE)),"nein","ja")</f>
        <v>nein</v>
      </c>
    </row>
    <row r="677" spans="1:7" x14ac:dyDescent="0.25">
      <c r="A677" t="s">
        <v>6665</v>
      </c>
      <c r="B677" t="s">
        <v>7728</v>
      </c>
      <c r="C677" t="s">
        <v>8454</v>
      </c>
      <c r="D677" s="13" t="s">
        <v>576</v>
      </c>
      <c r="E677" t="s">
        <v>576</v>
      </c>
      <c r="F677" t="str">
        <f>IF(ISERROR(VLOOKUP(Transaktionen[[#This Row],[Transaktionen]],BTT[Verwendete Transaktion (Pflichtauswahl)],1,FALSE)),"nein","ja")</f>
        <v>nein</v>
      </c>
      <c r="G677" t="s">
        <v>9516</v>
      </c>
    </row>
    <row r="678" spans="1:7" x14ac:dyDescent="0.25">
      <c r="A678" t="s">
        <v>729</v>
      </c>
      <c r="B678" t="s">
        <v>730</v>
      </c>
      <c r="C678" t="s">
        <v>8454</v>
      </c>
      <c r="D678" s="13">
        <v>288</v>
      </c>
      <c r="E678" t="s">
        <v>9102</v>
      </c>
      <c r="F678" t="str">
        <f>IF(ISERROR(VLOOKUP(Transaktionen[[#This Row],[Transaktionen]],BTT[Verwendete Transaktion (Pflichtauswahl)],1,FALSE)),"nein","ja")</f>
        <v>nein</v>
      </c>
    </row>
    <row r="679" spans="1:7" x14ac:dyDescent="0.25">
      <c r="A679" t="s">
        <v>6668</v>
      </c>
      <c r="B679" t="s">
        <v>7731</v>
      </c>
      <c r="C679" t="s">
        <v>8454</v>
      </c>
      <c r="D679" s="13" t="s">
        <v>576</v>
      </c>
      <c r="E679" t="s">
        <v>576</v>
      </c>
      <c r="F679" t="str">
        <f>IF(ISERROR(VLOOKUP(Transaktionen[[#This Row],[Transaktionen]],BTT[Verwendete Transaktion (Pflichtauswahl)],1,FALSE)),"nein","ja")</f>
        <v>nein</v>
      </c>
      <c r="G679" t="s">
        <v>9516</v>
      </c>
    </row>
    <row r="680" spans="1:7" x14ac:dyDescent="0.25">
      <c r="A680" t="s">
        <v>6670</v>
      </c>
      <c r="B680" t="s">
        <v>7733</v>
      </c>
      <c r="C680" t="s">
        <v>8454</v>
      </c>
      <c r="D680" s="13">
        <v>6</v>
      </c>
      <c r="E680" t="s">
        <v>576</v>
      </c>
      <c r="F680" t="str">
        <f>IF(ISERROR(VLOOKUP(Transaktionen[[#This Row],[Transaktionen]],BTT[Verwendete Transaktion (Pflichtauswahl)],1,FALSE)),"nein","ja")</f>
        <v>nein</v>
      </c>
    </row>
    <row r="681" spans="1:7" x14ac:dyDescent="0.25">
      <c r="A681" t="s">
        <v>741</v>
      </c>
      <c r="B681" t="s">
        <v>742</v>
      </c>
      <c r="C681" t="s">
        <v>8454</v>
      </c>
      <c r="D681" s="13" t="s">
        <v>576</v>
      </c>
      <c r="E681" t="s">
        <v>576</v>
      </c>
      <c r="F681" t="str">
        <f>IF(ISERROR(VLOOKUP(Transaktionen[[#This Row],[Transaktionen]],BTT[Verwendete Transaktion (Pflichtauswahl)],1,FALSE)),"nein","ja")</f>
        <v>nein</v>
      </c>
      <c r="G681" t="s">
        <v>9516</v>
      </c>
    </row>
    <row r="682" spans="1:7" x14ac:dyDescent="0.25">
      <c r="A682" t="s">
        <v>6671</v>
      </c>
      <c r="B682" t="s">
        <v>7734</v>
      </c>
      <c r="C682" t="s">
        <v>8454</v>
      </c>
      <c r="D682" s="13">
        <v>108</v>
      </c>
      <c r="E682" t="s">
        <v>576</v>
      </c>
      <c r="F682" s="10" t="str">
        <f>IF(ISERROR(VLOOKUP(Transaktionen[[#This Row],[Transaktionen]],BTT[Verwendete Transaktion (Pflichtauswahl)],1,FALSE)),"nein","ja")</f>
        <v>nein</v>
      </c>
    </row>
    <row r="683" spans="1:7" x14ac:dyDescent="0.25">
      <c r="A683" t="s">
        <v>9127</v>
      </c>
      <c r="B683" t="s">
        <v>9128</v>
      </c>
      <c r="C683" t="s">
        <v>8454</v>
      </c>
      <c r="D683" s="13">
        <v>12</v>
      </c>
      <c r="E683" t="s">
        <v>9102</v>
      </c>
      <c r="F683" t="str">
        <f>IF(ISERROR(VLOOKUP(Transaktionen[[#This Row],[Transaktionen]],BTT[Verwendete Transaktion (Pflichtauswahl)],1,FALSE)),"nein","ja")</f>
        <v>nein</v>
      </c>
    </row>
    <row r="684" spans="1:7" x14ac:dyDescent="0.25">
      <c r="A684" t="s">
        <v>743</v>
      </c>
      <c r="B684" t="s">
        <v>744</v>
      </c>
      <c r="C684" t="s">
        <v>8454</v>
      </c>
      <c r="D684" s="13" t="s">
        <v>576</v>
      </c>
      <c r="E684" t="s">
        <v>576</v>
      </c>
      <c r="F684" t="str">
        <f>IF(ISERROR(VLOOKUP(Transaktionen[[#This Row],[Transaktionen]],BTT[Verwendete Transaktion (Pflichtauswahl)],1,FALSE)),"nein","ja")</f>
        <v>nein</v>
      </c>
      <c r="G684" t="s">
        <v>9516</v>
      </c>
    </row>
    <row r="685" spans="1:7" x14ac:dyDescent="0.25">
      <c r="A685" t="s">
        <v>745</v>
      </c>
      <c r="B685" t="s">
        <v>746</v>
      </c>
      <c r="C685" t="s">
        <v>8454</v>
      </c>
      <c r="D685" s="13">
        <v>180</v>
      </c>
      <c r="E685" t="s">
        <v>9102</v>
      </c>
      <c r="F685" t="str">
        <f>IF(ISERROR(VLOOKUP(Transaktionen[[#This Row],[Transaktionen]],BTT[Verwendete Transaktion (Pflichtauswahl)],1,FALSE)),"nein","ja")</f>
        <v>nein</v>
      </c>
    </row>
    <row r="686" spans="1:7" x14ac:dyDescent="0.25">
      <c r="A686" t="s">
        <v>747</v>
      </c>
      <c r="B686" t="s">
        <v>748</v>
      </c>
      <c r="C686" t="s">
        <v>8454</v>
      </c>
      <c r="D686" s="13">
        <v>5995</v>
      </c>
      <c r="E686" t="s">
        <v>9102</v>
      </c>
      <c r="F686" t="str">
        <f>IF(ISERROR(VLOOKUP(Transaktionen[[#This Row],[Transaktionen]],BTT[Verwendete Transaktion (Pflichtauswahl)],1,FALSE)),"nein","ja")</f>
        <v>nein</v>
      </c>
    </row>
    <row r="687" spans="1:7" x14ac:dyDescent="0.25">
      <c r="A687" t="s">
        <v>6672</v>
      </c>
      <c r="B687" t="s">
        <v>7735</v>
      </c>
      <c r="C687" t="s">
        <v>8454</v>
      </c>
      <c r="D687" s="13">
        <v>360</v>
      </c>
      <c r="E687" t="s">
        <v>9102</v>
      </c>
      <c r="F687" t="str">
        <f>IF(ISERROR(VLOOKUP(Transaktionen[[#This Row],[Transaktionen]],BTT[Verwendete Transaktion (Pflichtauswahl)],1,FALSE)),"nein","ja")</f>
        <v>nein</v>
      </c>
    </row>
    <row r="688" spans="1:7" x14ac:dyDescent="0.25">
      <c r="A688" t="s">
        <v>749</v>
      </c>
      <c r="B688" t="s">
        <v>750</v>
      </c>
      <c r="C688" t="s">
        <v>8454</v>
      </c>
      <c r="D688" s="13">
        <v>212</v>
      </c>
      <c r="E688" t="s">
        <v>9102</v>
      </c>
      <c r="F688" t="str">
        <f>IF(ISERROR(VLOOKUP(Transaktionen[[#This Row],[Transaktionen]],BTT[Verwendete Transaktion (Pflichtauswahl)],1,FALSE)),"nein","ja")</f>
        <v>nein</v>
      </c>
    </row>
    <row r="689" spans="1:7" x14ac:dyDescent="0.25">
      <c r="A689" t="s">
        <v>751</v>
      </c>
      <c r="B689" t="s">
        <v>752</v>
      </c>
      <c r="C689" t="s">
        <v>8454</v>
      </c>
      <c r="D689" s="13">
        <v>252</v>
      </c>
      <c r="E689" t="s">
        <v>9102</v>
      </c>
      <c r="F689" t="str">
        <f>IF(ISERROR(VLOOKUP(Transaktionen[[#This Row],[Transaktionen]],BTT[Verwendete Transaktion (Pflichtauswahl)],1,FALSE)),"nein","ja")</f>
        <v>nein</v>
      </c>
    </row>
    <row r="690" spans="1:7" x14ac:dyDescent="0.25">
      <c r="A690" t="s">
        <v>753</v>
      </c>
      <c r="B690" t="s">
        <v>754</v>
      </c>
      <c r="C690" t="s">
        <v>8454</v>
      </c>
      <c r="D690" s="13">
        <v>60</v>
      </c>
      <c r="E690" t="s">
        <v>576</v>
      </c>
      <c r="F690" t="str">
        <f>IF(ISERROR(VLOOKUP(Transaktionen[[#This Row],[Transaktionen]],BTT[Verwendete Transaktion (Pflichtauswahl)],1,FALSE)),"nein","ja")</f>
        <v>nein</v>
      </c>
    </row>
    <row r="691" spans="1:7" x14ac:dyDescent="0.25">
      <c r="A691" t="s">
        <v>755</v>
      </c>
      <c r="B691" t="s">
        <v>756</v>
      </c>
      <c r="C691" t="s">
        <v>8454</v>
      </c>
      <c r="D691" s="13">
        <v>36</v>
      </c>
      <c r="E691" t="s">
        <v>9102</v>
      </c>
      <c r="F691" t="str">
        <f>IF(ISERROR(VLOOKUP(Transaktionen[[#This Row],[Transaktionen]],BTT[Verwendete Transaktion (Pflichtauswahl)],1,FALSE)),"nein","ja")</f>
        <v>nein</v>
      </c>
    </row>
    <row r="692" spans="1:7" x14ac:dyDescent="0.25">
      <c r="A692" t="s">
        <v>759</v>
      </c>
      <c r="B692" t="s">
        <v>760</v>
      </c>
      <c r="C692" t="s">
        <v>8454</v>
      </c>
      <c r="D692" s="13">
        <v>8</v>
      </c>
      <c r="E692" t="s">
        <v>9102</v>
      </c>
      <c r="F692" t="str">
        <f>IF(ISERROR(VLOOKUP(Transaktionen[[#This Row],[Transaktionen]],BTT[Verwendete Transaktion (Pflichtauswahl)],1,FALSE)),"nein","ja")</f>
        <v>nein</v>
      </c>
    </row>
    <row r="693" spans="1:7" x14ac:dyDescent="0.25">
      <c r="A693" t="s">
        <v>761</v>
      </c>
      <c r="B693" t="s">
        <v>762</v>
      </c>
      <c r="C693" t="s">
        <v>8454</v>
      </c>
      <c r="D693" s="13">
        <v>2</v>
      </c>
      <c r="E693" t="s">
        <v>9102</v>
      </c>
      <c r="F693" t="str">
        <f>IF(ISERROR(VLOOKUP(Transaktionen[[#This Row],[Transaktionen]],BTT[Verwendete Transaktion (Pflichtauswahl)],1,FALSE)),"nein","ja")</f>
        <v>nein</v>
      </c>
    </row>
    <row r="694" spans="1:7" x14ac:dyDescent="0.25">
      <c r="A694" t="s">
        <v>6673</v>
      </c>
      <c r="B694" t="s">
        <v>7736</v>
      </c>
      <c r="C694" t="s">
        <v>8454</v>
      </c>
      <c r="D694" s="13" t="s">
        <v>576</v>
      </c>
      <c r="E694" t="s">
        <v>576</v>
      </c>
      <c r="F694" t="str">
        <f>IF(ISERROR(VLOOKUP(Transaktionen[[#This Row],[Transaktionen]],BTT[Verwendete Transaktion (Pflichtauswahl)],1,FALSE)),"nein","ja")</f>
        <v>nein</v>
      </c>
      <c r="G694" t="s">
        <v>9516</v>
      </c>
    </row>
    <row r="695" spans="1:7" x14ac:dyDescent="0.25">
      <c r="A695" t="s">
        <v>6674</v>
      </c>
      <c r="B695" t="s">
        <v>7737</v>
      </c>
      <c r="C695" t="s">
        <v>8454</v>
      </c>
      <c r="D695" s="13">
        <v>2</v>
      </c>
      <c r="E695" t="s">
        <v>9102</v>
      </c>
      <c r="F695" t="str">
        <f>IF(ISERROR(VLOOKUP(Transaktionen[[#This Row],[Transaktionen]],BTT[Verwendete Transaktion (Pflichtauswahl)],1,FALSE)),"nein","ja")</f>
        <v>nein</v>
      </c>
    </row>
    <row r="696" spans="1:7" x14ac:dyDescent="0.25">
      <c r="A696" t="s">
        <v>6675</v>
      </c>
      <c r="B696" t="s">
        <v>7738</v>
      </c>
      <c r="C696" t="s">
        <v>8454</v>
      </c>
      <c r="D696" s="13" t="s">
        <v>576</v>
      </c>
      <c r="E696" t="s">
        <v>576</v>
      </c>
      <c r="F696" t="str">
        <f>IF(ISERROR(VLOOKUP(Transaktionen[[#This Row],[Transaktionen]],BTT[Verwendete Transaktion (Pflichtauswahl)],1,FALSE)),"nein","ja")</f>
        <v>nein</v>
      </c>
      <c r="G696" t="s">
        <v>9516</v>
      </c>
    </row>
    <row r="697" spans="1:7" x14ac:dyDescent="0.25">
      <c r="A697" t="s">
        <v>757</v>
      </c>
      <c r="B697" t="s">
        <v>758</v>
      </c>
      <c r="C697" t="s">
        <v>8454</v>
      </c>
      <c r="D697" s="13">
        <v>42</v>
      </c>
      <c r="E697" t="s">
        <v>9102</v>
      </c>
      <c r="F697" t="str">
        <f>IF(ISERROR(VLOOKUP(Transaktionen[[#This Row],[Transaktionen]],BTT[Verwendete Transaktion (Pflichtauswahl)],1,FALSE)),"nein","ja")</f>
        <v>nein</v>
      </c>
    </row>
    <row r="698" spans="1:7" x14ac:dyDescent="0.25">
      <c r="A698" t="s">
        <v>6676</v>
      </c>
      <c r="B698" t="s">
        <v>7739</v>
      </c>
      <c r="C698" t="s">
        <v>8454</v>
      </c>
      <c r="D698" s="13">
        <v>128</v>
      </c>
      <c r="E698" t="s">
        <v>576</v>
      </c>
      <c r="F698" t="str">
        <f>IF(ISERROR(VLOOKUP(Transaktionen[[#This Row],[Transaktionen]],BTT[Verwendete Transaktion (Pflichtauswahl)],1,FALSE)),"nein","ja")</f>
        <v>nein</v>
      </c>
    </row>
    <row r="699" spans="1:7" x14ac:dyDescent="0.25">
      <c r="A699" t="s">
        <v>6677</v>
      </c>
      <c r="B699" t="s">
        <v>7740</v>
      </c>
      <c r="C699" t="s">
        <v>8454</v>
      </c>
      <c r="D699" s="13" t="s">
        <v>576</v>
      </c>
      <c r="E699" t="s">
        <v>576</v>
      </c>
      <c r="F699" t="str">
        <f>IF(ISERROR(VLOOKUP(Transaktionen[[#This Row],[Transaktionen]],BTT[Verwendete Transaktion (Pflichtauswahl)],1,FALSE)),"nein","ja")</f>
        <v>nein</v>
      </c>
      <c r="G699" t="s">
        <v>9516</v>
      </c>
    </row>
    <row r="700" spans="1:7" x14ac:dyDescent="0.25">
      <c r="A700" t="s">
        <v>6678</v>
      </c>
      <c r="B700" t="s">
        <v>7741</v>
      </c>
      <c r="C700" t="s">
        <v>8454</v>
      </c>
      <c r="D700" s="13" t="s">
        <v>576</v>
      </c>
      <c r="E700" t="s">
        <v>576</v>
      </c>
      <c r="F700" t="str">
        <f>IF(ISERROR(VLOOKUP(Transaktionen[[#This Row],[Transaktionen]],BTT[Verwendete Transaktion (Pflichtauswahl)],1,FALSE)),"nein","ja")</f>
        <v>nein</v>
      </c>
      <c r="G700" t="s">
        <v>9516</v>
      </c>
    </row>
    <row r="701" spans="1:7" x14ac:dyDescent="0.25">
      <c r="A701" t="s">
        <v>763</v>
      </c>
      <c r="B701" t="s">
        <v>764</v>
      </c>
      <c r="C701" t="s">
        <v>8454</v>
      </c>
      <c r="D701" s="13">
        <v>6726</v>
      </c>
      <c r="E701" t="s">
        <v>9102</v>
      </c>
      <c r="F701" t="str">
        <f>IF(ISERROR(VLOOKUP(Transaktionen[[#This Row],[Transaktionen]],BTT[Verwendete Transaktion (Pflichtauswahl)],1,FALSE)),"nein","ja")</f>
        <v>nein</v>
      </c>
    </row>
    <row r="702" spans="1:7" x14ac:dyDescent="0.25">
      <c r="A702" t="s">
        <v>6681</v>
      </c>
      <c r="B702" t="s">
        <v>7744</v>
      </c>
      <c r="C702" t="s">
        <v>8454</v>
      </c>
      <c r="D702" s="13" t="s">
        <v>576</v>
      </c>
      <c r="E702" t="s">
        <v>576</v>
      </c>
      <c r="F702" t="str">
        <f>IF(ISERROR(VLOOKUP(Transaktionen[[#This Row],[Transaktionen]],BTT[Verwendete Transaktion (Pflichtauswahl)],1,FALSE)),"nein","ja")</f>
        <v>nein</v>
      </c>
      <c r="G702" t="s">
        <v>9516</v>
      </c>
    </row>
    <row r="703" spans="1:7" x14ac:dyDescent="0.25">
      <c r="A703" t="s">
        <v>6679</v>
      </c>
      <c r="B703" t="s">
        <v>7742</v>
      </c>
      <c r="C703" t="s">
        <v>8454</v>
      </c>
      <c r="D703" s="13">
        <v>12</v>
      </c>
      <c r="E703" t="s">
        <v>9102</v>
      </c>
      <c r="F703" t="str">
        <f>IF(ISERROR(VLOOKUP(Transaktionen[[#This Row],[Transaktionen]],BTT[Verwendete Transaktion (Pflichtauswahl)],1,FALSE)),"nein","ja")</f>
        <v>nein</v>
      </c>
    </row>
    <row r="704" spans="1:7" x14ac:dyDescent="0.25">
      <c r="A704" t="s">
        <v>6680</v>
      </c>
      <c r="B704" t="s">
        <v>7743</v>
      </c>
      <c r="C704" t="s">
        <v>8454</v>
      </c>
      <c r="D704" s="13" t="s">
        <v>576</v>
      </c>
      <c r="E704" t="s">
        <v>576</v>
      </c>
      <c r="F704" t="str">
        <f>IF(ISERROR(VLOOKUP(Transaktionen[[#This Row],[Transaktionen]],BTT[Verwendete Transaktion (Pflichtauswahl)],1,FALSE)),"nein","ja")</f>
        <v>nein</v>
      </c>
      <c r="G704" t="s">
        <v>9516</v>
      </c>
    </row>
    <row r="705" spans="1:7" x14ac:dyDescent="0.25">
      <c r="A705" t="s">
        <v>765</v>
      </c>
      <c r="B705" t="s">
        <v>766</v>
      </c>
      <c r="C705" t="s">
        <v>8454</v>
      </c>
      <c r="D705" s="13">
        <v>30</v>
      </c>
      <c r="E705" t="s">
        <v>9102</v>
      </c>
      <c r="F705" t="str">
        <f>IF(ISERROR(VLOOKUP(Transaktionen[[#This Row],[Transaktionen]],BTT[Verwendete Transaktion (Pflichtauswahl)],1,FALSE)),"nein","ja")</f>
        <v>nein</v>
      </c>
    </row>
    <row r="706" spans="1:7" x14ac:dyDescent="0.25">
      <c r="A706" t="s">
        <v>6682</v>
      </c>
      <c r="B706" t="s">
        <v>7745</v>
      </c>
      <c r="C706" t="s">
        <v>8454</v>
      </c>
      <c r="D706" s="13">
        <v>2</v>
      </c>
      <c r="E706" t="s">
        <v>576</v>
      </c>
      <c r="F706" t="str">
        <f>IF(ISERROR(VLOOKUP(Transaktionen[[#This Row],[Transaktionen]],BTT[Verwendete Transaktion (Pflichtauswahl)],1,FALSE)),"nein","ja")</f>
        <v>nein</v>
      </c>
    </row>
    <row r="707" spans="1:7" x14ac:dyDescent="0.25">
      <c r="A707" t="s">
        <v>6685</v>
      </c>
      <c r="B707" t="s">
        <v>7748</v>
      </c>
      <c r="C707" t="s">
        <v>8454</v>
      </c>
      <c r="D707" s="13">
        <v>11040</v>
      </c>
      <c r="E707" t="s">
        <v>576</v>
      </c>
      <c r="F707" t="str">
        <f>IF(ISERROR(VLOOKUP(Transaktionen[[#This Row],[Transaktionen]],BTT[Verwendete Transaktion (Pflichtauswahl)],1,FALSE)),"nein","ja")</f>
        <v>nein</v>
      </c>
    </row>
    <row r="708" spans="1:7" x14ac:dyDescent="0.25">
      <c r="A708" t="s">
        <v>6686</v>
      </c>
      <c r="B708" t="s">
        <v>7749</v>
      </c>
      <c r="C708" t="s">
        <v>8454</v>
      </c>
      <c r="D708" s="13">
        <v>24</v>
      </c>
      <c r="E708" t="s">
        <v>576</v>
      </c>
      <c r="F708" t="str">
        <f>IF(ISERROR(VLOOKUP(Transaktionen[[#This Row],[Transaktionen]],BTT[Verwendete Transaktion (Pflichtauswahl)],1,FALSE)),"nein","ja")</f>
        <v>nein</v>
      </c>
    </row>
    <row r="709" spans="1:7" x14ac:dyDescent="0.25">
      <c r="A709" t="s">
        <v>767</v>
      </c>
      <c r="B709" t="s">
        <v>768</v>
      </c>
      <c r="C709" t="s">
        <v>8454</v>
      </c>
      <c r="D709" s="13">
        <v>48</v>
      </c>
      <c r="E709" t="s">
        <v>9102</v>
      </c>
      <c r="F709" t="str">
        <f>IF(ISERROR(VLOOKUP(Transaktionen[[#This Row],[Transaktionen]],BTT[Verwendete Transaktion (Pflichtauswahl)],1,FALSE)),"nein","ja")</f>
        <v>nein</v>
      </c>
    </row>
    <row r="710" spans="1:7" x14ac:dyDescent="0.25">
      <c r="A710" t="s">
        <v>6683</v>
      </c>
      <c r="B710" t="s">
        <v>7746</v>
      </c>
      <c r="C710" t="s">
        <v>8454</v>
      </c>
      <c r="D710" s="13" t="s">
        <v>576</v>
      </c>
      <c r="E710" t="s">
        <v>576</v>
      </c>
      <c r="F710" t="str">
        <f>IF(ISERROR(VLOOKUP(Transaktionen[[#This Row],[Transaktionen]],BTT[Verwendete Transaktion (Pflichtauswahl)],1,FALSE)),"nein","ja")</f>
        <v>nein</v>
      </c>
      <c r="G710" t="s">
        <v>9516</v>
      </c>
    </row>
    <row r="711" spans="1:7" x14ac:dyDescent="0.25">
      <c r="A711" t="s">
        <v>6684</v>
      </c>
      <c r="B711" t="s">
        <v>7747</v>
      </c>
      <c r="C711" t="s">
        <v>8454</v>
      </c>
      <c r="D711" s="13">
        <v>12</v>
      </c>
      <c r="E711" t="s">
        <v>576</v>
      </c>
      <c r="F711" t="str">
        <f>IF(ISERROR(VLOOKUP(Transaktionen[[#This Row],[Transaktionen]],BTT[Verwendete Transaktion (Pflichtauswahl)],1,FALSE)),"nein","ja")</f>
        <v>nein</v>
      </c>
    </row>
    <row r="712" spans="1:7" x14ac:dyDescent="0.25">
      <c r="A712" t="s">
        <v>769</v>
      </c>
      <c r="B712" t="s">
        <v>770</v>
      </c>
      <c r="C712" t="s">
        <v>8454</v>
      </c>
      <c r="D712" s="13">
        <v>1132</v>
      </c>
      <c r="E712" t="s">
        <v>9102</v>
      </c>
      <c r="F712" t="str">
        <f>IF(ISERROR(VLOOKUP(Transaktionen[[#This Row],[Transaktionen]],BTT[Verwendete Transaktion (Pflichtauswahl)],1,FALSE)),"nein","ja")</f>
        <v>nein</v>
      </c>
    </row>
    <row r="713" spans="1:7" x14ac:dyDescent="0.25">
      <c r="A713" t="s">
        <v>6687</v>
      </c>
      <c r="B713" t="s">
        <v>7750</v>
      </c>
      <c r="C713" t="s">
        <v>8454</v>
      </c>
      <c r="D713" s="13">
        <v>48</v>
      </c>
      <c r="E713" t="s">
        <v>9102</v>
      </c>
      <c r="F713" t="str">
        <f>IF(ISERROR(VLOOKUP(Transaktionen[[#This Row],[Transaktionen]],BTT[Verwendete Transaktion (Pflichtauswahl)],1,FALSE)),"nein","ja")</f>
        <v>nein</v>
      </c>
    </row>
    <row r="714" spans="1:7" x14ac:dyDescent="0.25">
      <c r="A714" t="s">
        <v>6688</v>
      </c>
      <c r="B714" t="s">
        <v>7751</v>
      </c>
      <c r="C714" t="s">
        <v>8454</v>
      </c>
      <c r="D714" s="13">
        <v>12</v>
      </c>
      <c r="E714" t="s">
        <v>9102</v>
      </c>
      <c r="F714" t="str">
        <f>IF(ISERROR(VLOOKUP(Transaktionen[[#This Row],[Transaktionen]],BTT[Verwendete Transaktion (Pflichtauswahl)],1,FALSE)),"nein","ja")</f>
        <v>nein</v>
      </c>
    </row>
    <row r="715" spans="1:7" x14ac:dyDescent="0.25">
      <c r="A715" t="s">
        <v>6689</v>
      </c>
      <c r="B715" t="s">
        <v>7752</v>
      </c>
      <c r="C715" t="s">
        <v>8454</v>
      </c>
      <c r="D715" s="13" t="s">
        <v>576</v>
      </c>
      <c r="E715" t="s">
        <v>576</v>
      </c>
      <c r="F715" t="str">
        <f>IF(ISERROR(VLOOKUP(Transaktionen[[#This Row],[Transaktionen]],BTT[Verwendete Transaktion (Pflichtauswahl)],1,FALSE)),"nein","ja")</f>
        <v>nein</v>
      </c>
      <c r="G715" t="s">
        <v>9516</v>
      </c>
    </row>
    <row r="716" spans="1:7" x14ac:dyDescent="0.25">
      <c r="A716" t="s">
        <v>771</v>
      </c>
      <c r="B716" t="s">
        <v>772</v>
      </c>
      <c r="C716" t="s">
        <v>8454</v>
      </c>
      <c r="D716" s="13" t="s">
        <v>576</v>
      </c>
      <c r="E716" t="s">
        <v>576</v>
      </c>
      <c r="F716" t="str">
        <f>IF(ISERROR(VLOOKUP(Transaktionen[[#This Row],[Transaktionen]],BTT[Verwendete Transaktion (Pflichtauswahl)],1,FALSE)),"nein","ja")</f>
        <v>nein</v>
      </c>
      <c r="G716" t="s">
        <v>9516</v>
      </c>
    </row>
    <row r="717" spans="1:7" x14ac:dyDescent="0.25">
      <c r="A717" t="s">
        <v>6690</v>
      </c>
      <c r="B717" t="s">
        <v>7753</v>
      </c>
      <c r="C717" t="s">
        <v>8454</v>
      </c>
      <c r="D717" s="13">
        <v>12</v>
      </c>
      <c r="E717" t="s">
        <v>9102</v>
      </c>
      <c r="F717" t="str">
        <f>IF(ISERROR(VLOOKUP(Transaktionen[[#This Row],[Transaktionen]],BTT[Verwendete Transaktion (Pflichtauswahl)],1,FALSE)),"nein","ja")</f>
        <v>nein</v>
      </c>
    </row>
    <row r="718" spans="1:7" x14ac:dyDescent="0.25">
      <c r="A718" t="s">
        <v>6691</v>
      </c>
      <c r="B718" t="s">
        <v>7754</v>
      </c>
      <c r="C718" t="s">
        <v>8454</v>
      </c>
      <c r="D718" s="13">
        <v>48</v>
      </c>
      <c r="E718" t="s">
        <v>576</v>
      </c>
      <c r="F718" t="str">
        <f>IF(ISERROR(VLOOKUP(Transaktionen[[#This Row],[Transaktionen]],BTT[Verwendete Transaktion (Pflichtauswahl)],1,FALSE)),"nein","ja")</f>
        <v>nein</v>
      </c>
    </row>
    <row r="719" spans="1:7" x14ac:dyDescent="0.25">
      <c r="A719" t="s">
        <v>773</v>
      </c>
      <c r="B719" t="s">
        <v>774</v>
      </c>
      <c r="C719" t="s">
        <v>8454</v>
      </c>
      <c r="D719" s="13">
        <v>22</v>
      </c>
      <c r="E719" t="s">
        <v>9102</v>
      </c>
      <c r="F719" t="str">
        <f>IF(ISERROR(VLOOKUP(Transaktionen[[#This Row],[Transaktionen]],BTT[Verwendete Transaktion (Pflichtauswahl)],1,FALSE)),"nein","ja")</f>
        <v>nein</v>
      </c>
    </row>
    <row r="720" spans="1:7" x14ac:dyDescent="0.25">
      <c r="A720" t="s">
        <v>775</v>
      </c>
      <c r="B720" t="s">
        <v>776</v>
      </c>
      <c r="C720" t="s">
        <v>8454</v>
      </c>
      <c r="D720" s="13">
        <v>6</v>
      </c>
      <c r="E720" t="s">
        <v>9102</v>
      </c>
      <c r="F720" t="str">
        <f>IF(ISERROR(VLOOKUP(Transaktionen[[#This Row],[Transaktionen]],BTT[Verwendete Transaktion (Pflichtauswahl)],1,FALSE)),"nein","ja")</f>
        <v>nein</v>
      </c>
    </row>
    <row r="721" spans="1:7" x14ac:dyDescent="0.25">
      <c r="A721" t="s">
        <v>6692</v>
      </c>
      <c r="B721" t="s">
        <v>7755</v>
      </c>
      <c r="C721" t="s">
        <v>8454</v>
      </c>
      <c r="D721" s="13" t="s">
        <v>576</v>
      </c>
      <c r="E721" t="s">
        <v>576</v>
      </c>
      <c r="F721" t="str">
        <f>IF(ISERROR(VLOOKUP(Transaktionen[[#This Row],[Transaktionen]],BTT[Verwendete Transaktion (Pflichtauswahl)],1,FALSE)),"nein","ja")</f>
        <v>nein</v>
      </c>
      <c r="G721" t="s">
        <v>9516</v>
      </c>
    </row>
    <row r="722" spans="1:7" x14ac:dyDescent="0.25">
      <c r="A722" t="s">
        <v>777</v>
      </c>
      <c r="B722" t="s">
        <v>778</v>
      </c>
      <c r="C722" t="s">
        <v>8454</v>
      </c>
      <c r="D722" s="13">
        <v>140997</v>
      </c>
      <c r="E722" t="s">
        <v>9102</v>
      </c>
      <c r="F722" t="str">
        <f>IF(ISERROR(VLOOKUP(Transaktionen[[#This Row],[Transaktionen]],BTT[Verwendete Transaktion (Pflichtauswahl)],1,FALSE)),"nein","ja")</f>
        <v>nein</v>
      </c>
    </row>
    <row r="723" spans="1:7" x14ac:dyDescent="0.25">
      <c r="A723" t="s">
        <v>779</v>
      </c>
      <c r="B723" t="s">
        <v>780</v>
      </c>
      <c r="C723" t="s">
        <v>8454</v>
      </c>
      <c r="D723" s="13">
        <v>52222</v>
      </c>
      <c r="E723" t="s">
        <v>9102</v>
      </c>
      <c r="F723" t="str">
        <f>IF(ISERROR(VLOOKUP(Transaktionen[[#This Row],[Transaktionen]],BTT[Verwendete Transaktion (Pflichtauswahl)],1,FALSE)),"nein","ja")</f>
        <v>nein</v>
      </c>
    </row>
    <row r="724" spans="1:7" x14ac:dyDescent="0.25">
      <c r="A724" t="s">
        <v>781</v>
      </c>
      <c r="B724" t="s">
        <v>782</v>
      </c>
      <c r="C724" t="s">
        <v>8454</v>
      </c>
      <c r="D724" s="13">
        <v>96</v>
      </c>
      <c r="E724" t="s">
        <v>9102</v>
      </c>
      <c r="F724" t="str">
        <f>IF(ISERROR(VLOOKUP(Transaktionen[[#This Row],[Transaktionen]],BTT[Verwendete Transaktion (Pflichtauswahl)],1,FALSE)),"nein","ja")</f>
        <v>nein</v>
      </c>
    </row>
    <row r="725" spans="1:7" x14ac:dyDescent="0.25">
      <c r="A725" t="s">
        <v>783</v>
      </c>
      <c r="B725" t="s">
        <v>784</v>
      </c>
      <c r="C725" t="s">
        <v>8454</v>
      </c>
      <c r="D725" s="13">
        <v>8283</v>
      </c>
      <c r="E725" t="s">
        <v>9102</v>
      </c>
      <c r="F725" t="str">
        <f>IF(ISERROR(VLOOKUP(Transaktionen[[#This Row],[Transaktionen]],BTT[Verwendete Transaktion (Pflichtauswahl)],1,FALSE)),"nein","ja")</f>
        <v>nein</v>
      </c>
    </row>
    <row r="726" spans="1:7" x14ac:dyDescent="0.25">
      <c r="A726" t="s">
        <v>787</v>
      </c>
      <c r="B726" t="s">
        <v>788</v>
      </c>
      <c r="C726" t="s">
        <v>8454</v>
      </c>
      <c r="D726" s="13">
        <v>96</v>
      </c>
      <c r="E726" t="s">
        <v>9102</v>
      </c>
      <c r="F726" t="str">
        <f>IF(ISERROR(VLOOKUP(Transaktionen[[#This Row],[Transaktionen]],BTT[Verwendete Transaktion (Pflichtauswahl)],1,FALSE)),"nein","ja")</f>
        <v>nein</v>
      </c>
    </row>
    <row r="727" spans="1:7" x14ac:dyDescent="0.25">
      <c r="A727" t="s">
        <v>785</v>
      </c>
      <c r="B727" t="s">
        <v>786</v>
      </c>
      <c r="C727" t="s">
        <v>8454</v>
      </c>
      <c r="D727" s="13">
        <v>582</v>
      </c>
      <c r="E727" t="s">
        <v>576</v>
      </c>
      <c r="F727" t="str">
        <f>IF(ISERROR(VLOOKUP(Transaktionen[[#This Row],[Transaktionen]],BTT[Verwendete Transaktion (Pflichtauswahl)],1,FALSE)),"nein","ja")</f>
        <v>nein</v>
      </c>
    </row>
    <row r="728" spans="1:7" x14ac:dyDescent="0.25">
      <c r="A728" t="s">
        <v>789</v>
      </c>
      <c r="B728" t="s">
        <v>790</v>
      </c>
      <c r="C728" t="s">
        <v>8454</v>
      </c>
      <c r="D728" s="13">
        <v>1582</v>
      </c>
      <c r="E728" t="s">
        <v>9102</v>
      </c>
      <c r="F728" t="str">
        <f>IF(ISERROR(VLOOKUP(Transaktionen[[#This Row],[Transaktionen]],BTT[Verwendete Transaktion (Pflichtauswahl)],1,FALSE)),"nein","ja")</f>
        <v>nein</v>
      </c>
    </row>
    <row r="729" spans="1:7" x14ac:dyDescent="0.25">
      <c r="A729" t="s">
        <v>791</v>
      </c>
      <c r="B729" t="s">
        <v>792</v>
      </c>
      <c r="C729" t="s">
        <v>8454</v>
      </c>
      <c r="D729" s="13">
        <v>123</v>
      </c>
      <c r="E729" t="s">
        <v>576</v>
      </c>
      <c r="F729" s="10" t="str">
        <f>IF(ISERROR(VLOOKUP(Transaktionen[[#This Row],[Transaktionen]],BTT[Verwendete Transaktion (Pflichtauswahl)],1,FALSE)),"nein","ja")</f>
        <v>nein</v>
      </c>
    </row>
    <row r="730" spans="1:7" x14ac:dyDescent="0.25">
      <c r="A730" t="s">
        <v>9129</v>
      </c>
      <c r="B730" t="s">
        <v>9130</v>
      </c>
      <c r="C730" t="s">
        <v>8454</v>
      </c>
      <c r="D730" s="13">
        <v>4</v>
      </c>
      <c r="E730" t="s">
        <v>9102</v>
      </c>
      <c r="F730" t="str">
        <f>IF(ISERROR(VLOOKUP(Transaktionen[[#This Row],[Transaktionen]],BTT[Verwendete Transaktion (Pflichtauswahl)],1,FALSE)),"nein","ja")</f>
        <v>nein</v>
      </c>
    </row>
    <row r="731" spans="1:7" x14ac:dyDescent="0.25">
      <c r="A731" t="s">
        <v>793</v>
      </c>
      <c r="B731" t="s">
        <v>794</v>
      </c>
      <c r="C731" t="s">
        <v>8454</v>
      </c>
      <c r="D731" s="13">
        <v>3926</v>
      </c>
      <c r="E731" t="s">
        <v>9102</v>
      </c>
      <c r="F731" t="str">
        <f>IF(ISERROR(VLOOKUP(Transaktionen[[#This Row],[Transaktionen]],BTT[Verwendete Transaktion (Pflichtauswahl)],1,FALSE)),"nein","ja")</f>
        <v>nein</v>
      </c>
    </row>
    <row r="732" spans="1:7" x14ac:dyDescent="0.25">
      <c r="A732" t="s">
        <v>6693</v>
      </c>
      <c r="B732" t="s">
        <v>7756</v>
      </c>
      <c r="C732" t="s">
        <v>8454</v>
      </c>
      <c r="D732" s="13" t="s">
        <v>576</v>
      </c>
      <c r="E732" t="s">
        <v>576</v>
      </c>
      <c r="F732" t="str">
        <f>IF(ISERROR(VLOOKUP(Transaktionen[[#This Row],[Transaktionen]],BTT[Verwendete Transaktion (Pflichtauswahl)],1,FALSE)),"nein","ja")</f>
        <v>nein</v>
      </c>
      <c r="G732" t="s">
        <v>9516</v>
      </c>
    </row>
    <row r="733" spans="1:7" x14ac:dyDescent="0.25">
      <c r="A733" t="s">
        <v>795</v>
      </c>
      <c r="B733" t="s">
        <v>796</v>
      </c>
      <c r="C733" t="s">
        <v>8454</v>
      </c>
      <c r="D733" s="13">
        <v>16</v>
      </c>
      <c r="E733" t="s">
        <v>576</v>
      </c>
      <c r="F733" t="str">
        <f>IF(ISERROR(VLOOKUP(Transaktionen[[#This Row],[Transaktionen]],BTT[Verwendete Transaktion (Pflichtauswahl)],1,FALSE)),"nein","ja")</f>
        <v>nein</v>
      </c>
    </row>
    <row r="734" spans="1:7" x14ac:dyDescent="0.25">
      <c r="A734" t="s">
        <v>6694</v>
      </c>
      <c r="B734" t="s">
        <v>7757</v>
      </c>
      <c r="C734" t="s">
        <v>8454</v>
      </c>
      <c r="D734" s="13">
        <v>330</v>
      </c>
      <c r="E734" t="s">
        <v>576</v>
      </c>
      <c r="F734" t="str">
        <f>IF(ISERROR(VLOOKUP(Transaktionen[[#This Row],[Transaktionen]],BTT[Verwendete Transaktion (Pflichtauswahl)],1,FALSE)),"nein","ja")</f>
        <v>nein</v>
      </c>
    </row>
    <row r="735" spans="1:7" x14ac:dyDescent="0.25">
      <c r="A735" t="s">
        <v>797</v>
      </c>
      <c r="B735" t="s">
        <v>798</v>
      </c>
      <c r="C735" t="s">
        <v>8454</v>
      </c>
      <c r="D735" s="13">
        <v>2</v>
      </c>
      <c r="E735" t="s">
        <v>576</v>
      </c>
      <c r="F735" t="str">
        <f>IF(ISERROR(VLOOKUP(Transaktionen[[#This Row],[Transaktionen]],BTT[Verwendete Transaktion (Pflichtauswahl)],1,FALSE)),"nein","ja")</f>
        <v>nein</v>
      </c>
    </row>
    <row r="736" spans="1:7" x14ac:dyDescent="0.25">
      <c r="A736" t="s">
        <v>6695</v>
      </c>
      <c r="B736" t="s">
        <v>7758</v>
      </c>
      <c r="C736" t="s">
        <v>8454</v>
      </c>
      <c r="D736" s="13" t="s">
        <v>576</v>
      </c>
      <c r="E736" t="s">
        <v>576</v>
      </c>
      <c r="F736" t="str">
        <f>IF(ISERROR(VLOOKUP(Transaktionen[[#This Row],[Transaktionen]],BTT[Verwendete Transaktion (Pflichtauswahl)],1,FALSE)),"nein","ja")</f>
        <v>nein</v>
      </c>
      <c r="G736" t="s">
        <v>9516</v>
      </c>
    </row>
    <row r="737" spans="1:7" x14ac:dyDescent="0.25">
      <c r="A737" t="s">
        <v>6696</v>
      </c>
      <c r="B737" t="s">
        <v>7759</v>
      </c>
      <c r="C737" t="s">
        <v>8454</v>
      </c>
      <c r="D737" s="13">
        <v>312</v>
      </c>
      <c r="E737" t="s">
        <v>9102</v>
      </c>
      <c r="F737" t="str">
        <f>IF(ISERROR(VLOOKUP(Transaktionen[[#This Row],[Transaktionen]],BTT[Verwendete Transaktion (Pflichtauswahl)],1,FALSE)),"nein","ja")</f>
        <v>nein</v>
      </c>
    </row>
    <row r="738" spans="1:7" x14ac:dyDescent="0.25">
      <c r="A738" t="s">
        <v>799</v>
      </c>
      <c r="B738" t="s">
        <v>800</v>
      </c>
      <c r="C738" t="s">
        <v>8454</v>
      </c>
      <c r="D738" s="13">
        <v>14</v>
      </c>
      <c r="E738" t="s">
        <v>9102</v>
      </c>
      <c r="F738" t="str">
        <f>IF(ISERROR(VLOOKUP(Transaktionen[[#This Row],[Transaktionen]],BTT[Verwendete Transaktion (Pflichtauswahl)],1,FALSE)),"nein","ja")</f>
        <v>nein</v>
      </c>
    </row>
    <row r="739" spans="1:7" x14ac:dyDescent="0.25">
      <c r="A739" t="s">
        <v>6697</v>
      </c>
      <c r="B739" t="s">
        <v>7760</v>
      </c>
      <c r="C739" t="s">
        <v>8454</v>
      </c>
      <c r="D739" s="13" t="s">
        <v>576</v>
      </c>
      <c r="E739" t="s">
        <v>576</v>
      </c>
      <c r="F739" t="str">
        <f>IF(ISERROR(VLOOKUP(Transaktionen[[#This Row],[Transaktionen]],BTT[Verwendete Transaktion (Pflichtauswahl)],1,FALSE)),"nein","ja")</f>
        <v>nein</v>
      </c>
      <c r="G739" t="s">
        <v>9516</v>
      </c>
    </row>
    <row r="740" spans="1:7" x14ac:dyDescent="0.25">
      <c r="A740" t="s">
        <v>803</v>
      </c>
      <c r="B740" t="s">
        <v>804</v>
      </c>
      <c r="C740" t="s">
        <v>8454</v>
      </c>
      <c r="D740" s="13">
        <v>408</v>
      </c>
      <c r="E740" t="s">
        <v>9102</v>
      </c>
      <c r="F740" t="str">
        <f>IF(ISERROR(VLOOKUP(Transaktionen[[#This Row],[Transaktionen]],BTT[Verwendete Transaktion (Pflichtauswahl)],1,FALSE)),"nein","ja")</f>
        <v>nein</v>
      </c>
    </row>
    <row r="741" spans="1:7" x14ac:dyDescent="0.25">
      <c r="A741" t="s">
        <v>6698</v>
      </c>
      <c r="B741" t="s">
        <v>7761</v>
      </c>
      <c r="C741" t="s">
        <v>8454</v>
      </c>
      <c r="D741" s="13">
        <v>108</v>
      </c>
      <c r="E741" t="s">
        <v>9102</v>
      </c>
      <c r="F741" t="str">
        <f>IF(ISERROR(VLOOKUP(Transaktionen[[#This Row],[Transaktionen]],BTT[Verwendete Transaktion (Pflichtauswahl)],1,FALSE)),"nein","ja")</f>
        <v>nein</v>
      </c>
    </row>
    <row r="742" spans="1:7" x14ac:dyDescent="0.25">
      <c r="A742" t="s">
        <v>801</v>
      </c>
      <c r="B742" t="s">
        <v>802</v>
      </c>
      <c r="C742" t="s">
        <v>8454</v>
      </c>
      <c r="D742" s="13">
        <v>1260</v>
      </c>
      <c r="E742" t="s">
        <v>9102</v>
      </c>
      <c r="F742" t="str">
        <f>IF(ISERROR(VLOOKUP(Transaktionen[[#This Row],[Transaktionen]],BTT[Verwendete Transaktion (Pflichtauswahl)],1,FALSE)),"nein","ja")</f>
        <v>nein</v>
      </c>
    </row>
    <row r="743" spans="1:7" x14ac:dyDescent="0.25">
      <c r="A743" t="s">
        <v>805</v>
      </c>
      <c r="B743" t="s">
        <v>806</v>
      </c>
      <c r="C743" t="s">
        <v>8454</v>
      </c>
      <c r="D743" s="13">
        <v>1552</v>
      </c>
      <c r="E743" t="s">
        <v>9102</v>
      </c>
      <c r="F743" t="str">
        <f>IF(ISERROR(VLOOKUP(Transaktionen[[#This Row],[Transaktionen]],BTT[Verwendete Transaktion (Pflichtauswahl)],1,FALSE)),"nein","ja")</f>
        <v>nein</v>
      </c>
    </row>
    <row r="744" spans="1:7" x14ac:dyDescent="0.25">
      <c r="A744" t="s">
        <v>807</v>
      </c>
      <c r="B744" t="s">
        <v>808</v>
      </c>
      <c r="C744" t="s">
        <v>8454</v>
      </c>
      <c r="D744" s="13">
        <v>347</v>
      </c>
      <c r="E744" t="s">
        <v>9102</v>
      </c>
      <c r="F744" t="str">
        <f>IF(ISERROR(VLOOKUP(Transaktionen[[#This Row],[Transaktionen]],BTT[Verwendete Transaktion (Pflichtauswahl)],1,FALSE)),"nein","ja")</f>
        <v>nein</v>
      </c>
    </row>
    <row r="745" spans="1:7" x14ac:dyDescent="0.25">
      <c r="A745" t="s">
        <v>809</v>
      </c>
      <c r="B745" t="s">
        <v>810</v>
      </c>
      <c r="C745" t="s">
        <v>8454</v>
      </c>
      <c r="D745" s="13">
        <v>150</v>
      </c>
      <c r="E745" t="s">
        <v>9102</v>
      </c>
      <c r="F745" t="str">
        <f>IF(ISERROR(VLOOKUP(Transaktionen[[#This Row],[Transaktionen]],BTT[Verwendete Transaktion (Pflichtauswahl)],1,FALSE)),"nein","ja")</f>
        <v>nein</v>
      </c>
    </row>
    <row r="746" spans="1:7" x14ac:dyDescent="0.25">
      <c r="A746" t="s">
        <v>811</v>
      </c>
      <c r="B746" t="s">
        <v>812</v>
      </c>
      <c r="C746" t="s">
        <v>8454</v>
      </c>
      <c r="D746" s="13">
        <v>445</v>
      </c>
      <c r="E746" t="s">
        <v>9102</v>
      </c>
      <c r="F746" s="10" t="str">
        <f>IF(ISERROR(VLOOKUP(Transaktionen[[#This Row],[Transaktionen]],BTT[Verwendete Transaktion (Pflichtauswahl)],1,FALSE)),"nein","ja")</f>
        <v>nein</v>
      </c>
    </row>
    <row r="747" spans="1:7" x14ac:dyDescent="0.25">
      <c r="A747" t="s">
        <v>9131</v>
      </c>
      <c r="B747" t="s">
        <v>9132</v>
      </c>
      <c r="C747" t="s">
        <v>8454</v>
      </c>
      <c r="D747" s="13">
        <v>18</v>
      </c>
      <c r="E747" t="s">
        <v>9102</v>
      </c>
      <c r="F747" t="str">
        <f>IF(ISERROR(VLOOKUP(Transaktionen[[#This Row],[Transaktionen]],BTT[Verwendete Transaktion (Pflichtauswahl)],1,FALSE)),"nein","ja")</f>
        <v>nein</v>
      </c>
    </row>
    <row r="748" spans="1:7" x14ac:dyDescent="0.25">
      <c r="A748" t="s">
        <v>813</v>
      </c>
      <c r="B748" t="s">
        <v>814</v>
      </c>
      <c r="C748" t="s">
        <v>8454</v>
      </c>
      <c r="D748" s="13">
        <v>333</v>
      </c>
      <c r="E748" t="s">
        <v>9102</v>
      </c>
      <c r="F748" s="10" t="str">
        <f>IF(ISERROR(VLOOKUP(Transaktionen[[#This Row],[Transaktionen]],BTT[Verwendete Transaktion (Pflichtauswahl)],1,FALSE)),"nein","ja")</f>
        <v>nein</v>
      </c>
    </row>
    <row r="749" spans="1:7" x14ac:dyDescent="0.25">
      <c r="A749" t="s">
        <v>9133</v>
      </c>
      <c r="B749" t="s">
        <v>9134</v>
      </c>
      <c r="C749" t="s">
        <v>8454</v>
      </c>
      <c r="D749" s="13">
        <v>20</v>
      </c>
      <c r="E749" t="s">
        <v>9102</v>
      </c>
      <c r="F749" t="str">
        <f>IF(ISERROR(VLOOKUP(Transaktionen[[#This Row],[Transaktionen]],BTT[Verwendete Transaktion (Pflichtauswahl)],1,FALSE)),"nein","ja")</f>
        <v>nein</v>
      </c>
    </row>
    <row r="750" spans="1:7" x14ac:dyDescent="0.25">
      <c r="A750" t="s">
        <v>6699</v>
      </c>
      <c r="B750" t="s">
        <v>7762</v>
      </c>
      <c r="C750" t="s">
        <v>8454</v>
      </c>
      <c r="D750" s="13">
        <v>2</v>
      </c>
      <c r="E750" t="s">
        <v>9102</v>
      </c>
      <c r="F750" s="10" t="str">
        <f>IF(ISERROR(VLOOKUP(Transaktionen[[#This Row],[Transaktionen]],BTT[Verwendete Transaktion (Pflichtauswahl)],1,FALSE)),"nein","ja")</f>
        <v>nein</v>
      </c>
    </row>
    <row r="751" spans="1:7" x14ac:dyDescent="0.25">
      <c r="A751" t="s">
        <v>9135</v>
      </c>
      <c r="B751" t="s">
        <v>9136</v>
      </c>
      <c r="C751" t="s">
        <v>8454</v>
      </c>
      <c r="D751" s="13">
        <v>2</v>
      </c>
      <c r="E751" t="s">
        <v>9102</v>
      </c>
      <c r="F751" s="10" t="str">
        <f>IF(ISERROR(VLOOKUP(Transaktionen[[#This Row],[Transaktionen]],BTT[Verwendete Transaktion (Pflichtauswahl)],1,FALSE)),"nein","ja")</f>
        <v>nein</v>
      </c>
    </row>
    <row r="752" spans="1:7" x14ac:dyDescent="0.25">
      <c r="A752" t="s">
        <v>9137</v>
      </c>
      <c r="B752" t="s">
        <v>9138</v>
      </c>
      <c r="C752" t="s">
        <v>8454</v>
      </c>
      <c r="D752" s="13">
        <v>76</v>
      </c>
      <c r="E752" t="s">
        <v>9102</v>
      </c>
      <c r="F752" s="10" t="str">
        <f>IF(ISERROR(VLOOKUP(Transaktionen[[#This Row],[Transaktionen]],BTT[Verwendete Transaktion (Pflichtauswahl)],1,FALSE)),"nein","ja")</f>
        <v>nein</v>
      </c>
    </row>
    <row r="753" spans="1:7" x14ac:dyDescent="0.25">
      <c r="A753" t="s">
        <v>9139</v>
      </c>
      <c r="B753" t="s">
        <v>9140</v>
      </c>
      <c r="C753" t="s">
        <v>8454</v>
      </c>
      <c r="D753" s="13">
        <v>48</v>
      </c>
      <c r="E753" t="s">
        <v>9102</v>
      </c>
      <c r="F753" t="str">
        <f>IF(ISERROR(VLOOKUP(Transaktionen[[#This Row],[Transaktionen]],BTT[Verwendete Transaktion (Pflichtauswahl)],1,FALSE)),"nein","ja")</f>
        <v>nein</v>
      </c>
    </row>
    <row r="754" spans="1:7" x14ac:dyDescent="0.25">
      <c r="A754" t="s">
        <v>6700</v>
      </c>
      <c r="B754" t="s">
        <v>7763</v>
      </c>
      <c r="C754" t="s">
        <v>8454</v>
      </c>
      <c r="D754" s="13">
        <v>24</v>
      </c>
      <c r="E754" t="s">
        <v>9102</v>
      </c>
      <c r="F754" t="str">
        <f>IF(ISERROR(VLOOKUP(Transaktionen[[#This Row],[Transaktionen]],BTT[Verwendete Transaktion (Pflichtauswahl)],1,FALSE)),"nein","ja")</f>
        <v>nein</v>
      </c>
    </row>
    <row r="755" spans="1:7" x14ac:dyDescent="0.25">
      <c r="A755" t="s">
        <v>815</v>
      </c>
      <c r="B755" t="s">
        <v>816</v>
      </c>
      <c r="C755" t="s">
        <v>8454</v>
      </c>
      <c r="D755" s="13">
        <v>766</v>
      </c>
      <c r="E755" t="s">
        <v>9102</v>
      </c>
      <c r="F755" t="str">
        <f>IF(ISERROR(VLOOKUP(Transaktionen[[#This Row],[Transaktionen]],BTT[Verwendete Transaktion (Pflichtauswahl)],1,FALSE)),"nein","ja")</f>
        <v>nein</v>
      </c>
    </row>
    <row r="756" spans="1:7" x14ac:dyDescent="0.25">
      <c r="A756" t="s">
        <v>817</v>
      </c>
      <c r="B756" t="s">
        <v>818</v>
      </c>
      <c r="C756" t="s">
        <v>8454</v>
      </c>
      <c r="D756" s="13">
        <v>336</v>
      </c>
      <c r="E756" t="s">
        <v>9102</v>
      </c>
      <c r="F756" s="10" t="str">
        <f>IF(ISERROR(VLOOKUP(Transaktionen[[#This Row],[Transaktionen]],BTT[Verwendete Transaktion (Pflichtauswahl)],1,FALSE)),"nein","ja")</f>
        <v>nein</v>
      </c>
    </row>
    <row r="757" spans="1:7" x14ac:dyDescent="0.25">
      <c r="A757" t="s">
        <v>9141</v>
      </c>
      <c r="B757" t="s">
        <v>9142</v>
      </c>
      <c r="C757" t="s">
        <v>8454</v>
      </c>
      <c r="D757" s="13">
        <v>194</v>
      </c>
      <c r="E757" t="s">
        <v>9102</v>
      </c>
      <c r="F757" t="str">
        <f>IF(ISERROR(VLOOKUP(Transaktionen[[#This Row],[Transaktionen]],BTT[Verwendete Transaktion (Pflichtauswahl)],1,FALSE)),"nein","ja")</f>
        <v>nein</v>
      </c>
    </row>
    <row r="758" spans="1:7" x14ac:dyDescent="0.25">
      <c r="A758" t="s">
        <v>6701</v>
      </c>
      <c r="B758" t="s">
        <v>840</v>
      </c>
      <c r="C758" t="s">
        <v>8454</v>
      </c>
      <c r="D758" s="13">
        <v>4</v>
      </c>
      <c r="E758" t="s">
        <v>9102</v>
      </c>
      <c r="F758" t="str">
        <f>IF(ISERROR(VLOOKUP(Transaktionen[[#This Row],[Transaktionen]],BTT[Verwendete Transaktion (Pflichtauswahl)],1,FALSE)),"nein","ja")</f>
        <v>nein</v>
      </c>
    </row>
    <row r="759" spans="1:7" x14ac:dyDescent="0.25">
      <c r="A759" t="s">
        <v>819</v>
      </c>
      <c r="B759" t="s">
        <v>820</v>
      </c>
      <c r="C759" t="s">
        <v>8454</v>
      </c>
      <c r="D759" s="13">
        <v>27</v>
      </c>
      <c r="E759" t="s">
        <v>9102</v>
      </c>
      <c r="F759" t="str">
        <f>IF(ISERROR(VLOOKUP(Transaktionen[[#This Row],[Transaktionen]],BTT[Verwendete Transaktion (Pflichtauswahl)],1,FALSE)),"nein","ja")</f>
        <v>nein</v>
      </c>
    </row>
    <row r="760" spans="1:7" x14ac:dyDescent="0.25">
      <c r="A760" t="s">
        <v>821</v>
      </c>
      <c r="B760" t="s">
        <v>822</v>
      </c>
      <c r="C760" t="s">
        <v>8454</v>
      </c>
      <c r="D760" s="13">
        <v>2</v>
      </c>
      <c r="E760" t="s">
        <v>9102</v>
      </c>
      <c r="F760" t="str">
        <f>IF(ISERROR(VLOOKUP(Transaktionen[[#This Row],[Transaktionen]],BTT[Verwendete Transaktion (Pflichtauswahl)],1,FALSE)),"nein","ja")</f>
        <v>nein</v>
      </c>
    </row>
    <row r="761" spans="1:7" x14ac:dyDescent="0.25">
      <c r="A761" t="s">
        <v>6702</v>
      </c>
      <c r="B761" t="s">
        <v>7764</v>
      </c>
      <c r="C761" t="s">
        <v>8454</v>
      </c>
      <c r="D761" s="13">
        <v>38</v>
      </c>
      <c r="E761" t="s">
        <v>9102</v>
      </c>
      <c r="F761" t="str">
        <f>IF(ISERROR(VLOOKUP(Transaktionen[[#This Row],[Transaktionen]],BTT[Verwendete Transaktion (Pflichtauswahl)],1,FALSE)),"nein","ja")</f>
        <v>nein</v>
      </c>
    </row>
    <row r="762" spans="1:7" x14ac:dyDescent="0.25">
      <c r="A762" t="s">
        <v>6703</v>
      </c>
      <c r="B762" t="s">
        <v>7765</v>
      </c>
      <c r="C762" t="s">
        <v>8454</v>
      </c>
      <c r="D762" s="13">
        <v>54</v>
      </c>
      <c r="E762" t="s">
        <v>9102</v>
      </c>
      <c r="F762" t="str">
        <f>IF(ISERROR(VLOOKUP(Transaktionen[[#This Row],[Transaktionen]],BTT[Verwendete Transaktion (Pflichtauswahl)],1,FALSE)),"nein","ja")</f>
        <v>nein</v>
      </c>
    </row>
    <row r="763" spans="1:7" x14ac:dyDescent="0.25">
      <c r="A763" t="s">
        <v>823</v>
      </c>
      <c r="B763" t="s">
        <v>824</v>
      </c>
      <c r="C763" t="s">
        <v>8454</v>
      </c>
      <c r="D763" s="13">
        <v>51</v>
      </c>
      <c r="E763" t="s">
        <v>9102</v>
      </c>
      <c r="F763" t="str">
        <f>IF(ISERROR(VLOOKUP(Transaktionen[[#This Row],[Transaktionen]],BTT[Verwendete Transaktion (Pflichtauswahl)],1,FALSE)),"nein","ja")</f>
        <v>nein</v>
      </c>
    </row>
    <row r="764" spans="1:7" x14ac:dyDescent="0.25">
      <c r="A764" t="s">
        <v>825</v>
      </c>
      <c r="B764" t="s">
        <v>826</v>
      </c>
      <c r="C764" t="s">
        <v>8454</v>
      </c>
      <c r="D764" s="13">
        <v>80</v>
      </c>
      <c r="E764" t="s">
        <v>9102</v>
      </c>
      <c r="F764" t="str">
        <f>IF(ISERROR(VLOOKUP(Transaktionen[[#This Row],[Transaktionen]],BTT[Verwendete Transaktion (Pflichtauswahl)],1,FALSE)),"nein","ja")</f>
        <v>nein</v>
      </c>
    </row>
    <row r="765" spans="1:7" x14ac:dyDescent="0.25">
      <c r="A765" t="s">
        <v>827</v>
      </c>
      <c r="B765" t="s">
        <v>828</v>
      </c>
      <c r="C765" t="s">
        <v>8454</v>
      </c>
      <c r="D765" s="13">
        <v>2</v>
      </c>
      <c r="E765" t="s">
        <v>9102</v>
      </c>
      <c r="F765" t="str">
        <f>IF(ISERROR(VLOOKUP(Transaktionen[[#This Row],[Transaktionen]],BTT[Verwendete Transaktion (Pflichtauswahl)],1,FALSE)),"nein","ja")</f>
        <v>nein</v>
      </c>
    </row>
    <row r="766" spans="1:7" x14ac:dyDescent="0.25">
      <c r="A766" t="s">
        <v>829</v>
      </c>
      <c r="B766" t="s">
        <v>830</v>
      </c>
      <c r="C766" t="s">
        <v>8454</v>
      </c>
      <c r="D766" s="13">
        <v>807536</v>
      </c>
      <c r="E766" t="s">
        <v>9102</v>
      </c>
      <c r="F766" t="str">
        <f>IF(ISERROR(VLOOKUP(Transaktionen[[#This Row],[Transaktionen]],BTT[Verwendete Transaktion (Pflichtauswahl)],1,FALSE)),"nein","ja")</f>
        <v>nein</v>
      </c>
    </row>
    <row r="767" spans="1:7" x14ac:dyDescent="0.25">
      <c r="A767" t="s">
        <v>831</v>
      </c>
      <c r="B767" t="s">
        <v>832</v>
      </c>
      <c r="C767" t="s">
        <v>8454</v>
      </c>
      <c r="D767" s="13">
        <v>303</v>
      </c>
      <c r="E767" t="s">
        <v>9102</v>
      </c>
      <c r="F767" t="str">
        <f>IF(ISERROR(VLOOKUP(Transaktionen[[#This Row],[Transaktionen]],BTT[Verwendete Transaktion (Pflichtauswahl)],1,FALSE)),"nein","ja")</f>
        <v>nein</v>
      </c>
    </row>
    <row r="768" spans="1:7" x14ac:dyDescent="0.25">
      <c r="A768" t="s">
        <v>6704</v>
      </c>
      <c r="B768" t="s">
        <v>7766</v>
      </c>
      <c r="C768" t="s">
        <v>8454</v>
      </c>
      <c r="D768" s="13" t="s">
        <v>576</v>
      </c>
      <c r="E768" t="s">
        <v>576</v>
      </c>
      <c r="F768" t="str">
        <f>IF(ISERROR(VLOOKUP(Transaktionen[[#This Row],[Transaktionen]],BTT[Verwendete Transaktion (Pflichtauswahl)],1,FALSE)),"nein","ja")</f>
        <v>nein</v>
      </c>
      <c r="G768" t="s">
        <v>9516</v>
      </c>
    </row>
    <row r="769" spans="1:7" x14ac:dyDescent="0.25">
      <c r="A769" t="s">
        <v>6705</v>
      </c>
      <c r="B769" t="s">
        <v>7767</v>
      </c>
      <c r="C769" t="s">
        <v>8454</v>
      </c>
      <c r="D769" s="13" t="s">
        <v>576</v>
      </c>
      <c r="E769" t="s">
        <v>576</v>
      </c>
      <c r="F769" t="str">
        <f>IF(ISERROR(VLOOKUP(Transaktionen[[#This Row],[Transaktionen]],BTT[Verwendete Transaktion (Pflichtauswahl)],1,FALSE)),"nein","ja")</f>
        <v>nein</v>
      </c>
      <c r="G769" t="s">
        <v>9516</v>
      </c>
    </row>
    <row r="770" spans="1:7" x14ac:dyDescent="0.25">
      <c r="A770" t="s">
        <v>833</v>
      </c>
      <c r="B770" t="s">
        <v>834</v>
      </c>
      <c r="C770" t="s">
        <v>8454</v>
      </c>
      <c r="D770" s="13">
        <v>23</v>
      </c>
      <c r="E770" t="s">
        <v>9102</v>
      </c>
      <c r="F770" t="str">
        <f>IF(ISERROR(VLOOKUP(Transaktionen[[#This Row],[Transaktionen]],BTT[Verwendete Transaktion (Pflichtauswahl)],1,FALSE)),"nein","ja")</f>
        <v>nein</v>
      </c>
    </row>
    <row r="771" spans="1:7" x14ac:dyDescent="0.25">
      <c r="A771" t="s">
        <v>6706</v>
      </c>
      <c r="B771" t="s">
        <v>7768</v>
      </c>
      <c r="C771" t="s">
        <v>8454</v>
      </c>
      <c r="D771" s="13" t="s">
        <v>576</v>
      </c>
      <c r="E771" t="s">
        <v>576</v>
      </c>
      <c r="F771" t="str">
        <f>IF(ISERROR(VLOOKUP(Transaktionen[[#This Row],[Transaktionen]],BTT[Verwendete Transaktion (Pflichtauswahl)],1,FALSE)),"nein","ja")</f>
        <v>nein</v>
      </c>
      <c r="G771" t="s">
        <v>9516</v>
      </c>
    </row>
    <row r="772" spans="1:7" x14ac:dyDescent="0.25">
      <c r="A772" t="s">
        <v>6707</v>
      </c>
      <c r="B772" t="s">
        <v>7769</v>
      </c>
      <c r="C772" t="s">
        <v>8454</v>
      </c>
      <c r="D772" s="13" t="s">
        <v>576</v>
      </c>
      <c r="E772" t="s">
        <v>576</v>
      </c>
      <c r="F772" t="str">
        <f>IF(ISERROR(VLOOKUP(Transaktionen[[#This Row],[Transaktionen]],BTT[Verwendete Transaktion (Pflichtauswahl)],1,FALSE)),"nein","ja")</f>
        <v>nein</v>
      </c>
      <c r="G772" t="s">
        <v>9516</v>
      </c>
    </row>
    <row r="773" spans="1:7" x14ac:dyDescent="0.25">
      <c r="A773" t="s">
        <v>6708</v>
      </c>
      <c r="B773" t="s">
        <v>7770</v>
      </c>
      <c r="C773" t="s">
        <v>8454</v>
      </c>
      <c r="D773" s="13">
        <v>12</v>
      </c>
      <c r="E773" t="s">
        <v>9102</v>
      </c>
      <c r="F773" t="str">
        <f>IF(ISERROR(VLOOKUP(Transaktionen[[#This Row],[Transaktionen]],BTT[Verwendete Transaktion (Pflichtauswahl)],1,FALSE)),"nein","ja")</f>
        <v>nein</v>
      </c>
    </row>
    <row r="774" spans="1:7" x14ac:dyDescent="0.25">
      <c r="A774" t="s">
        <v>6709</v>
      </c>
      <c r="B774" t="s">
        <v>7771</v>
      </c>
      <c r="C774" t="s">
        <v>8454</v>
      </c>
      <c r="D774" s="13" t="s">
        <v>576</v>
      </c>
      <c r="E774" t="s">
        <v>576</v>
      </c>
      <c r="F774" t="str">
        <f>IF(ISERROR(VLOOKUP(Transaktionen[[#This Row],[Transaktionen]],BTT[Verwendete Transaktion (Pflichtauswahl)],1,FALSE)),"nein","ja")</f>
        <v>nein</v>
      </c>
      <c r="G774" t="s">
        <v>9516</v>
      </c>
    </row>
    <row r="775" spans="1:7" x14ac:dyDescent="0.25">
      <c r="A775" t="s">
        <v>6710</v>
      </c>
      <c r="B775" t="s">
        <v>7772</v>
      </c>
      <c r="C775" t="s">
        <v>8454</v>
      </c>
      <c r="D775" s="13">
        <v>72</v>
      </c>
      <c r="E775" t="s">
        <v>9102</v>
      </c>
      <c r="F775" t="str">
        <f>IF(ISERROR(VLOOKUP(Transaktionen[[#This Row],[Transaktionen]],BTT[Verwendete Transaktion (Pflichtauswahl)],1,FALSE)),"nein","ja")</f>
        <v>nein</v>
      </c>
    </row>
    <row r="776" spans="1:7" x14ac:dyDescent="0.25">
      <c r="A776" t="s">
        <v>6711</v>
      </c>
      <c r="B776" t="s">
        <v>7773</v>
      </c>
      <c r="C776" t="s">
        <v>8454</v>
      </c>
      <c r="D776" s="13">
        <v>24</v>
      </c>
      <c r="E776" t="s">
        <v>9102</v>
      </c>
      <c r="F776" s="10" t="str">
        <f>IF(ISERROR(VLOOKUP(Transaktionen[[#This Row],[Transaktionen]],BTT[Verwendete Transaktion (Pflichtauswahl)],1,FALSE)),"nein","ja")</f>
        <v>nein</v>
      </c>
    </row>
    <row r="777" spans="1:7" x14ac:dyDescent="0.25">
      <c r="A777" t="s">
        <v>9143</v>
      </c>
      <c r="B777" t="s">
        <v>9144</v>
      </c>
      <c r="C777" t="s">
        <v>8454</v>
      </c>
      <c r="D777" s="13">
        <v>60</v>
      </c>
      <c r="E777" t="s">
        <v>9102</v>
      </c>
      <c r="F777" s="10" t="str">
        <f>IF(ISERROR(VLOOKUP(Transaktionen[[#This Row],[Transaktionen]],BTT[Verwendete Transaktion (Pflichtauswahl)],1,FALSE)),"nein","ja")</f>
        <v>nein</v>
      </c>
    </row>
    <row r="778" spans="1:7" x14ac:dyDescent="0.25">
      <c r="A778" t="s">
        <v>9145</v>
      </c>
      <c r="B778" t="s">
        <v>9146</v>
      </c>
      <c r="C778" t="s">
        <v>8454</v>
      </c>
      <c r="D778" s="13">
        <v>36</v>
      </c>
      <c r="E778" t="s">
        <v>9102</v>
      </c>
      <c r="F778" s="10" t="str">
        <f>IF(ISERROR(VLOOKUP(Transaktionen[[#This Row],[Transaktionen]],BTT[Verwendete Transaktion (Pflichtauswahl)],1,FALSE)),"nein","ja")</f>
        <v>nein</v>
      </c>
    </row>
    <row r="779" spans="1:7" x14ac:dyDescent="0.25">
      <c r="A779" t="s">
        <v>9147</v>
      </c>
      <c r="B779" t="s">
        <v>9148</v>
      </c>
      <c r="C779" t="s">
        <v>8454</v>
      </c>
      <c r="D779" s="13">
        <v>12</v>
      </c>
      <c r="E779" t="s">
        <v>9102</v>
      </c>
      <c r="F779" t="str">
        <f>IF(ISERROR(VLOOKUP(Transaktionen[[#This Row],[Transaktionen]],BTT[Verwendete Transaktion (Pflichtauswahl)],1,FALSE)),"nein","ja")</f>
        <v>nein</v>
      </c>
    </row>
    <row r="780" spans="1:7" x14ac:dyDescent="0.25">
      <c r="A780" t="s">
        <v>6712</v>
      </c>
      <c r="B780" t="s">
        <v>7774</v>
      </c>
      <c r="C780" t="s">
        <v>8454</v>
      </c>
      <c r="D780" s="13" t="s">
        <v>576</v>
      </c>
      <c r="E780" t="s">
        <v>576</v>
      </c>
      <c r="F780" t="str">
        <f>IF(ISERROR(VLOOKUP(Transaktionen[[#This Row],[Transaktionen]],BTT[Verwendete Transaktion (Pflichtauswahl)],1,FALSE)),"nein","ja")</f>
        <v>nein</v>
      </c>
      <c r="G780" t="s">
        <v>9516</v>
      </c>
    </row>
    <row r="781" spans="1:7" x14ac:dyDescent="0.25">
      <c r="A781" t="s">
        <v>835</v>
      </c>
      <c r="B781" t="s">
        <v>836</v>
      </c>
      <c r="C781" t="s">
        <v>8454</v>
      </c>
      <c r="D781" s="13">
        <v>12</v>
      </c>
      <c r="E781" t="s">
        <v>9102</v>
      </c>
      <c r="F781" t="str">
        <f>IF(ISERROR(VLOOKUP(Transaktionen[[#This Row],[Transaktionen]],BTT[Verwendete Transaktion (Pflichtauswahl)],1,FALSE)),"nein","ja")</f>
        <v>nein</v>
      </c>
    </row>
    <row r="782" spans="1:7" x14ac:dyDescent="0.25">
      <c r="A782" t="s">
        <v>6713</v>
      </c>
      <c r="B782" t="s">
        <v>7775</v>
      </c>
      <c r="C782" t="s">
        <v>8454</v>
      </c>
      <c r="D782" s="13">
        <v>12</v>
      </c>
      <c r="E782" t="s">
        <v>9102</v>
      </c>
      <c r="F782" t="str">
        <f>IF(ISERROR(VLOOKUP(Transaktionen[[#This Row],[Transaktionen]],BTT[Verwendete Transaktion (Pflichtauswahl)],1,FALSE)),"nein","ja")</f>
        <v>nein</v>
      </c>
    </row>
    <row r="783" spans="1:7" x14ac:dyDescent="0.25">
      <c r="A783" t="s">
        <v>6714</v>
      </c>
      <c r="B783" t="s">
        <v>7776</v>
      </c>
      <c r="C783" t="s">
        <v>8454</v>
      </c>
      <c r="D783" s="13" t="s">
        <v>576</v>
      </c>
      <c r="E783" t="s">
        <v>576</v>
      </c>
      <c r="F783" t="str">
        <f>IF(ISERROR(VLOOKUP(Transaktionen[[#This Row],[Transaktionen]],BTT[Verwendete Transaktion (Pflichtauswahl)],1,FALSE)),"nein","ja")</f>
        <v>nein</v>
      </c>
      <c r="G783" t="s">
        <v>9516</v>
      </c>
    </row>
    <row r="784" spans="1:7" x14ac:dyDescent="0.25">
      <c r="A784" t="s">
        <v>837</v>
      </c>
      <c r="B784" t="s">
        <v>838</v>
      </c>
      <c r="C784" t="s">
        <v>8454</v>
      </c>
      <c r="D784" s="13">
        <v>19313</v>
      </c>
      <c r="E784" t="s">
        <v>9102</v>
      </c>
      <c r="F784" t="str">
        <f>IF(ISERROR(VLOOKUP(Transaktionen[[#This Row],[Transaktionen]],BTT[Verwendete Transaktion (Pflichtauswahl)],1,FALSE)),"nein","ja")</f>
        <v>nein</v>
      </c>
    </row>
    <row r="785" spans="1:7" x14ac:dyDescent="0.25">
      <c r="A785" t="s">
        <v>6715</v>
      </c>
      <c r="B785" t="s">
        <v>7777</v>
      </c>
      <c r="C785" t="s">
        <v>8454</v>
      </c>
      <c r="D785" s="13" t="s">
        <v>576</v>
      </c>
      <c r="E785" t="s">
        <v>576</v>
      </c>
      <c r="F785" t="str">
        <f>IF(ISERROR(VLOOKUP(Transaktionen[[#This Row],[Transaktionen]],BTT[Verwendete Transaktion (Pflichtauswahl)],1,FALSE)),"nein","ja")</f>
        <v>nein</v>
      </c>
      <c r="G785" t="s">
        <v>9516</v>
      </c>
    </row>
    <row r="786" spans="1:7" x14ac:dyDescent="0.25">
      <c r="A786" t="s">
        <v>839</v>
      </c>
      <c r="B786" t="s">
        <v>840</v>
      </c>
      <c r="C786" t="s">
        <v>8454</v>
      </c>
      <c r="D786" s="13">
        <v>4</v>
      </c>
      <c r="E786" t="s">
        <v>9102</v>
      </c>
      <c r="F786" t="str">
        <f>IF(ISERROR(VLOOKUP(Transaktionen[[#This Row],[Transaktionen]],BTT[Verwendete Transaktion (Pflichtauswahl)],1,FALSE)),"nein","ja")</f>
        <v>nein</v>
      </c>
    </row>
    <row r="787" spans="1:7" x14ac:dyDescent="0.25">
      <c r="A787" t="s">
        <v>843</v>
      </c>
      <c r="B787" t="s">
        <v>844</v>
      </c>
      <c r="C787" t="s">
        <v>8454</v>
      </c>
      <c r="D787" s="13">
        <v>2</v>
      </c>
      <c r="E787" t="s">
        <v>576</v>
      </c>
      <c r="F787" t="str">
        <f>IF(ISERROR(VLOOKUP(Transaktionen[[#This Row],[Transaktionen]],BTT[Verwendete Transaktion (Pflichtauswahl)],1,FALSE)),"nein","ja")</f>
        <v>nein</v>
      </c>
    </row>
    <row r="788" spans="1:7" x14ac:dyDescent="0.25">
      <c r="A788" t="s">
        <v>845</v>
      </c>
      <c r="B788" t="s">
        <v>846</v>
      </c>
      <c r="C788" t="s">
        <v>8454</v>
      </c>
      <c r="D788" s="13">
        <v>13</v>
      </c>
      <c r="E788" t="s">
        <v>9102</v>
      </c>
      <c r="F788" t="str">
        <f>IF(ISERROR(VLOOKUP(Transaktionen[[#This Row],[Transaktionen]],BTT[Verwendete Transaktion (Pflichtauswahl)],1,FALSE)),"nein","ja")</f>
        <v>nein</v>
      </c>
    </row>
    <row r="789" spans="1:7" x14ac:dyDescent="0.25">
      <c r="A789" t="s">
        <v>847</v>
      </c>
      <c r="B789" t="s">
        <v>848</v>
      </c>
      <c r="C789" t="s">
        <v>8454</v>
      </c>
      <c r="D789" s="13">
        <v>24</v>
      </c>
      <c r="E789" t="s">
        <v>9102</v>
      </c>
      <c r="F789" t="str">
        <f>IF(ISERROR(VLOOKUP(Transaktionen[[#This Row],[Transaktionen]],BTT[Verwendete Transaktion (Pflichtauswahl)],1,FALSE)),"nein","ja")</f>
        <v>nein</v>
      </c>
    </row>
    <row r="790" spans="1:7" x14ac:dyDescent="0.25">
      <c r="A790" t="s">
        <v>6716</v>
      </c>
      <c r="B790" t="s">
        <v>7778</v>
      </c>
      <c r="C790" t="s">
        <v>8454</v>
      </c>
      <c r="D790" s="13" t="s">
        <v>576</v>
      </c>
      <c r="E790" t="s">
        <v>576</v>
      </c>
      <c r="F790" t="str">
        <f>IF(ISERROR(VLOOKUP(Transaktionen[[#This Row],[Transaktionen]],BTT[Verwendete Transaktion (Pflichtauswahl)],1,FALSE)),"nein","ja")</f>
        <v>nein</v>
      </c>
      <c r="G790" t="s">
        <v>9516</v>
      </c>
    </row>
    <row r="791" spans="1:7" x14ac:dyDescent="0.25">
      <c r="A791" t="s">
        <v>849</v>
      </c>
      <c r="B791" t="s">
        <v>850</v>
      </c>
      <c r="C791" t="s">
        <v>8454</v>
      </c>
      <c r="D791" s="13">
        <v>368</v>
      </c>
      <c r="E791" t="s">
        <v>9102</v>
      </c>
      <c r="F791" t="str">
        <f>IF(ISERROR(VLOOKUP(Transaktionen[[#This Row],[Transaktionen]],BTT[Verwendete Transaktion (Pflichtauswahl)],1,FALSE)),"nein","ja")</f>
        <v>nein</v>
      </c>
    </row>
    <row r="792" spans="1:7" x14ac:dyDescent="0.25">
      <c r="A792" t="s">
        <v>851</v>
      </c>
      <c r="B792" t="s">
        <v>852</v>
      </c>
      <c r="C792" t="s">
        <v>8454</v>
      </c>
      <c r="D792" s="13">
        <v>138</v>
      </c>
      <c r="E792" t="s">
        <v>9102</v>
      </c>
      <c r="F792" t="str">
        <f>IF(ISERROR(VLOOKUP(Transaktionen[[#This Row],[Transaktionen]],BTT[Verwendete Transaktion (Pflichtauswahl)],1,FALSE)),"nein","ja")</f>
        <v>nein</v>
      </c>
    </row>
    <row r="793" spans="1:7" x14ac:dyDescent="0.25">
      <c r="A793" t="s">
        <v>853</v>
      </c>
      <c r="B793" t="s">
        <v>854</v>
      </c>
      <c r="C793" t="s">
        <v>8454</v>
      </c>
      <c r="D793" s="13" t="s">
        <v>576</v>
      </c>
      <c r="E793" t="s">
        <v>576</v>
      </c>
      <c r="F793" t="str">
        <f>IF(ISERROR(VLOOKUP(Transaktionen[[#This Row],[Transaktionen]],BTT[Verwendete Transaktion (Pflichtauswahl)],1,FALSE)),"nein","ja")</f>
        <v>nein</v>
      </c>
      <c r="G793" t="s">
        <v>9516</v>
      </c>
    </row>
    <row r="794" spans="1:7" x14ac:dyDescent="0.25">
      <c r="A794" t="s">
        <v>855</v>
      </c>
      <c r="B794" t="s">
        <v>856</v>
      </c>
      <c r="C794" t="s">
        <v>8454</v>
      </c>
      <c r="D794" s="13">
        <v>345</v>
      </c>
      <c r="E794" t="s">
        <v>9102</v>
      </c>
      <c r="F794" t="str">
        <f>IF(ISERROR(VLOOKUP(Transaktionen[[#This Row],[Transaktionen]],BTT[Verwendete Transaktion (Pflichtauswahl)],1,FALSE)),"nein","ja")</f>
        <v>nein</v>
      </c>
    </row>
    <row r="795" spans="1:7" x14ac:dyDescent="0.25">
      <c r="A795" t="s">
        <v>6717</v>
      </c>
      <c r="B795" t="s">
        <v>7779</v>
      </c>
      <c r="C795" t="s">
        <v>8454</v>
      </c>
      <c r="D795" s="13" t="s">
        <v>576</v>
      </c>
      <c r="E795" t="s">
        <v>576</v>
      </c>
      <c r="F795" t="str">
        <f>IF(ISERROR(VLOOKUP(Transaktionen[[#This Row],[Transaktionen]],BTT[Verwendete Transaktion (Pflichtauswahl)],1,FALSE)),"nein","ja")</f>
        <v>nein</v>
      </c>
      <c r="G795" t="s">
        <v>9516</v>
      </c>
    </row>
    <row r="796" spans="1:7" x14ac:dyDescent="0.25">
      <c r="A796" t="s">
        <v>857</v>
      </c>
      <c r="B796" t="s">
        <v>858</v>
      </c>
      <c r="C796" t="s">
        <v>8454</v>
      </c>
      <c r="D796" s="13">
        <v>171</v>
      </c>
      <c r="E796" t="s">
        <v>9102</v>
      </c>
      <c r="F796" t="str">
        <f>IF(ISERROR(VLOOKUP(Transaktionen[[#This Row],[Transaktionen]],BTT[Verwendete Transaktion (Pflichtauswahl)],1,FALSE)),"nein","ja")</f>
        <v>nein</v>
      </c>
    </row>
    <row r="797" spans="1:7" x14ac:dyDescent="0.25">
      <c r="A797" t="s">
        <v>859</v>
      </c>
      <c r="B797" t="s">
        <v>860</v>
      </c>
      <c r="C797" t="s">
        <v>8454</v>
      </c>
      <c r="D797" s="13">
        <v>2197</v>
      </c>
      <c r="E797" t="s">
        <v>9102</v>
      </c>
      <c r="F797" t="str">
        <f>IF(ISERROR(VLOOKUP(Transaktionen[[#This Row],[Transaktionen]],BTT[Verwendete Transaktion (Pflichtauswahl)],1,FALSE)),"nein","ja")</f>
        <v>nein</v>
      </c>
    </row>
    <row r="798" spans="1:7" x14ac:dyDescent="0.25">
      <c r="A798" t="s">
        <v>861</v>
      </c>
      <c r="B798" t="s">
        <v>862</v>
      </c>
      <c r="C798" t="s">
        <v>8454</v>
      </c>
      <c r="D798" s="13">
        <v>24</v>
      </c>
      <c r="E798" t="s">
        <v>9102</v>
      </c>
      <c r="F798" t="str">
        <f>IF(ISERROR(VLOOKUP(Transaktionen[[#This Row],[Transaktionen]],BTT[Verwendete Transaktion (Pflichtauswahl)],1,FALSE)),"nein","ja")</f>
        <v>nein</v>
      </c>
    </row>
    <row r="799" spans="1:7" x14ac:dyDescent="0.25">
      <c r="A799" t="s">
        <v>863</v>
      </c>
      <c r="B799" t="s">
        <v>864</v>
      </c>
      <c r="C799" t="s">
        <v>8454</v>
      </c>
      <c r="D799" s="13">
        <v>2777</v>
      </c>
      <c r="E799" t="s">
        <v>9102</v>
      </c>
      <c r="F799" t="str">
        <f>IF(ISERROR(VLOOKUP(Transaktionen[[#This Row],[Transaktionen]],BTT[Verwendete Transaktion (Pflichtauswahl)],1,FALSE)),"nein","ja")</f>
        <v>nein</v>
      </c>
    </row>
    <row r="800" spans="1:7" x14ac:dyDescent="0.25">
      <c r="A800" t="s">
        <v>865</v>
      </c>
      <c r="B800" t="s">
        <v>866</v>
      </c>
      <c r="C800" t="s">
        <v>8454</v>
      </c>
      <c r="D800" s="13">
        <v>618</v>
      </c>
      <c r="E800" t="s">
        <v>9102</v>
      </c>
      <c r="F800" t="str">
        <f>IF(ISERROR(VLOOKUP(Transaktionen[[#This Row],[Transaktionen]],BTT[Verwendete Transaktion (Pflichtauswahl)],1,FALSE)),"nein","ja")</f>
        <v>nein</v>
      </c>
    </row>
    <row r="801" spans="1:7" x14ac:dyDescent="0.25">
      <c r="A801" t="s">
        <v>867</v>
      </c>
      <c r="B801" t="s">
        <v>868</v>
      </c>
      <c r="C801" t="s">
        <v>8454</v>
      </c>
      <c r="D801" s="13">
        <v>28080</v>
      </c>
      <c r="E801" t="s">
        <v>9102</v>
      </c>
      <c r="F801" t="str">
        <f>IF(ISERROR(VLOOKUP(Transaktionen[[#This Row],[Transaktionen]],BTT[Verwendete Transaktion (Pflichtauswahl)],1,FALSE)),"nein","ja")</f>
        <v>nein</v>
      </c>
    </row>
    <row r="802" spans="1:7" x14ac:dyDescent="0.25">
      <c r="A802" t="s">
        <v>869</v>
      </c>
      <c r="B802" t="s">
        <v>870</v>
      </c>
      <c r="C802" t="s">
        <v>8454</v>
      </c>
      <c r="D802" s="13">
        <v>161</v>
      </c>
      <c r="E802" t="s">
        <v>9102</v>
      </c>
      <c r="F802" t="str">
        <f>IF(ISERROR(VLOOKUP(Transaktionen[[#This Row],[Transaktionen]],BTT[Verwendete Transaktion (Pflichtauswahl)],1,FALSE)),"nein","ja")</f>
        <v>nein</v>
      </c>
    </row>
    <row r="803" spans="1:7" x14ac:dyDescent="0.25">
      <c r="A803" t="s">
        <v>871</v>
      </c>
      <c r="B803" t="s">
        <v>872</v>
      </c>
      <c r="C803" t="s">
        <v>8454</v>
      </c>
      <c r="D803" s="13">
        <v>12</v>
      </c>
      <c r="E803" t="s">
        <v>9102</v>
      </c>
      <c r="F803" t="str">
        <f>IF(ISERROR(VLOOKUP(Transaktionen[[#This Row],[Transaktionen]],BTT[Verwendete Transaktion (Pflichtauswahl)],1,FALSE)),"nein","ja")</f>
        <v>nein</v>
      </c>
    </row>
    <row r="804" spans="1:7" x14ac:dyDescent="0.25">
      <c r="A804" t="s">
        <v>873</v>
      </c>
      <c r="B804" t="s">
        <v>874</v>
      </c>
      <c r="C804" t="s">
        <v>8454</v>
      </c>
      <c r="D804" s="13">
        <v>7329</v>
      </c>
      <c r="E804" t="s">
        <v>9102</v>
      </c>
      <c r="F804" t="str">
        <f>IF(ISERROR(VLOOKUP(Transaktionen[[#This Row],[Transaktionen]],BTT[Verwendete Transaktion (Pflichtauswahl)],1,FALSE)),"nein","ja")</f>
        <v>nein</v>
      </c>
    </row>
    <row r="805" spans="1:7" x14ac:dyDescent="0.25">
      <c r="A805" t="s">
        <v>875</v>
      </c>
      <c r="B805" t="s">
        <v>876</v>
      </c>
      <c r="C805" t="s">
        <v>8454</v>
      </c>
      <c r="D805" s="13">
        <v>4204</v>
      </c>
      <c r="E805" t="s">
        <v>9102</v>
      </c>
      <c r="F805" t="str">
        <f>IF(ISERROR(VLOOKUP(Transaktionen[[#This Row],[Transaktionen]],BTT[Verwendete Transaktion (Pflichtauswahl)],1,FALSE)),"nein","ja")</f>
        <v>nein</v>
      </c>
    </row>
    <row r="806" spans="1:7" x14ac:dyDescent="0.25">
      <c r="A806" t="s">
        <v>877</v>
      </c>
      <c r="B806" t="s">
        <v>878</v>
      </c>
      <c r="C806" t="s">
        <v>8454</v>
      </c>
      <c r="D806" s="13">
        <v>490</v>
      </c>
      <c r="E806" t="s">
        <v>9102</v>
      </c>
      <c r="F806" t="str">
        <f>IF(ISERROR(VLOOKUP(Transaktionen[[#This Row],[Transaktionen]],BTT[Verwendete Transaktion (Pflichtauswahl)],1,FALSE)),"nein","ja")</f>
        <v>nein</v>
      </c>
    </row>
    <row r="807" spans="1:7" x14ac:dyDescent="0.25">
      <c r="A807" t="s">
        <v>883</v>
      </c>
      <c r="B807" t="s">
        <v>884</v>
      </c>
      <c r="C807" t="s">
        <v>8454</v>
      </c>
      <c r="D807" s="13">
        <v>218</v>
      </c>
      <c r="E807" t="s">
        <v>9102</v>
      </c>
      <c r="F807" t="str">
        <f>IF(ISERROR(VLOOKUP(Transaktionen[[#This Row],[Transaktionen]],BTT[Verwendete Transaktion (Pflichtauswahl)],1,FALSE)),"nein","ja")</f>
        <v>nein</v>
      </c>
    </row>
    <row r="808" spans="1:7" x14ac:dyDescent="0.25">
      <c r="A808" t="s">
        <v>879</v>
      </c>
      <c r="B808" t="s">
        <v>880</v>
      </c>
      <c r="C808" t="s">
        <v>8454</v>
      </c>
      <c r="D808" s="13">
        <v>36</v>
      </c>
      <c r="E808" t="s">
        <v>9102</v>
      </c>
      <c r="F808" t="str">
        <f>IF(ISERROR(VLOOKUP(Transaktionen[[#This Row],[Transaktionen]],BTT[Verwendete Transaktion (Pflichtauswahl)],1,FALSE)),"nein","ja")</f>
        <v>nein</v>
      </c>
    </row>
    <row r="809" spans="1:7" x14ac:dyDescent="0.25">
      <c r="A809" t="s">
        <v>881</v>
      </c>
      <c r="B809" t="s">
        <v>882</v>
      </c>
      <c r="C809" t="s">
        <v>8454</v>
      </c>
      <c r="D809" s="13">
        <v>111</v>
      </c>
      <c r="E809" t="s">
        <v>9102</v>
      </c>
      <c r="F809" t="str">
        <f>IF(ISERROR(VLOOKUP(Transaktionen[[#This Row],[Transaktionen]],BTT[Verwendete Transaktion (Pflichtauswahl)],1,FALSE)),"nein","ja")</f>
        <v>nein</v>
      </c>
    </row>
    <row r="810" spans="1:7" x14ac:dyDescent="0.25">
      <c r="A810" t="s">
        <v>6719</v>
      </c>
      <c r="B810" t="s">
        <v>7781</v>
      </c>
      <c r="C810" t="s">
        <v>8454</v>
      </c>
      <c r="D810" s="13" t="s">
        <v>576</v>
      </c>
      <c r="E810" t="s">
        <v>576</v>
      </c>
      <c r="F810" t="str">
        <f>IF(ISERROR(VLOOKUP(Transaktionen[[#This Row],[Transaktionen]],BTT[Verwendete Transaktion (Pflichtauswahl)],1,FALSE)),"nein","ja")</f>
        <v>nein</v>
      </c>
      <c r="G810" t="s">
        <v>9516</v>
      </c>
    </row>
    <row r="811" spans="1:7" x14ac:dyDescent="0.25">
      <c r="A811" t="s">
        <v>6718</v>
      </c>
      <c r="B811" t="s">
        <v>7780</v>
      </c>
      <c r="C811" t="s">
        <v>8454</v>
      </c>
      <c r="D811" s="13">
        <v>1</v>
      </c>
      <c r="E811" t="s">
        <v>576</v>
      </c>
      <c r="F811" t="str">
        <f>IF(ISERROR(VLOOKUP(Transaktionen[[#This Row],[Transaktionen]],BTT[Verwendete Transaktion (Pflichtauswahl)],1,FALSE)),"nein","ja")</f>
        <v>nein</v>
      </c>
    </row>
    <row r="812" spans="1:7" x14ac:dyDescent="0.25">
      <c r="A812" t="s">
        <v>841</v>
      </c>
      <c r="B812" t="s">
        <v>842</v>
      </c>
      <c r="C812" t="s">
        <v>8454</v>
      </c>
      <c r="D812" s="13">
        <v>12</v>
      </c>
      <c r="E812" t="s">
        <v>9102</v>
      </c>
      <c r="F812" t="str">
        <f>IF(ISERROR(VLOOKUP(Transaktionen[[#This Row],[Transaktionen]],BTT[Verwendete Transaktion (Pflichtauswahl)],1,FALSE)),"nein","ja")</f>
        <v>nein</v>
      </c>
    </row>
    <row r="813" spans="1:7" x14ac:dyDescent="0.25">
      <c r="A813" t="s">
        <v>6720</v>
      </c>
      <c r="B813" t="s">
        <v>7782</v>
      </c>
      <c r="C813" t="s">
        <v>8454</v>
      </c>
      <c r="D813" s="13">
        <v>272</v>
      </c>
      <c r="E813" t="s">
        <v>9102</v>
      </c>
      <c r="F813" t="str">
        <f>IF(ISERROR(VLOOKUP(Transaktionen[[#This Row],[Transaktionen]],BTT[Verwendete Transaktion (Pflichtauswahl)],1,FALSE)),"nein","ja")</f>
        <v>nein</v>
      </c>
    </row>
    <row r="814" spans="1:7" x14ac:dyDescent="0.25">
      <c r="A814" t="s">
        <v>6721</v>
      </c>
      <c r="B814" t="s">
        <v>7783</v>
      </c>
      <c r="C814" t="s">
        <v>8454</v>
      </c>
      <c r="D814" s="13" t="s">
        <v>576</v>
      </c>
      <c r="E814" t="s">
        <v>576</v>
      </c>
      <c r="F814" t="str">
        <f>IF(ISERROR(VLOOKUP(Transaktionen[[#This Row],[Transaktionen]],BTT[Verwendete Transaktion (Pflichtauswahl)],1,FALSE)),"nein","ja")</f>
        <v>nein</v>
      </c>
      <c r="G814" t="s">
        <v>9516</v>
      </c>
    </row>
    <row r="815" spans="1:7" x14ac:dyDescent="0.25">
      <c r="A815" t="s">
        <v>6722</v>
      </c>
      <c r="B815" t="s">
        <v>7784</v>
      </c>
      <c r="C815" t="s">
        <v>8454</v>
      </c>
      <c r="D815" s="13">
        <v>360</v>
      </c>
      <c r="E815" t="s">
        <v>9102</v>
      </c>
      <c r="F815" t="str">
        <f>IF(ISERROR(VLOOKUP(Transaktionen[[#This Row],[Transaktionen]],BTT[Verwendete Transaktion (Pflichtauswahl)],1,FALSE)),"nein","ja")</f>
        <v>nein</v>
      </c>
    </row>
    <row r="816" spans="1:7" x14ac:dyDescent="0.25">
      <c r="A816" t="s">
        <v>885</v>
      </c>
      <c r="B816" t="s">
        <v>886</v>
      </c>
      <c r="C816" t="s">
        <v>8454</v>
      </c>
      <c r="D816" s="13">
        <v>389</v>
      </c>
      <c r="E816" t="s">
        <v>9102</v>
      </c>
      <c r="F816" t="str">
        <f>IF(ISERROR(VLOOKUP(Transaktionen[[#This Row],[Transaktionen]],BTT[Verwendete Transaktion (Pflichtauswahl)],1,FALSE)),"nein","ja")</f>
        <v>nein</v>
      </c>
    </row>
    <row r="817" spans="1:7" x14ac:dyDescent="0.25">
      <c r="A817" t="s">
        <v>887</v>
      </c>
      <c r="B817" t="s">
        <v>888</v>
      </c>
      <c r="C817" t="s">
        <v>8454</v>
      </c>
      <c r="D817" s="13">
        <v>1</v>
      </c>
      <c r="E817" t="s">
        <v>9102</v>
      </c>
      <c r="F817" t="str">
        <f>IF(ISERROR(VLOOKUP(Transaktionen[[#This Row],[Transaktionen]],BTT[Verwendete Transaktion (Pflichtauswahl)],1,FALSE)),"nein","ja")</f>
        <v>nein</v>
      </c>
    </row>
    <row r="818" spans="1:7" x14ac:dyDescent="0.25">
      <c r="A818" t="s">
        <v>889</v>
      </c>
      <c r="B818" t="s">
        <v>890</v>
      </c>
      <c r="C818" t="s">
        <v>8454</v>
      </c>
      <c r="D818" s="13">
        <v>626</v>
      </c>
      <c r="E818" t="s">
        <v>9102</v>
      </c>
      <c r="F818" t="str">
        <f>IF(ISERROR(VLOOKUP(Transaktionen[[#This Row],[Transaktionen]],BTT[Verwendete Transaktion (Pflichtauswahl)],1,FALSE)),"nein","ja")</f>
        <v>nein</v>
      </c>
    </row>
    <row r="819" spans="1:7" x14ac:dyDescent="0.25">
      <c r="A819" t="s">
        <v>6723</v>
      </c>
      <c r="B819" t="s">
        <v>7785</v>
      </c>
      <c r="C819" t="s">
        <v>8454</v>
      </c>
      <c r="D819" s="13" t="s">
        <v>576</v>
      </c>
      <c r="E819" t="s">
        <v>576</v>
      </c>
      <c r="F819" t="str">
        <f>IF(ISERROR(VLOOKUP(Transaktionen[[#This Row],[Transaktionen]],BTT[Verwendete Transaktion (Pflichtauswahl)],1,FALSE)),"nein","ja")</f>
        <v>nein</v>
      </c>
      <c r="G819" t="s">
        <v>9516</v>
      </c>
    </row>
    <row r="820" spans="1:7" x14ac:dyDescent="0.25">
      <c r="A820" t="s">
        <v>891</v>
      </c>
      <c r="B820" t="s">
        <v>892</v>
      </c>
      <c r="C820" t="s">
        <v>8454</v>
      </c>
      <c r="D820" s="13">
        <v>26</v>
      </c>
      <c r="E820" t="s">
        <v>9102</v>
      </c>
      <c r="F820" t="str">
        <f>IF(ISERROR(VLOOKUP(Transaktionen[[#This Row],[Transaktionen]],BTT[Verwendete Transaktion (Pflichtauswahl)],1,FALSE)),"nein","ja")</f>
        <v>nein</v>
      </c>
    </row>
    <row r="821" spans="1:7" x14ac:dyDescent="0.25">
      <c r="A821" t="s">
        <v>893</v>
      </c>
      <c r="B821" t="s">
        <v>894</v>
      </c>
      <c r="C821" t="s">
        <v>8454</v>
      </c>
      <c r="D821" s="13">
        <v>1032</v>
      </c>
      <c r="E821" t="s">
        <v>9102</v>
      </c>
      <c r="F821" t="str">
        <f>IF(ISERROR(VLOOKUP(Transaktionen[[#This Row],[Transaktionen]],BTT[Verwendete Transaktion (Pflichtauswahl)],1,FALSE)),"nein","ja")</f>
        <v>nein</v>
      </c>
    </row>
    <row r="822" spans="1:7" x14ac:dyDescent="0.25">
      <c r="A822" t="s">
        <v>895</v>
      </c>
      <c r="B822" t="s">
        <v>896</v>
      </c>
      <c r="C822" t="s">
        <v>8454</v>
      </c>
      <c r="D822" s="13">
        <v>40</v>
      </c>
      <c r="E822" t="s">
        <v>576</v>
      </c>
      <c r="F822" t="str">
        <f>IF(ISERROR(VLOOKUP(Transaktionen[[#This Row],[Transaktionen]],BTT[Verwendete Transaktion (Pflichtauswahl)],1,FALSE)),"nein","ja")</f>
        <v>nein</v>
      </c>
    </row>
    <row r="823" spans="1:7" x14ac:dyDescent="0.25">
      <c r="A823" t="s">
        <v>897</v>
      </c>
      <c r="B823" t="s">
        <v>898</v>
      </c>
      <c r="C823" t="s">
        <v>8454</v>
      </c>
      <c r="D823" s="13">
        <v>1041</v>
      </c>
      <c r="E823" t="s">
        <v>9102</v>
      </c>
      <c r="F823" t="str">
        <f>IF(ISERROR(VLOOKUP(Transaktionen[[#This Row],[Transaktionen]],BTT[Verwendete Transaktion (Pflichtauswahl)],1,FALSE)),"nein","ja")</f>
        <v>nein</v>
      </c>
    </row>
    <row r="824" spans="1:7" x14ac:dyDescent="0.25">
      <c r="A824" t="s">
        <v>899</v>
      </c>
      <c r="B824" t="s">
        <v>900</v>
      </c>
      <c r="C824" t="s">
        <v>8454</v>
      </c>
      <c r="D824" s="13">
        <v>2449</v>
      </c>
      <c r="E824" t="s">
        <v>9102</v>
      </c>
      <c r="F824" t="str">
        <f>IF(ISERROR(VLOOKUP(Transaktionen[[#This Row],[Transaktionen]],BTT[Verwendete Transaktion (Pflichtauswahl)],1,FALSE)),"nein","ja")</f>
        <v>nein</v>
      </c>
    </row>
    <row r="825" spans="1:7" x14ac:dyDescent="0.25">
      <c r="A825" t="s">
        <v>6724</v>
      </c>
      <c r="B825" t="s">
        <v>7786</v>
      </c>
      <c r="C825" t="s">
        <v>8454</v>
      </c>
      <c r="D825" s="13" t="s">
        <v>576</v>
      </c>
      <c r="E825" t="s">
        <v>576</v>
      </c>
      <c r="F825" t="str">
        <f>IF(ISERROR(VLOOKUP(Transaktionen[[#This Row],[Transaktionen]],BTT[Verwendete Transaktion (Pflichtauswahl)],1,FALSE)),"nein","ja")</f>
        <v>nein</v>
      </c>
      <c r="G825" t="s">
        <v>9516</v>
      </c>
    </row>
    <row r="826" spans="1:7" x14ac:dyDescent="0.25">
      <c r="A826" t="s">
        <v>6725</v>
      </c>
      <c r="B826" t="s">
        <v>7787</v>
      </c>
      <c r="C826" t="s">
        <v>8454</v>
      </c>
      <c r="D826" s="13" t="s">
        <v>576</v>
      </c>
      <c r="E826" t="s">
        <v>576</v>
      </c>
      <c r="F826" t="str">
        <f>IF(ISERROR(VLOOKUP(Transaktionen[[#This Row],[Transaktionen]],BTT[Verwendete Transaktion (Pflichtauswahl)],1,FALSE)),"nein","ja")</f>
        <v>nein</v>
      </c>
      <c r="G826" t="s">
        <v>9516</v>
      </c>
    </row>
    <row r="827" spans="1:7" x14ac:dyDescent="0.25">
      <c r="A827" t="s">
        <v>901</v>
      </c>
      <c r="B827" t="s">
        <v>902</v>
      </c>
      <c r="C827" t="s">
        <v>8454</v>
      </c>
      <c r="D827" s="13">
        <v>607</v>
      </c>
      <c r="E827" t="s">
        <v>9102</v>
      </c>
      <c r="F827" t="str">
        <f>IF(ISERROR(VLOOKUP(Transaktionen[[#This Row],[Transaktionen]],BTT[Verwendete Transaktion (Pflichtauswahl)],1,FALSE)),"nein","ja")</f>
        <v>nein</v>
      </c>
    </row>
    <row r="828" spans="1:7" x14ac:dyDescent="0.25">
      <c r="A828" t="s">
        <v>6726</v>
      </c>
      <c r="B828" t="s">
        <v>7788</v>
      </c>
      <c r="C828" t="s">
        <v>8454</v>
      </c>
      <c r="D828" s="13" t="s">
        <v>576</v>
      </c>
      <c r="E828" t="s">
        <v>576</v>
      </c>
      <c r="F828" t="str">
        <f>IF(ISERROR(VLOOKUP(Transaktionen[[#This Row],[Transaktionen]],BTT[Verwendete Transaktion (Pflichtauswahl)],1,FALSE)),"nein","ja")</f>
        <v>nein</v>
      </c>
      <c r="G828" t="s">
        <v>9516</v>
      </c>
    </row>
    <row r="829" spans="1:7" x14ac:dyDescent="0.25">
      <c r="A829" t="s">
        <v>6727</v>
      </c>
      <c r="B829" t="s">
        <v>7789</v>
      </c>
      <c r="C829" t="s">
        <v>8454</v>
      </c>
      <c r="D829" s="13" t="s">
        <v>576</v>
      </c>
      <c r="E829" t="s">
        <v>576</v>
      </c>
      <c r="F829" t="str">
        <f>IF(ISERROR(VLOOKUP(Transaktionen[[#This Row],[Transaktionen]],BTT[Verwendete Transaktion (Pflichtauswahl)],1,FALSE)),"nein","ja")</f>
        <v>nein</v>
      </c>
      <c r="G829" t="s">
        <v>9516</v>
      </c>
    </row>
    <row r="830" spans="1:7" x14ac:dyDescent="0.25">
      <c r="A830" t="s">
        <v>903</v>
      </c>
      <c r="B830" t="s">
        <v>904</v>
      </c>
      <c r="C830" t="s">
        <v>8454</v>
      </c>
      <c r="D830" s="13">
        <v>6</v>
      </c>
      <c r="E830" t="s">
        <v>9102</v>
      </c>
      <c r="F830" t="str">
        <f>IF(ISERROR(VLOOKUP(Transaktionen[[#This Row],[Transaktionen]],BTT[Verwendete Transaktion (Pflichtauswahl)],1,FALSE)),"nein","ja")</f>
        <v>nein</v>
      </c>
    </row>
    <row r="831" spans="1:7" x14ac:dyDescent="0.25">
      <c r="A831" t="s">
        <v>6730</v>
      </c>
      <c r="B831" t="s">
        <v>7792</v>
      </c>
      <c r="C831" t="s">
        <v>8454</v>
      </c>
      <c r="D831" s="13" t="s">
        <v>576</v>
      </c>
      <c r="E831" t="s">
        <v>576</v>
      </c>
      <c r="F831" t="str">
        <f>IF(ISERROR(VLOOKUP(Transaktionen[[#This Row],[Transaktionen]],BTT[Verwendete Transaktion (Pflichtauswahl)],1,FALSE)),"nein","ja")</f>
        <v>nein</v>
      </c>
      <c r="G831" t="s">
        <v>9516</v>
      </c>
    </row>
    <row r="832" spans="1:7" x14ac:dyDescent="0.25">
      <c r="A832" t="s">
        <v>6731</v>
      </c>
      <c r="B832" t="s">
        <v>7793</v>
      </c>
      <c r="C832" t="s">
        <v>8454</v>
      </c>
      <c r="D832" s="13" t="s">
        <v>576</v>
      </c>
      <c r="E832" t="s">
        <v>576</v>
      </c>
      <c r="F832" t="str">
        <f>IF(ISERROR(VLOOKUP(Transaktionen[[#This Row],[Transaktionen]],BTT[Verwendete Transaktion (Pflichtauswahl)],1,FALSE)),"nein","ja")</f>
        <v>nein</v>
      </c>
      <c r="G832" t="s">
        <v>9516</v>
      </c>
    </row>
    <row r="833" spans="1:7" x14ac:dyDescent="0.25">
      <c r="A833" t="s">
        <v>915</v>
      </c>
      <c r="B833" t="s">
        <v>916</v>
      </c>
      <c r="C833" t="s">
        <v>8454</v>
      </c>
      <c r="D833" s="13">
        <v>4854</v>
      </c>
      <c r="E833" t="s">
        <v>9102</v>
      </c>
      <c r="F833" t="str">
        <f>IF(ISERROR(VLOOKUP(Transaktionen[[#This Row],[Transaktionen]],BTT[Verwendete Transaktion (Pflichtauswahl)],1,FALSE)),"nein","ja")</f>
        <v>nein</v>
      </c>
    </row>
    <row r="834" spans="1:7" x14ac:dyDescent="0.25">
      <c r="A834" t="s">
        <v>907</v>
      </c>
      <c r="B834" t="s">
        <v>908</v>
      </c>
      <c r="C834" t="s">
        <v>8454</v>
      </c>
      <c r="D834" s="13">
        <v>2481</v>
      </c>
      <c r="E834" t="s">
        <v>9102</v>
      </c>
      <c r="F834" t="str">
        <f>IF(ISERROR(VLOOKUP(Transaktionen[[#This Row],[Transaktionen]],BTT[Verwendete Transaktion (Pflichtauswahl)],1,FALSE)),"nein","ja")</f>
        <v>nein</v>
      </c>
    </row>
    <row r="835" spans="1:7" x14ac:dyDescent="0.25">
      <c r="A835" t="s">
        <v>6729</v>
      </c>
      <c r="B835" t="s">
        <v>7791</v>
      </c>
      <c r="C835" t="s">
        <v>8454</v>
      </c>
      <c r="D835" s="13">
        <v>12</v>
      </c>
      <c r="E835" t="s">
        <v>9102</v>
      </c>
      <c r="F835" t="str">
        <f>IF(ISERROR(VLOOKUP(Transaktionen[[#This Row],[Transaktionen]],BTT[Verwendete Transaktion (Pflichtauswahl)],1,FALSE)),"nein","ja")</f>
        <v>nein</v>
      </c>
    </row>
    <row r="836" spans="1:7" x14ac:dyDescent="0.25">
      <c r="A836" t="s">
        <v>909</v>
      </c>
      <c r="B836" t="s">
        <v>910</v>
      </c>
      <c r="C836" t="s">
        <v>8454</v>
      </c>
      <c r="D836" s="13">
        <v>473</v>
      </c>
      <c r="E836" t="s">
        <v>9102</v>
      </c>
      <c r="F836" t="str">
        <f>IF(ISERROR(VLOOKUP(Transaktionen[[#This Row],[Transaktionen]],BTT[Verwendete Transaktion (Pflichtauswahl)],1,FALSE)),"nein","ja")</f>
        <v>nein</v>
      </c>
    </row>
    <row r="837" spans="1:7" x14ac:dyDescent="0.25">
      <c r="A837" t="s">
        <v>911</v>
      </c>
      <c r="B837" t="s">
        <v>912</v>
      </c>
      <c r="C837" t="s">
        <v>8454</v>
      </c>
      <c r="D837" s="13">
        <v>9322</v>
      </c>
      <c r="E837" t="s">
        <v>9102</v>
      </c>
      <c r="F837" t="str">
        <f>IF(ISERROR(VLOOKUP(Transaktionen[[#This Row],[Transaktionen]],BTT[Verwendete Transaktion (Pflichtauswahl)],1,FALSE)),"nein","ja")</f>
        <v>nein</v>
      </c>
    </row>
    <row r="838" spans="1:7" x14ac:dyDescent="0.25">
      <c r="A838" t="s">
        <v>6728</v>
      </c>
      <c r="B838" t="s">
        <v>7790</v>
      </c>
      <c r="C838" t="s">
        <v>8454</v>
      </c>
      <c r="D838" s="13">
        <v>12</v>
      </c>
      <c r="E838" t="s">
        <v>576</v>
      </c>
      <c r="F838" t="str">
        <f>IF(ISERROR(VLOOKUP(Transaktionen[[#This Row],[Transaktionen]],BTT[Verwendete Transaktion (Pflichtauswahl)],1,FALSE)),"nein","ja")</f>
        <v>nein</v>
      </c>
    </row>
    <row r="839" spans="1:7" x14ac:dyDescent="0.25">
      <c r="A839" t="s">
        <v>905</v>
      </c>
      <c r="B839" t="s">
        <v>906</v>
      </c>
      <c r="C839" t="s">
        <v>8454</v>
      </c>
      <c r="D839" s="13">
        <v>217</v>
      </c>
      <c r="E839" t="s">
        <v>9102</v>
      </c>
      <c r="F839" t="str">
        <f>IF(ISERROR(VLOOKUP(Transaktionen[[#This Row],[Transaktionen]],BTT[Verwendete Transaktion (Pflichtauswahl)],1,FALSE)),"nein","ja")</f>
        <v>nein</v>
      </c>
    </row>
    <row r="840" spans="1:7" x14ac:dyDescent="0.25">
      <c r="A840" t="s">
        <v>913</v>
      </c>
      <c r="B840" t="s">
        <v>914</v>
      </c>
      <c r="C840" t="s">
        <v>8454</v>
      </c>
      <c r="D840" s="13">
        <v>66</v>
      </c>
      <c r="E840" t="s">
        <v>9102</v>
      </c>
      <c r="F840" t="str">
        <f>IF(ISERROR(VLOOKUP(Transaktionen[[#This Row],[Transaktionen]],BTT[Verwendete Transaktion (Pflichtauswahl)],1,FALSE)),"nein","ja")</f>
        <v>nein</v>
      </c>
    </row>
    <row r="841" spans="1:7" x14ac:dyDescent="0.25">
      <c r="A841" t="s">
        <v>917</v>
      </c>
      <c r="B841" t="s">
        <v>918</v>
      </c>
      <c r="C841" t="s">
        <v>8454</v>
      </c>
      <c r="D841" s="13" t="s">
        <v>576</v>
      </c>
      <c r="E841" t="s">
        <v>576</v>
      </c>
      <c r="F841" t="str">
        <f>IF(ISERROR(VLOOKUP(Transaktionen[[#This Row],[Transaktionen]],BTT[Verwendete Transaktion (Pflichtauswahl)],1,FALSE)),"nein","ja")</f>
        <v>nein</v>
      </c>
      <c r="G841" t="s">
        <v>9516</v>
      </c>
    </row>
    <row r="842" spans="1:7" x14ac:dyDescent="0.25">
      <c r="A842" t="s">
        <v>919</v>
      </c>
      <c r="B842" t="s">
        <v>920</v>
      </c>
      <c r="C842" t="s">
        <v>8454</v>
      </c>
      <c r="D842" s="13" t="s">
        <v>576</v>
      </c>
      <c r="E842" t="s">
        <v>576</v>
      </c>
      <c r="F842" t="str">
        <f>IF(ISERROR(VLOOKUP(Transaktionen[[#This Row],[Transaktionen]],BTT[Verwendete Transaktion (Pflichtauswahl)],1,FALSE)),"nein","ja")</f>
        <v>nein</v>
      </c>
      <c r="G842" t="s">
        <v>9516</v>
      </c>
    </row>
    <row r="843" spans="1:7" x14ac:dyDescent="0.25">
      <c r="A843" t="s">
        <v>921</v>
      </c>
      <c r="B843" t="s">
        <v>922</v>
      </c>
      <c r="C843" t="s">
        <v>8454</v>
      </c>
      <c r="D843" s="13">
        <v>108</v>
      </c>
      <c r="E843" t="s">
        <v>576</v>
      </c>
      <c r="F843" t="str">
        <f>IF(ISERROR(VLOOKUP(Transaktionen[[#This Row],[Transaktionen]],BTT[Verwendete Transaktion (Pflichtauswahl)],1,FALSE)),"nein","ja")</f>
        <v>nein</v>
      </c>
    </row>
    <row r="844" spans="1:7" x14ac:dyDescent="0.25">
      <c r="A844" t="s">
        <v>923</v>
      </c>
      <c r="B844" t="s">
        <v>924</v>
      </c>
      <c r="C844" t="s">
        <v>8454</v>
      </c>
      <c r="D844" s="13" t="s">
        <v>576</v>
      </c>
      <c r="E844" t="s">
        <v>576</v>
      </c>
      <c r="F844" t="str">
        <f>IF(ISERROR(VLOOKUP(Transaktionen[[#This Row],[Transaktionen]],BTT[Verwendete Transaktion (Pflichtauswahl)],1,FALSE)),"nein","ja")</f>
        <v>nein</v>
      </c>
      <c r="G844" t="s">
        <v>9516</v>
      </c>
    </row>
    <row r="845" spans="1:7" x14ac:dyDescent="0.25">
      <c r="A845" t="s">
        <v>925</v>
      </c>
      <c r="B845" t="s">
        <v>926</v>
      </c>
      <c r="C845" t="s">
        <v>8454</v>
      </c>
      <c r="D845" s="13" t="s">
        <v>576</v>
      </c>
      <c r="E845" t="s">
        <v>576</v>
      </c>
      <c r="F845" t="str">
        <f>IF(ISERROR(VLOOKUP(Transaktionen[[#This Row],[Transaktionen]],BTT[Verwendete Transaktion (Pflichtauswahl)],1,FALSE)),"nein","ja")</f>
        <v>nein</v>
      </c>
      <c r="G845" t="s">
        <v>9516</v>
      </c>
    </row>
    <row r="846" spans="1:7" x14ac:dyDescent="0.25">
      <c r="A846" t="s">
        <v>927</v>
      </c>
      <c r="B846" t="s">
        <v>928</v>
      </c>
      <c r="C846" t="s">
        <v>8454</v>
      </c>
      <c r="D846" s="13" t="s">
        <v>576</v>
      </c>
      <c r="E846" t="s">
        <v>576</v>
      </c>
      <c r="F846" t="str">
        <f>IF(ISERROR(VLOOKUP(Transaktionen[[#This Row],[Transaktionen]],BTT[Verwendete Transaktion (Pflichtauswahl)],1,FALSE)),"nein","ja")</f>
        <v>nein</v>
      </c>
      <c r="G846" t="s">
        <v>9516</v>
      </c>
    </row>
    <row r="847" spans="1:7" x14ac:dyDescent="0.25">
      <c r="A847" t="s">
        <v>929</v>
      </c>
      <c r="B847" t="s">
        <v>930</v>
      </c>
      <c r="C847" t="s">
        <v>8454</v>
      </c>
      <c r="D847" s="13" t="s">
        <v>576</v>
      </c>
      <c r="E847" t="s">
        <v>576</v>
      </c>
      <c r="F847" t="str">
        <f>IF(ISERROR(VLOOKUP(Transaktionen[[#This Row],[Transaktionen]],BTT[Verwendete Transaktion (Pflichtauswahl)],1,FALSE)),"nein","ja")</f>
        <v>nein</v>
      </c>
      <c r="G847" t="s">
        <v>9516</v>
      </c>
    </row>
    <row r="848" spans="1:7" x14ac:dyDescent="0.25">
      <c r="A848" t="s">
        <v>931</v>
      </c>
      <c r="B848" t="s">
        <v>932</v>
      </c>
      <c r="C848" t="s">
        <v>8454</v>
      </c>
      <c r="D848" s="13" t="s">
        <v>576</v>
      </c>
      <c r="E848" t="s">
        <v>576</v>
      </c>
      <c r="F848" t="str">
        <f>IF(ISERROR(VLOOKUP(Transaktionen[[#This Row],[Transaktionen]],BTT[Verwendete Transaktion (Pflichtauswahl)],1,FALSE)),"nein","ja")</f>
        <v>nein</v>
      </c>
      <c r="G848" t="s">
        <v>9516</v>
      </c>
    </row>
    <row r="849" spans="1:7" x14ac:dyDescent="0.25">
      <c r="A849" t="s">
        <v>933</v>
      </c>
      <c r="B849" t="s">
        <v>934</v>
      </c>
      <c r="C849" t="s">
        <v>8454</v>
      </c>
      <c r="D849" s="13">
        <v>18</v>
      </c>
      <c r="E849" t="s">
        <v>576</v>
      </c>
      <c r="F849" t="str">
        <f>IF(ISERROR(VLOOKUP(Transaktionen[[#This Row],[Transaktionen]],BTT[Verwendete Transaktion (Pflichtauswahl)],1,FALSE)),"nein","ja")</f>
        <v>nein</v>
      </c>
    </row>
    <row r="850" spans="1:7" x14ac:dyDescent="0.25">
      <c r="A850" t="s">
        <v>935</v>
      </c>
      <c r="B850" t="s">
        <v>936</v>
      </c>
      <c r="C850" t="s">
        <v>8454</v>
      </c>
      <c r="D850" s="13" t="s">
        <v>576</v>
      </c>
      <c r="E850" t="s">
        <v>576</v>
      </c>
      <c r="F850" t="str">
        <f>IF(ISERROR(VLOOKUP(Transaktionen[[#This Row],[Transaktionen]],BTT[Verwendete Transaktion (Pflichtauswahl)],1,FALSE)),"nein","ja")</f>
        <v>nein</v>
      </c>
      <c r="G850" t="s">
        <v>9516</v>
      </c>
    </row>
    <row r="851" spans="1:7" x14ac:dyDescent="0.25">
      <c r="A851" t="s">
        <v>937</v>
      </c>
      <c r="B851" t="s">
        <v>938</v>
      </c>
      <c r="C851" t="s">
        <v>8454</v>
      </c>
      <c r="D851" s="13" t="s">
        <v>576</v>
      </c>
      <c r="E851" t="s">
        <v>576</v>
      </c>
      <c r="F851" t="str">
        <f>IF(ISERROR(VLOOKUP(Transaktionen[[#This Row],[Transaktionen]],BTT[Verwendete Transaktion (Pflichtauswahl)],1,FALSE)),"nein","ja")</f>
        <v>nein</v>
      </c>
      <c r="G851" t="s">
        <v>9516</v>
      </c>
    </row>
    <row r="852" spans="1:7" x14ac:dyDescent="0.25">
      <c r="A852" t="s">
        <v>939</v>
      </c>
      <c r="B852" t="s">
        <v>940</v>
      </c>
      <c r="C852" t="s">
        <v>8454</v>
      </c>
      <c r="D852" s="13">
        <v>26</v>
      </c>
      <c r="E852" t="s">
        <v>9102</v>
      </c>
      <c r="F852" t="str">
        <f>IF(ISERROR(VLOOKUP(Transaktionen[[#This Row],[Transaktionen]],BTT[Verwendete Transaktion (Pflichtauswahl)],1,FALSE)),"nein","ja")</f>
        <v>nein</v>
      </c>
    </row>
    <row r="853" spans="1:7" x14ac:dyDescent="0.25">
      <c r="A853" t="s">
        <v>941</v>
      </c>
      <c r="B853" t="s">
        <v>942</v>
      </c>
      <c r="C853" t="s">
        <v>8454</v>
      </c>
      <c r="D853" s="13" t="s">
        <v>576</v>
      </c>
      <c r="E853" t="s">
        <v>576</v>
      </c>
      <c r="F853" t="str">
        <f>IF(ISERROR(VLOOKUP(Transaktionen[[#This Row],[Transaktionen]],BTT[Verwendete Transaktion (Pflichtauswahl)],1,FALSE)),"nein","ja")</f>
        <v>nein</v>
      </c>
      <c r="G853" t="s">
        <v>9516</v>
      </c>
    </row>
    <row r="854" spans="1:7" x14ac:dyDescent="0.25">
      <c r="A854" t="s">
        <v>6732</v>
      </c>
      <c r="B854" t="s">
        <v>7794</v>
      </c>
      <c r="C854" t="s">
        <v>8454</v>
      </c>
      <c r="D854" s="13" t="s">
        <v>576</v>
      </c>
      <c r="E854" t="s">
        <v>576</v>
      </c>
      <c r="F854" t="str">
        <f>IF(ISERROR(VLOOKUP(Transaktionen[[#This Row],[Transaktionen]],BTT[Verwendete Transaktion (Pflichtauswahl)],1,FALSE)),"nein","ja")</f>
        <v>nein</v>
      </c>
      <c r="G854" t="s">
        <v>9516</v>
      </c>
    </row>
    <row r="855" spans="1:7" x14ac:dyDescent="0.25">
      <c r="A855" t="s">
        <v>6733</v>
      </c>
      <c r="B855" t="s">
        <v>7795</v>
      </c>
      <c r="C855" t="s">
        <v>8454</v>
      </c>
      <c r="D855" s="13" t="s">
        <v>576</v>
      </c>
      <c r="E855" t="s">
        <v>576</v>
      </c>
      <c r="F855" t="str">
        <f>IF(ISERROR(VLOOKUP(Transaktionen[[#This Row],[Transaktionen]],BTT[Verwendete Transaktion (Pflichtauswahl)],1,FALSE)),"nein","ja")</f>
        <v>nein</v>
      </c>
      <c r="G855" t="s">
        <v>9516</v>
      </c>
    </row>
    <row r="856" spans="1:7" x14ac:dyDescent="0.25">
      <c r="A856" t="s">
        <v>943</v>
      </c>
      <c r="B856" t="s">
        <v>944</v>
      </c>
      <c r="C856" t="s">
        <v>8454</v>
      </c>
      <c r="D856" s="13" t="s">
        <v>576</v>
      </c>
      <c r="E856" t="s">
        <v>576</v>
      </c>
      <c r="F856" t="str">
        <f>IF(ISERROR(VLOOKUP(Transaktionen[[#This Row],[Transaktionen]],BTT[Verwendete Transaktion (Pflichtauswahl)],1,FALSE)),"nein","ja")</f>
        <v>nein</v>
      </c>
      <c r="G856" t="s">
        <v>9516</v>
      </c>
    </row>
    <row r="857" spans="1:7" x14ac:dyDescent="0.25">
      <c r="A857" t="s">
        <v>945</v>
      </c>
      <c r="B857" t="s">
        <v>946</v>
      </c>
      <c r="C857" t="s">
        <v>8454</v>
      </c>
      <c r="D857" s="13" t="s">
        <v>576</v>
      </c>
      <c r="E857" t="s">
        <v>576</v>
      </c>
      <c r="F857" t="str">
        <f>IF(ISERROR(VLOOKUP(Transaktionen[[#This Row],[Transaktionen]],BTT[Verwendete Transaktion (Pflichtauswahl)],1,FALSE)),"nein","ja")</f>
        <v>nein</v>
      </c>
      <c r="G857" t="s">
        <v>9516</v>
      </c>
    </row>
    <row r="858" spans="1:7" x14ac:dyDescent="0.25">
      <c r="A858" t="s">
        <v>947</v>
      </c>
      <c r="B858" t="s">
        <v>946</v>
      </c>
      <c r="C858" t="s">
        <v>8454</v>
      </c>
      <c r="D858" s="13">
        <v>16578</v>
      </c>
      <c r="E858" t="s">
        <v>576</v>
      </c>
      <c r="F858" t="str">
        <f>IF(ISERROR(VLOOKUP(Transaktionen[[#This Row],[Transaktionen]],BTT[Verwendete Transaktion (Pflichtauswahl)],1,FALSE)),"nein","ja")</f>
        <v>nein</v>
      </c>
    </row>
    <row r="859" spans="1:7" x14ac:dyDescent="0.25">
      <c r="A859" t="s">
        <v>948</v>
      </c>
      <c r="B859" t="s">
        <v>949</v>
      </c>
      <c r="C859" t="s">
        <v>8454</v>
      </c>
      <c r="D859" s="13" t="s">
        <v>576</v>
      </c>
      <c r="E859" t="s">
        <v>576</v>
      </c>
      <c r="F859" t="str">
        <f>IF(ISERROR(VLOOKUP(Transaktionen[[#This Row],[Transaktionen]],BTT[Verwendete Transaktion (Pflichtauswahl)],1,FALSE)),"nein","ja")</f>
        <v>nein</v>
      </c>
      <c r="G859" t="s">
        <v>9516</v>
      </c>
    </row>
    <row r="860" spans="1:7" x14ac:dyDescent="0.25">
      <c r="A860" t="s">
        <v>950</v>
      </c>
      <c r="B860" t="s">
        <v>951</v>
      </c>
      <c r="C860" t="s">
        <v>8454</v>
      </c>
      <c r="D860" s="13" t="s">
        <v>576</v>
      </c>
      <c r="E860" t="s">
        <v>576</v>
      </c>
      <c r="F860" t="str">
        <f>IF(ISERROR(VLOOKUP(Transaktionen[[#This Row],[Transaktionen]],BTT[Verwendete Transaktion (Pflichtauswahl)],1,FALSE)),"nein","ja")</f>
        <v>nein</v>
      </c>
      <c r="G860" t="s">
        <v>9516</v>
      </c>
    </row>
    <row r="861" spans="1:7" x14ac:dyDescent="0.25">
      <c r="A861" t="s">
        <v>952</v>
      </c>
      <c r="B861" t="s">
        <v>953</v>
      </c>
      <c r="C861" t="s">
        <v>8454</v>
      </c>
      <c r="D861" s="13" t="s">
        <v>576</v>
      </c>
      <c r="E861" t="s">
        <v>576</v>
      </c>
      <c r="F861" t="str">
        <f>IF(ISERROR(VLOOKUP(Transaktionen[[#This Row],[Transaktionen]],BTT[Verwendete Transaktion (Pflichtauswahl)],1,FALSE)),"nein","ja")</f>
        <v>nein</v>
      </c>
      <c r="G861" t="s">
        <v>9516</v>
      </c>
    </row>
    <row r="862" spans="1:7" x14ac:dyDescent="0.25">
      <c r="A862" t="s">
        <v>6734</v>
      </c>
      <c r="B862" t="s">
        <v>7796</v>
      </c>
      <c r="C862" t="s">
        <v>8454</v>
      </c>
      <c r="D862" s="13" t="s">
        <v>576</v>
      </c>
      <c r="E862" t="s">
        <v>576</v>
      </c>
      <c r="F862" t="str">
        <f>IF(ISERROR(VLOOKUP(Transaktionen[[#This Row],[Transaktionen]],BTT[Verwendete Transaktion (Pflichtauswahl)],1,FALSE)),"nein","ja")</f>
        <v>nein</v>
      </c>
      <c r="G862" t="s">
        <v>9516</v>
      </c>
    </row>
    <row r="863" spans="1:7" x14ac:dyDescent="0.25">
      <c r="A863" t="s">
        <v>954</v>
      </c>
      <c r="B863" t="s">
        <v>955</v>
      </c>
      <c r="C863" t="s">
        <v>8454</v>
      </c>
      <c r="D863" s="13" t="s">
        <v>576</v>
      </c>
      <c r="E863" t="s">
        <v>576</v>
      </c>
      <c r="F863" t="str">
        <f>IF(ISERROR(VLOOKUP(Transaktionen[[#This Row],[Transaktionen]],BTT[Verwendete Transaktion (Pflichtauswahl)],1,FALSE)),"nein","ja")</f>
        <v>nein</v>
      </c>
      <c r="G863" t="s">
        <v>9516</v>
      </c>
    </row>
    <row r="864" spans="1:7" x14ac:dyDescent="0.25">
      <c r="A864" t="s">
        <v>956</v>
      </c>
      <c r="B864" t="s">
        <v>918</v>
      </c>
      <c r="C864" t="s">
        <v>8454</v>
      </c>
      <c r="D864" s="13" t="s">
        <v>576</v>
      </c>
      <c r="E864" t="s">
        <v>576</v>
      </c>
      <c r="F864" t="str">
        <f>IF(ISERROR(VLOOKUP(Transaktionen[[#This Row],[Transaktionen]],BTT[Verwendete Transaktion (Pflichtauswahl)],1,FALSE)),"nein","ja")</f>
        <v>nein</v>
      </c>
      <c r="G864" t="s">
        <v>9516</v>
      </c>
    </row>
    <row r="865" spans="1:7" x14ac:dyDescent="0.25">
      <c r="A865" t="s">
        <v>957</v>
      </c>
      <c r="B865" t="s">
        <v>958</v>
      </c>
      <c r="C865" t="s">
        <v>8454</v>
      </c>
      <c r="D865" s="13">
        <v>27</v>
      </c>
      <c r="E865" t="s">
        <v>576</v>
      </c>
      <c r="F865" t="str">
        <f>IF(ISERROR(VLOOKUP(Transaktionen[[#This Row],[Transaktionen]],BTT[Verwendete Transaktion (Pflichtauswahl)],1,FALSE)),"nein","ja")</f>
        <v>nein</v>
      </c>
    </row>
    <row r="866" spans="1:7" x14ac:dyDescent="0.25">
      <c r="A866" t="s">
        <v>959</v>
      </c>
      <c r="B866" t="s">
        <v>960</v>
      </c>
      <c r="C866" t="s">
        <v>8454</v>
      </c>
      <c r="D866" s="13" t="s">
        <v>576</v>
      </c>
      <c r="E866" t="s">
        <v>576</v>
      </c>
      <c r="F866" t="str">
        <f>IF(ISERROR(VLOOKUP(Transaktionen[[#This Row],[Transaktionen]],BTT[Verwendete Transaktion (Pflichtauswahl)],1,FALSE)),"nein","ja")</f>
        <v>nein</v>
      </c>
      <c r="G866" t="s">
        <v>9516</v>
      </c>
    </row>
    <row r="867" spans="1:7" x14ac:dyDescent="0.25">
      <c r="A867" t="s">
        <v>961</v>
      </c>
      <c r="B867" t="s">
        <v>962</v>
      </c>
      <c r="C867" t="s">
        <v>8454</v>
      </c>
      <c r="D867" s="13" t="s">
        <v>576</v>
      </c>
      <c r="E867" t="s">
        <v>576</v>
      </c>
      <c r="F867" t="str">
        <f>IF(ISERROR(VLOOKUP(Transaktionen[[#This Row],[Transaktionen]],BTT[Verwendete Transaktion (Pflichtauswahl)],1,FALSE)),"nein","ja")</f>
        <v>nein</v>
      </c>
      <c r="G867" t="s">
        <v>9516</v>
      </c>
    </row>
    <row r="868" spans="1:7" x14ac:dyDescent="0.25">
      <c r="A868" t="s">
        <v>6735</v>
      </c>
      <c r="B868" t="s">
        <v>7797</v>
      </c>
      <c r="C868" t="s">
        <v>8454</v>
      </c>
      <c r="D868" s="13" t="s">
        <v>576</v>
      </c>
      <c r="E868" t="s">
        <v>576</v>
      </c>
      <c r="F868" t="str">
        <f>IF(ISERROR(VLOOKUP(Transaktionen[[#This Row],[Transaktionen]],BTT[Verwendete Transaktion (Pflichtauswahl)],1,FALSE)),"nein","ja")</f>
        <v>nein</v>
      </c>
      <c r="G868" t="s">
        <v>9516</v>
      </c>
    </row>
    <row r="869" spans="1:7" x14ac:dyDescent="0.25">
      <c r="A869" t="s">
        <v>963</v>
      </c>
      <c r="B869" t="s">
        <v>964</v>
      </c>
      <c r="C869" t="s">
        <v>8454</v>
      </c>
      <c r="D869" s="13" t="s">
        <v>576</v>
      </c>
      <c r="E869" t="s">
        <v>576</v>
      </c>
      <c r="F869" t="str">
        <f>IF(ISERROR(VLOOKUP(Transaktionen[[#This Row],[Transaktionen]],BTT[Verwendete Transaktion (Pflichtauswahl)],1,FALSE)),"nein","ja")</f>
        <v>nein</v>
      </c>
      <c r="G869" t="s">
        <v>9516</v>
      </c>
    </row>
    <row r="870" spans="1:7" x14ac:dyDescent="0.25">
      <c r="A870" t="s">
        <v>965</v>
      </c>
      <c r="B870" t="s">
        <v>966</v>
      </c>
      <c r="C870" t="s">
        <v>8454</v>
      </c>
      <c r="D870" s="13" t="s">
        <v>576</v>
      </c>
      <c r="E870" t="s">
        <v>576</v>
      </c>
      <c r="F870" t="str">
        <f>IF(ISERROR(VLOOKUP(Transaktionen[[#This Row],[Transaktionen]],BTT[Verwendete Transaktion (Pflichtauswahl)],1,FALSE)),"nein","ja")</f>
        <v>nein</v>
      </c>
      <c r="G870" t="s">
        <v>9516</v>
      </c>
    </row>
    <row r="871" spans="1:7" x14ac:dyDescent="0.25">
      <c r="A871" t="s">
        <v>967</v>
      </c>
      <c r="B871" t="s">
        <v>968</v>
      </c>
      <c r="C871" t="s">
        <v>8454</v>
      </c>
      <c r="D871" s="13" t="s">
        <v>576</v>
      </c>
      <c r="E871" t="s">
        <v>576</v>
      </c>
      <c r="F871" t="str">
        <f>IF(ISERROR(VLOOKUP(Transaktionen[[#This Row],[Transaktionen]],BTT[Verwendete Transaktion (Pflichtauswahl)],1,FALSE)),"nein","ja")</f>
        <v>nein</v>
      </c>
      <c r="G871" t="s">
        <v>9516</v>
      </c>
    </row>
    <row r="872" spans="1:7" x14ac:dyDescent="0.25">
      <c r="A872" t="s">
        <v>969</v>
      </c>
      <c r="B872" t="s">
        <v>970</v>
      </c>
      <c r="C872" t="s">
        <v>8454</v>
      </c>
      <c r="D872" s="13" t="s">
        <v>576</v>
      </c>
      <c r="E872" t="s">
        <v>576</v>
      </c>
      <c r="F872" t="str">
        <f>IF(ISERROR(VLOOKUP(Transaktionen[[#This Row],[Transaktionen]],BTT[Verwendete Transaktion (Pflichtauswahl)],1,FALSE)),"nein","ja")</f>
        <v>nein</v>
      </c>
      <c r="G872" t="s">
        <v>9516</v>
      </c>
    </row>
    <row r="873" spans="1:7" x14ac:dyDescent="0.25">
      <c r="A873" t="s">
        <v>971</v>
      </c>
      <c r="B873" t="s">
        <v>972</v>
      </c>
      <c r="C873" t="s">
        <v>8454</v>
      </c>
      <c r="D873" s="13" t="s">
        <v>576</v>
      </c>
      <c r="E873" t="s">
        <v>576</v>
      </c>
      <c r="F873" t="str">
        <f>IF(ISERROR(VLOOKUP(Transaktionen[[#This Row],[Transaktionen]],BTT[Verwendete Transaktion (Pflichtauswahl)],1,FALSE)),"nein","ja")</f>
        <v>nein</v>
      </c>
      <c r="G873" t="s">
        <v>9516</v>
      </c>
    </row>
    <row r="874" spans="1:7" x14ac:dyDescent="0.25">
      <c r="A874" t="s">
        <v>973</v>
      </c>
      <c r="B874" t="s">
        <v>974</v>
      </c>
      <c r="C874" t="s">
        <v>8454</v>
      </c>
      <c r="D874" s="13" t="s">
        <v>576</v>
      </c>
      <c r="E874" t="s">
        <v>576</v>
      </c>
      <c r="F874" t="str">
        <f>IF(ISERROR(VLOOKUP(Transaktionen[[#This Row],[Transaktionen]],BTT[Verwendete Transaktion (Pflichtauswahl)],1,FALSE)),"nein","ja")</f>
        <v>nein</v>
      </c>
      <c r="G874" t="s">
        <v>9516</v>
      </c>
    </row>
    <row r="875" spans="1:7" x14ac:dyDescent="0.25">
      <c r="A875" t="s">
        <v>975</v>
      </c>
      <c r="B875" t="s">
        <v>976</v>
      </c>
      <c r="C875" t="s">
        <v>8454</v>
      </c>
      <c r="D875" s="13">
        <v>34</v>
      </c>
      <c r="E875" t="s">
        <v>9102</v>
      </c>
      <c r="F875" t="str">
        <f>IF(ISERROR(VLOOKUP(Transaktionen[[#This Row],[Transaktionen]],BTT[Verwendete Transaktion (Pflichtauswahl)],1,FALSE)),"nein","ja")</f>
        <v>nein</v>
      </c>
    </row>
    <row r="876" spans="1:7" x14ac:dyDescent="0.25">
      <c r="A876" t="s">
        <v>977</v>
      </c>
      <c r="B876" t="s">
        <v>978</v>
      </c>
      <c r="C876" t="s">
        <v>8454</v>
      </c>
      <c r="D876" s="13">
        <v>348</v>
      </c>
      <c r="E876" t="s">
        <v>576</v>
      </c>
      <c r="F876" t="str">
        <f>IF(ISERROR(VLOOKUP(Transaktionen[[#This Row],[Transaktionen]],BTT[Verwendete Transaktion (Pflichtauswahl)],1,FALSE)),"nein","ja")</f>
        <v>nein</v>
      </c>
    </row>
    <row r="877" spans="1:7" x14ac:dyDescent="0.25">
      <c r="A877" t="s">
        <v>6736</v>
      </c>
      <c r="B877" t="s">
        <v>7798</v>
      </c>
      <c r="C877" t="s">
        <v>8454</v>
      </c>
      <c r="D877" s="13" t="s">
        <v>576</v>
      </c>
      <c r="E877" t="s">
        <v>576</v>
      </c>
      <c r="F877" t="str">
        <f>IF(ISERROR(VLOOKUP(Transaktionen[[#This Row],[Transaktionen]],BTT[Verwendete Transaktion (Pflichtauswahl)],1,FALSE)),"nein","ja")</f>
        <v>nein</v>
      </c>
      <c r="G877" t="s">
        <v>9516</v>
      </c>
    </row>
    <row r="878" spans="1:7" x14ac:dyDescent="0.25">
      <c r="A878" t="s">
        <v>979</v>
      </c>
      <c r="B878" t="s">
        <v>980</v>
      </c>
      <c r="C878" t="s">
        <v>8454</v>
      </c>
      <c r="D878" s="13">
        <v>30</v>
      </c>
      <c r="E878" t="s">
        <v>9102</v>
      </c>
      <c r="F878" t="str">
        <f>IF(ISERROR(VLOOKUP(Transaktionen[[#This Row],[Transaktionen]],BTT[Verwendete Transaktion (Pflichtauswahl)],1,FALSE)),"nein","ja")</f>
        <v>nein</v>
      </c>
    </row>
    <row r="879" spans="1:7" x14ac:dyDescent="0.25">
      <c r="A879" t="s">
        <v>6737</v>
      </c>
      <c r="B879" t="s">
        <v>7799</v>
      </c>
      <c r="C879" t="s">
        <v>8455</v>
      </c>
      <c r="D879" s="13" t="s">
        <v>576</v>
      </c>
      <c r="E879" t="s">
        <v>576</v>
      </c>
      <c r="F879" t="str">
        <f>IF(ISERROR(VLOOKUP(Transaktionen[[#This Row],[Transaktionen]],BTT[Verwendete Transaktion (Pflichtauswahl)],1,FALSE)),"nein","ja")</f>
        <v>nein</v>
      </c>
      <c r="G879" t="s">
        <v>9516</v>
      </c>
    </row>
    <row r="880" spans="1:7" x14ac:dyDescent="0.25">
      <c r="A880" t="s">
        <v>981</v>
      </c>
      <c r="B880" t="s">
        <v>981</v>
      </c>
      <c r="C880" t="s">
        <v>3</v>
      </c>
      <c r="D880" s="13">
        <v>122</v>
      </c>
      <c r="E880" t="s">
        <v>9102</v>
      </c>
      <c r="F880" t="str">
        <f>IF(ISERROR(VLOOKUP(Transaktionen[[#This Row],[Transaktionen]],BTT[Verwendete Transaktion (Pflichtauswahl)],1,FALSE)),"nein","ja")</f>
        <v>nein</v>
      </c>
    </row>
    <row r="881" spans="1:7" x14ac:dyDescent="0.25">
      <c r="A881" t="s">
        <v>982</v>
      </c>
      <c r="B881" t="s">
        <v>983</v>
      </c>
      <c r="C881" t="s">
        <v>3</v>
      </c>
      <c r="D881" s="13">
        <v>88</v>
      </c>
      <c r="E881" t="s">
        <v>9102</v>
      </c>
      <c r="F881" t="str">
        <f>IF(ISERROR(VLOOKUP(Transaktionen[[#This Row],[Transaktionen]],BTT[Verwendete Transaktion (Pflichtauswahl)],1,FALSE)),"nein","ja")</f>
        <v>nein</v>
      </c>
    </row>
    <row r="882" spans="1:7" x14ac:dyDescent="0.25">
      <c r="A882" t="s">
        <v>984</v>
      </c>
      <c r="B882" t="s">
        <v>985</v>
      </c>
      <c r="C882" t="s">
        <v>3</v>
      </c>
      <c r="D882" s="13">
        <v>24976</v>
      </c>
      <c r="E882" t="s">
        <v>9102</v>
      </c>
      <c r="F882" t="str">
        <f>IF(ISERROR(VLOOKUP(Transaktionen[[#This Row],[Transaktionen]],BTT[Verwendete Transaktion (Pflichtauswahl)],1,FALSE)),"nein","ja")</f>
        <v>nein</v>
      </c>
    </row>
    <row r="883" spans="1:7" x14ac:dyDescent="0.25">
      <c r="A883" t="s">
        <v>986</v>
      </c>
      <c r="B883" t="s">
        <v>987</v>
      </c>
      <c r="C883" t="s">
        <v>3</v>
      </c>
      <c r="D883" s="13">
        <v>1626631</v>
      </c>
      <c r="E883" t="s">
        <v>9102</v>
      </c>
      <c r="F883" t="str">
        <f>IF(ISERROR(VLOOKUP(Transaktionen[[#This Row],[Transaktionen]],BTT[Verwendete Transaktion (Pflichtauswahl)],1,FALSE)),"nein","ja")</f>
        <v>nein</v>
      </c>
    </row>
    <row r="884" spans="1:7" x14ac:dyDescent="0.25">
      <c r="A884" t="s">
        <v>993</v>
      </c>
      <c r="B884" t="s">
        <v>994</v>
      </c>
      <c r="C884" t="s">
        <v>3</v>
      </c>
      <c r="D884" s="13">
        <v>4</v>
      </c>
      <c r="E884" t="s">
        <v>9102</v>
      </c>
      <c r="F884" t="str">
        <f>IF(ISERROR(VLOOKUP(Transaktionen[[#This Row],[Transaktionen]],BTT[Verwendete Transaktion (Pflichtauswahl)],1,FALSE)),"nein","ja")</f>
        <v>nein</v>
      </c>
    </row>
    <row r="885" spans="1:7" x14ac:dyDescent="0.25">
      <c r="A885" t="s">
        <v>6739</v>
      </c>
      <c r="B885" t="s">
        <v>7800</v>
      </c>
      <c r="C885" t="s">
        <v>3</v>
      </c>
      <c r="D885" s="13">
        <v>200</v>
      </c>
      <c r="E885" t="s">
        <v>576</v>
      </c>
      <c r="F885" t="str">
        <f>IF(ISERROR(VLOOKUP(Transaktionen[[#This Row],[Transaktionen]],BTT[Verwendete Transaktion (Pflichtauswahl)],1,FALSE)),"nein","ja")</f>
        <v>nein</v>
      </c>
    </row>
    <row r="886" spans="1:7" x14ac:dyDescent="0.25">
      <c r="A886" t="s">
        <v>995</v>
      </c>
      <c r="B886" t="s">
        <v>996</v>
      </c>
      <c r="C886" t="s">
        <v>3</v>
      </c>
      <c r="D886" s="13">
        <v>28821</v>
      </c>
      <c r="E886" t="s">
        <v>9102</v>
      </c>
      <c r="F886" t="str">
        <f>IF(ISERROR(VLOOKUP(Transaktionen[[#This Row],[Transaktionen]],BTT[Verwendete Transaktion (Pflichtauswahl)],1,FALSE)),"nein","ja")</f>
        <v>nein</v>
      </c>
    </row>
    <row r="887" spans="1:7" x14ac:dyDescent="0.25">
      <c r="A887" t="s">
        <v>997</v>
      </c>
      <c r="B887" t="s">
        <v>998</v>
      </c>
      <c r="C887" t="s">
        <v>3</v>
      </c>
      <c r="D887" s="13">
        <v>5810539</v>
      </c>
      <c r="E887" t="s">
        <v>9102</v>
      </c>
      <c r="F887" t="str">
        <f>IF(ISERROR(VLOOKUP(Transaktionen[[#This Row],[Transaktionen]],BTT[Verwendete Transaktion (Pflichtauswahl)],1,FALSE)),"nein","ja")</f>
        <v>nein</v>
      </c>
    </row>
    <row r="888" spans="1:7" x14ac:dyDescent="0.25">
      <c r="A888" t="s">
        <v>999</v>
      </c>
      <c r="B888" t="s">
        <v>1000</v>
      </c>
      <c r="C888" t="s">
        <v>3</v>
      </c>
      <c r="D888" s="13">
        <v>450</v>
      </c>
      <c r="E888" t="s">
        <v>9102</v>
      </c>
      <c r="F888" t="str">
        <f>IF(ISERROR(VLOOKUP(Transaktionen[[#This Row],[Transaktionen]],BTT[Verwendete Transaktion (Pflichtauswahl)],1,FALSE)),"nein","ja")</f>
        <v>nein</v>
      </c>
    </row>
    <row r="889" spans="1:7" x14ac:dyDescent="0.25">
      <c r="A889" t="s">
        <v>6740</v>
      </c>
      <c r="B889" t="s">
        <v>7801</v>
      </c>
      <c r="C889" t="s">
        <v>3</v>
      </c>
      <c r="D889" s="13" t="s">
        <v>576</v>
      </c>
      <c r="E889" t="s">
        <v>576</v>
      </c>
      <c r="F889" s="10" t="str">
        <f>IF(ISERROR(VLOOKUP(Transaktionen[[#This Row],[Transaktionen]],BTT[Verwendete Transaktion (Pflichtauswahl)],1,FALSE)),"nein","ja")</f>
        <v>nein</v>
      </c>
      <c r="G889" t="s">
        <v>9516</v>
      </c>
    </row>
    <row r="890" spans="1:7" x14ac:dyDescent="0.25">
      <c r="A890" t="s">
        <v>9149</v>
      </c>
      <c r="B890" t="s">
        <v>9150</v>
      </c>
      <c r="C890" t="s">
        <v>6092</v>
      </c>
      <c r="D890" s="13">
        <v>20</v>
      </c>
      <c r="E890" t="s">
        <v>9102</v>
      </c>
      <c r="F890" t="str">
        <f>IF(ISERROR(VLOOKUP(Transaktionen[[#This Row],[Transaktionen]],BTT[Verwendete Transaktion (Pflichtauswahl)],1,FALSE)),"nein","ja")</f>
        <v>nein</v>
      </c>
    </row>
    <row r="891" spans="1:7" x14ac:dyDescent="0.25">
      <c r="A891" t="s">
        <v>1001</v>
      </c>
      <c r="B891" t="s">
        <v>1002</v>
      </c>
      <c r="C891" t="s">
        <v>3</v>
      </c>
      <c r="D891" s="13">
        <v>64</v>
      </c>
      <c r="E891" t="s">
        <v>9102</v>
      </c>
      <c r="F891" t="str">
        <f>IF(ISERROR(VLOOKUP(Transaktionen[[#This Row],[Transaktionen]],BTT[Verwendete Transaktion (Pflichtauswahl)],1,FALSE)),"nein","ja")</f>
        <v>nein</v>
      </c>
    </row>
    <row r="892" spans="1:7" x14ac:dyDescent="0.25">
      <c r="A892" t="s">
        <v>1003</v>
      </c>
      <c r="B892" t="s">
        <v>1004</v>
      </c>
      <c r="C892" t="s">
        <v>3</v>
      </c>
      <c r="D892" s="13">
        <v>12</v>
      </c>
      <c r="E892" t="s">
        <v>9102</v>
      </c>
      <c r="F892" t="str">
        <f>IF(ISERROR(VLOOKUP(Transaktionen[[#This Row],[Transaktionen]],BTT[Verwendete Transaktion (Pflichtauswahl)],1,FALSE)),"nein","ja")</f>
        <v>nein</v>
      </c>
    </row>
    <row r="893" spans="1:7" x14ac:dyDescent="0.25">
      <c r="A893" t="s">
        <v>6741</v>
      </c>
      <c r="B893" t="s">
        <v>7802</v>
      </c>
      <c r="C893" t="s">
        <v>3</v>
      </c>
      <c r="D893" s="13" t="s">
        <v>576</v>
      </c>
      <c r="E893" t="s">
        <v>576</v>
      </c>
      <c r="F893" t="str">
        <f>IF(ISERROR(VLOOKUP(Transaktionen[[#This Row],[Transaktionen]],BTT[Verwendete Transaktion (Pflichtauswahl)],1,FALSE)),"nein","ja")</f>
        <v>nein</v>
      </c>
      <c r="G893" t="s">
        <v>9516</v>
      </c>
    </row>
    <row r="894" spans="1:7" x14ac:dyDescent="0.25">
      <c r="A894" t="s">
        <v>6742</v>
      </c>
      <c r="B894" t="s">
        <v>7803</v>
      </c>
      <c r="C894" t="s">
        <v>3</v>
      </c>
      <c r="D894" s="13" t="s">
        <v>576</v>
      </c>
      <c r="E894" t="s">
        <v>576</v>
      </c>
      <c r="F894" t="str">
        <f>IF(ISERROR(VLOOKUP(Transaktionen[[#This Row],[Transaktionen]],BTT[Verwendete Transaktion (Pflichtauswahl)],1,FALSE)),"nein","ja")</f>
        <v>nein</v>
      </c>
      <c r="G894" t="s">
        <v>9516</v>
      </c>
    </row>
    <row r="895" spans="1:7" x14ac:dyDescent="0.25">
      <c r="A895" t="s">
        <v>1005</v>
      </c>
      <c r="B895" t="s">
        <v>1006</v>
      </c>
      <c r="C895" t="s">
        <v>3</v>
      </c>
      <c r="D895" s="13">
        <v>9956</v>
      </c>
      <c r="E895" t="s">
        <v>9102</v>
      </c>
      <c r="F895" t="str">
        <f>IF(ISERROR(VLOOKUP(Transaktionen[[#This Row],[Transaktionen]],BTT[Verwendete Transaktion (Pflichtauswahl)],1,FALSE)),"nein","ja")</f>
        <v>nein</v>
      </c>
    </row>
    <row r="896" spans="1:7" x14ac:dyDescent="0.25">
      <c r="A896" t="s">
        <v>1007</v>
      </c>
      <c r="B896" t="s">
        <v>1008</v>
      </c>
      <c r="C896" t="s">
        <v>3</v>
      </c>
      <c r="D896" s="13">
        <v>348</v>
      </c>
      <c r="E896" t="s">
        <v>9102</v>
      </c>
      <c r="F896" t="str">
        <f>IF(ISERROR(VLOOKUP(Transaktionen[[#This Row],[Transaktionen]],BTT[Verwendete Transaktion (Pflichtauswahl)],1,FALSE)),"nein","ja")</f>
        <v>nein</v>
      </c>
    </row>
    <row r="897" spans="1:7" x14ac:dyDescent="0.25">
      <c r="A897" t="s">
        <v>6738</v>
      </c>
      <c r="B897" t="s">
        <v>998</v>
      </c>
      <c r="C897" t="s">
        <v>3</v>
      </c>
      <c r="D897" s="13">
        <v>77894</v>
      </c>
      <c r="E897" t="s">
        <v>576</v>
      </c>
      <c r="F897" t="str">
        <f>IF(ISERROR(VLOOKUP(Transaktionen[[#This Row],[Transaktionen]],BTT[Verwendete Transaktion (Pflichtauswahl)],1,FALSE)),"nein","ja")</f>
        <v>nein</v>
      </c>
    </row>
    <row r="898" spans="1:7" x14ac:dyDescent="0.25">
      <c r="A898" t="s">
        <v>988</v>
      </c>
      <c r="B898" t="s">
        <v>988</v>
      </c>
      <c r="C898" t="s">
        <v>3</v>
      </c>
      <c r="D898" s="13">
        <v>9</v>
      </c>
      <c r="E898" t="s">
        <v>9102</v>
      </c>
      <c r="F898" t="str">
        <f>IF(ISERROR(VLOOKUP(Transaktionen[[#This Row],[Transaktionen]],BTT[Verwendete Transaktion (Pflichtauswahl)],1,FALSE)),"nein","ja")</f>
        <v>nein</v>
      </c>
    </row>
    <row r="899" spans="1:7" x14ac:dyDescent="0.25">
      <c r="A899" t="s">
        <v>989</v>
      </c>
      <c r="B899" t="s">
        <v>990</v>
      </c>
      <c r="C899" t="s">
        <v>3</v>
      </c>
      <c r="D899" s="13">
        <v>20</v>
      </c>
      <c r="E899" t="s">
        <v>9102</v>
      </c>
      <c r="F899" t="str">
        <f>IF(ISERROR(VLOOKUP(Transaktionen[[#This Row],[Transaktionen]],BTT[Verwendete Transaktion (Pflichtauswahl)],1,FALSE)),"nein","ja")</f>
        <v>nein</v>
      </c>
    </row>
    <row r="900" spans="1:7" x14ac:dyDescent="0.25">
      <c r="A900" t="s">
        <v>991</v>
      </c>
      <c r="B900" t="s">
        <v>992</v>
      </c>
      <c r="C900" t="s">
        <v>3</v>
      </c>
      <c r="D900" s="13">
        <v>24</v>
      </c>
      <c r="E900" t="s">
        <v>9102</v>
      </c>
      <c r="F900" t="str">
        <f>IF(ISERROR(VLOOKUP(Transaktionen[[#This Row],[Transaktionen]],BTT[Verwendete Transaktion (Pflichtauswahl)],1,FALSE)),"nein","ja")</f>
        <v>nein</v>
      </c>
    </row>
    <row r="901" spans="1:7" x14ac:dyDescent="0.25">
      <c r="A901" t="s">
        <v>1009</v>
      </c>
      <c r="B901" t="s">
        <v>1010</v>
      </c>
      <c r="C901" t="s">
        <v>3</v>
      </c>
      <c r="D901" s="13">
        <v>1716</v>
      </c>
      <c r="E901" t="s">
        <v>576</v>
      </c>
      <c r="F901" t="str">
        <f>IF(ISERROR(VLOOKUP(Transaktionen[[#This Row],[Transaktionen]],BTT[Verwendete Transaktion (Pflichtauswahl)],1,FALSE)),"nein","ja")</f>
        <v>nein</v>
      </c>
    </row>
    <row r="902" spans="1:7" x14ac:dyDescent="0.25">
      <c r="A902" t="s">
        <v>6743</v>
      </c>
      <c r="B902" t="s">
        <v>7804</v>
      </c>
      <c r="C902" t="s">
        <v>3</v>
      </c>
      <c r="D902" s="13" t="s">
        <v>576</v>
      </c>
      <c r="E902" t="s">
        <v>576</v>
      </c>
      <c r="F902" t="str">
        <f>IF(ISERROR(VLOOKUP(Transaktionen[[#This Row],[Transaktionen]],BTT[Verwendete Transaktion (Pflichtauswahl)],1,FALSE)),"nein","ja")</f>
        <v>nein</v>
      </c>
      <c r="G902" t="s">
        <v>9516</v>
      </c>
    </row>
    <row r="903" spans="1:7" x14ac:dyDescent="0.25">
      <c r="A903" t="s">
        <v>1011</v>
      </c>
      <c r="B903" t="s">
        <v>1012</v>
      </c>
      <c r="C903" t="s">
        <v>3</v>
      </c>
      <c r="D903" s="13">
        <v>4884</v>
      </c>
      <c r="E903" t="s">
        <v>576</v>
      </c>
      <c r="F903" s="10" t="str">
        <f>IF(ISERROR(VLOOKUP(Transaktionen[[#This Row],[Transaktionen]],BTT[Verwendete Transaktion (Pflichtauswahl)],1,FALSE)),"nein","ja")</f>
        <v>nein</v>
      </c>
    </row>
    <row r="904" spans="1:7" x14ac:dyDescent="0.25">
      <c r="A904" t="s">
        <v>9151</v>
      </c>
      <c r="B904" t="s">
        <v>9152</v>
      </c>
      <c r="C904" t="s">
        <v>3</v>
      </c>
      <c r="D904" s="13">
        <v>934</v>
      </c>
      <c r="E904" t="s">
        <v>9102</v>
      </c>
      <c r="F904" s="10" t="str">
        <f>IF(ISERROR(VLOOKUP(Transaktionen[[#This Row],[Transaktionen]],BTT[Verwendete Transaktion (Pflichtauswahl)],1,FALSE)),"nein","ja")</f>
        <v>nein</v>
      </c>
    </row>
    <row r="905" spans="1:7" x14ac:dyDescent="0.25">
      <c r="A905" t="s">
        <v>9153</v>
      </c>
      <c r="B905" t="s">
        <v>9154</v>
      </c>
      <c r="C905" t="s">
        <v>3</v>
      </c>
      <c r="D905" s="13">
        <v>1231</v>
      </c>
      <c r="E905" t="s">
        <v>9102</v>
      </c>
      <c r="F905" s="10" t="str">
        <f>IF(ISERROR(VLOOKUP(Transaktionen[[#This Row],[Transaktionen]],BTT[Verwendete Transaktion (Pflichtauswahl)],1,FALSE)),"nein","ja")</f>
        <v>nein</v>
      </c>
    </row>
    <row r="906" spans="1:7" x14ac:dyDescent="0.25">
      <c r="A906" t="s">
        <v>9155</v>
      </c>
      <c r="B906" t="s">
        <v>9156</v>
      </c>
      <c r="C906" t="s">
        <v>3</v>
      </c>
      <c r="D906" s="13">
        <v>144</v>
      </c>
      <c r="E906" t="s">
        <v>9102</v>
      </c>
      <c r="F906" s="10" t="str">
        <f>IF(ISERROR(VLOOKUP(Transaktionen[[#This Row],[Transaktionen]],BTT[Verwendete Transaktion (Pflichtauswahl)],1,FALSE)),"nein","ja")</f>
        <v>nein</v>
      </c>
    </row>
    <row r="907" spans="1:7" x14ac:dyDescent="0.25">
      <c r="A907" t="s">
        <v>9157</v>
      </c>
      <c r="B907" t="s">
        <v>9158</v>
      </c>
      <c r="C907" t="s">
        <v>3</v>
      </c>
      <c r="D907" s="13">
        <v>26</v>
      </c>
      <c r="E907" t="s">
        <v>9102</v>
      </c>
      <c r="F907" s="10" t="str">
        <f>IF(ISERROR(VLOOKUP(Transaktionen[[#This Row],[Transaktionen]],BTT[Verwendete Transaktion (Pflichtauswahl)],1,FALSE)),"nein","ja")</f>
        <v>nein</v>
      </c>
    </row>
    <row r="908" spans="1:7" x14ac:dyDescent="0.25">
      <c r="A908" t="s">
        <v>9159</v>
      </c>
      <c r="B908" t="s">
        <v>9158</v>
      </c>
      <c r="C908" t="s">
        <v>3</v>
      </c>
      <c r="D908" s="13">
        <v>148</v>
      </c>
      <c r="E908" t="s">
        <v>9102</v>
      </c>
      <c r="F908" s="10" t="str">
        <f>IF(ISERROR(VLOOKUP(Transaktionen[[#This Row],[Transaktionen]],BTT[Verwendete Transaktion (Pflichtauswahl)],1,FALSE)),"nein","ja")</f>
        <v>nein</v>
      </c>
    </row>
    <row r="909" spans="1:7" x14ac:dyDescent="0.25">
      <c r="A909" t="s">
        <v>9160</v>
      </c>
      <c r="B909" t="s">
        <v>9161</v>
      </c>
      <c r="C909" t="s">
        <v>3</v>
      </c>
      <c r="D909" s="13">
        <v>657</v>
      </c>
      <c r="E909" t="s">
        <v>9102</v>
      </c>
      <c r="F909" s="10" t="str">
        <f>IF(ISERROR(VLOOKUP(Transaktionen[[#This Row],[Transaktionen]],BTT[Verwendete Transaktion (Pflichtauswahl)],1,FALSE)),"nein","ja")</f>
        <v>nein</v>
      </c>
    </row>
    <row r="910" spans="1:7" x14ac:dyDescent="0.25">
      <c r="A910" t="s">
        <v>9162</v>
      </c>
      <c r="B910" t="s">
        <v>9163</v>
      </c>
      <c r="C910" t="s">
        <v>3</v>
      </c>
      <c r="D910" s="13">
        <v>348</v>
      </c>
      <c r="E910" t="s">
        <v>9102</v>
      </c>
      <c r="F910" t="str">
        <f>IF(ISERROR(VLOOKUP(Transaktionen[[#This Row],[Transaktionen]],BTT[Verwendete Transaktion (Pflichtauswahl)],1,FALSE)),"nein","ja")</f>
        <v>nein</v>
      </c>
    </row>
    <row r="911" spans="1:7" x14ac:dyDescent="0.25">
      <c r="A911" t="s">
        <v>1013</v>
      </c>
      <c r="B911" t="s">
        <v>1014</v>
      </c>
      <c r="C911" t="s">
        <v>6039</v>
      </c>
      <c r="D911" s="13">
        <v>128112</v>
      </c>
      <c r="E911" t="s">
        <v>9102</v>
      </c>
      <c r="F911" t="str">
        <f>IF(ISERROR(VLOOKUP(Transaktionen[[#This Row],[Transaktionen]],BTT[Verwendete Transaktion (Pflichtauswahl)],1,FALSE)),"nein","ja")</f>
        <v>nein</v>
      </c>
    </row>
    <row r="912" spans="1:7" x14ac:dyDescent="0.25">
      <c r="A912" t="s">
        <v>1015</v>
      </c>
      <c r="B912" t="s">
        <v>1016</v>
      </c>
      <c r="C912" t="s">
        <v>6039</v>
      </c>
      <c r="D912" s="13">
        <v>5231502</v>
      </c>
      <c r="E912" t="s">
        <v>9102</v>
      </c>
      <c r="F912" t="str">
        <f>IF(ISERROR(VLOOKUP(Transaktionen[[#This Row],[Transaktionen]],BTT[Verwendete Transaktion (Pflichtauswahl)],1,FALSE)),"nein","ja")</f>
        <v>nein</v>
      </c>
    </row>
    <row r="913" spans="1:7" x14ac:dyDescent="0.25">
      <c r="A913" t="s">
        <v>1017</v>
      </c>
      <c r="B913" t="s">
        <v>1018</v>
      </c>
      <c r="C913" t="s">
        <v>6039</v>
      </c>
      <c r="D913" s="13">
        <v>695198</v>
      </c>
      <c r="E913" t="s">
        <v>9102</v>
      </c>
      <c r="F913" t="str">
        <f>IF(ISERROR(VLOOKUP(Transaktionen[[#This Row],[Transaktionen]],BTT[Verwendete Transaktion (Pflichtauswahl)],1,FALSE)),"nein","ja")</f>
        <v>nein</v>
      </c>
    </row>
    <row r="914" spans="1:7" x14ac:dyDescent="0.25">
      <c r="A914" t="s">
        <v>6744</v>
      </c>
      <c r="B914" t="s">
        <v>7805</v>
      </c>
      <c r="C914" t="s">
        <v>6094</v>
      </c>
      <c r="D914" s="13" t="s">
        <v>576</v>
      </c>
      <c r="E914" t="s">
        <v>576</v>
      </c>
      <c r="F914" t="str">
        <f>IF(ISERROR(VLOOKUP(Transaktionen[[#This Row],[Transaktionen]],BTT[Verwendete Transaktion (Pflichtauswahl)],1,FALSE)),"nein","ja")</f>
        <v>nein</v>
      </c>
      <c r="G914" t="s">
        <v>9516</v>
      </c>
    </row>
    <row r="915" spans="1:7" x14ac:dyDescent="0.25">
      <c r="A915" t="s">
        <v>6745</v>
      </c>
      <c r="B915" t="s">
        <v>7806</v>
      </c>
      <c r="C915" t="s">
        <v>6094</v>
      </c>
      <c r="D915" s="13">
        <v>90</v>
      </c>
      <c r="E915" t="s">
        <v>576</v>
      </c>
      <c r="F915" t="str">
        <f>IF(ISERROR(VLOOKUP(Transaktionen[[#This Row],[Transaktionen]],BTT[Verwendete Transaktion (Pflichtauswahl)],1,FALSE)),"nein","ja")</f>
        <v>nein</v>
      </c>
    </row>
    <row r="916" spans="1:7" x14ac:dyDescent="0.25">
      <c r="A916" t="s">
        <v>6746</v>
      </c>
      <c r="B916" t="s">
        <v>7807</v>
      </c>
      <c r="C916" t="s">
        <v>6088</v>
      </c>
      <c r="D916" s="13" t="s">
        <v>576</v>
      </c>
      <c r="E916" t="s">
        <v>576</v>
      </c>
      <c r="F916" t="str">
        <f>IF(ISERROR(VLOOKUP(Transaktionen[[#This Row],[Transaktionen]],BTT[Verwendete Transaktion (Pflichtauswahl)],1,FALSE)),"nein","ja")</f>
        <v>nein</v>
      </c>
      <c r="G916" t="s">
        <v>9516</v>
      </c>
    </row>
    <row r="917" spans="1:7" x14ac:dyDescent="0.25">
      <c r="A917" t="s">
        <v>6747</v>
      </c>
      <c r="B917" t="s">
        <v>7808</v>
      </c>
      <c r="C917" t="s">
        <v>6088</v>
      </c>
      <c r="D917" s="13" t="s">
        <v>576</v>
      </c>
      <c r="E917" t="s">
        <v>576</v>
      </c>
      <c r="F917" t="str">
        <f>IF(ISERROR(VLOOKUP(Transaktionen[[#This Row],[Transaktionen]],BTT[Verwendete Transaktion (Pflichtauswahl)],1,FALSE)),"nein","ja")</f>
        <v>nein</v>
      </c>
      <c r="G917" t="s">
        <v>9516</v>
      </c>
    </row>
    <row r="918" spans="1:7" x14ac:dyDescent="0.25">
      <c r="A918" t="s">
        <v>1019</v>
      </c>
      <c r="B918" t="s">
        <v>1020</v>
      </c>
      <c r="C918" t="s">
        <v>6088</v>
      </c>
      <c r="D918" s="13">
        <v>18</v>
      </c>
      <c r="E918" t="s">
        <v>9102</v>
      </c>
      <c r="F918" t="str">
        <f>IF(ISERROR(VLOOKUP(Transaktionen[[#This Row],[Transaktionen]],BTT[Verwendete Transaktion (Pflichtauswahl)],1,FALSE)),"nein","ja")</f>
        <v>nein</v>
      </c>
    </row>
    <row r="919" spans="1:7" x14ac:dyDescent="0.25">
      <c r="A919" t="s">
        <v>1021</v>
      </c>
      <c r="B919" t="s">
        <v>1022</v>
      </c>
      <c r="C919" t="s">
        <v>6088</v>
      </c>
      <c r="D919" s="13">
        <v>18</v>
      </c>
      <c r="E919" t="s">
        <v>9102</v>
      </c>
      <c r="F919" t="str">
        <f>IF(ISERROR(VLOOKUP(Transaktionen[[#This Row],[Transaktionen]],BTT[Verwendete Transaktion (Pflichtauswahl)],1,FALSE)),"nein","ja")</f>
        <v>nein</v>
      </c>
    </row>
    <row r="920" spans="1:7" x14ac:dyDescent="0.25">
      <c r="A920" t="s">
        <v>1023</v>
      </c>
      <c r="B920" t="s">
        <v>1024</v>
      </c>
      <c r="C920" t="s">
        <v>6094</v>
      </c>
      <c r="D920" s="13">
        <v>117</v>
      </c>
      <c r="E920" t="s">
        <v>9102</v>
      </c>
      <c r="F920" t="str">
        <f>IF(ISERROR(VLOOKUP(Transaktionen[[#This Row],[Transaktionen]],BTT[Verwendete Transaktion (Pflichtauswahl)],1,FALSE)),"nein","ja")</f>
        <v>nein</v>
      </c>
    </row>
    <row r="921" spans="1:7" x14ac:dyDescent="0.25">
      <c r="A921" t="s">
        <v>1025</v>
      </c>
      <c r="B921" t="s">
        <v>1026</v>
      </c>
      <c r="C921" t="s">
        <v>6094</v>
      </c>
      <c r="D921" s="13">
        <v>702</v>
      </c>
      <c r="E921" t="s">
        <v>9102</v>
      </c>
      <c r="F921" t="str">
        <f>IF(ISERROR(VLOOKUP(Transaktionen[[#This Row],[Transaktionen]],BTT[Verwendete Transaktion (Pflichtauswahl)],1,FALSE)),"nein","ja")</f>
        <v>nein</v>
      </c>
    </row>
    <row r="922" spans="1:7" x14ac:dyDescent="0.25">
      <c r="A922" t="s">
        <v>6748</v>
      </c>
      <c r="B922" t="s">
        <v>7809</v>
      </c>
      <c r="C922" t="s">
        <v>6094</v>
      </c>
      <c r="D922" s="13" t="s">
        <v>576</v>
      </c>
      <c r="E922" t="s">
        <v>576</v>
      </c>
      <c r="F922" t="str">
        <f>IF(ISERROR(VLOOKUP(Transaktionen[[#This Row],[Transaktionen]],BTT[Verwendete Transaktion (Pflichtauswahl)],1,FALSE)),"nein","ja")</f>
        <v>nein</v>
      </c>
      <c r="G922" t="s">
        <v>9516</v>
      </c>
    </row>
    <row r="923" spans="1:7" x14ac:dyDescent="0.25">
      <c r="A923" t="s">
        <v>6749</v>
      </c>
      <c r="B923" t="s">
        <v>7810</v>
      </c>
      <c r="C923" t="s">
        <v>6088</v>
      </c>
      <c r="D923" s="13" t="s">
        <v>576</v>
      </c>
      <c r="E923" t="s">
        <v>576</v>
      </c>
      <c r="F923" t="str">
        <f>IF(ISERROR(VLOOKUP(Transaktionen[[#This Row],[Transaktionen]],BTT[Verwendete Transaktion (Pflichtauswahl)],1,FALSE)),"nein","ja")</f>
        <v>nein</v>
      </c>
      <c r="G923" t="s">
        <v>9516</v>
      </c>
    </row>
    <row r="924" spans="1:7" x14ac:dyDescent="0.25">
      <c r="A924" t="s">
        <v>6750</v>
      </c>
      <c r="B924" t="s">
        <v>7811</v>
      </c>
      <c r="C924" t="s">
        <v>6094</v>
      </c>
      <c r="D924" s="13">
        <v>87</v>
      </c>
      <c r="E924" t="s">
        <v>576</v>
      </c>
      <c r="F924" t="str">
        <f>IF(ISERROR(VLOOKUP(Transaktionen[[#This Row],[Transaktionen]],BTT[Verwendete Transaktion (Pflichtauswahl)],1,FALSE)),"nein","ja")</f>
        <v>nein</v>
      </c>
    </row>
    <row r="925" spans="1:7" x14ac:dyDescent="0.25">
      <c r="A925" t="s">
        <v>1027</v>
      </c>
      <c r="B925" t="s">
        <v>1028</v>
      </c>
      <c r="C925" t="s">
        <v>6094</v>
      </c>
      <c r="D925" s="13">
        <v>3348</v>
      </c>
      <c r="E925" t="s">
        <v>9102</v>
      </c>
      <c r="F925" t="str">
        <f>IF(ISERROR(VLOOKUP(Transaktionen[[#This Row],[Transaktionen]],BTT[Verwendete Transaktion (Pflichtauswahl)],1,FALSE)),"nein","ja")</f>
        <v>nein</v>
      </c>
    </row>
    <row r="926" spans="1:7" x14ac:dyDescent="0.25">
      <c r="A926" t="s">
        <v>1029</v>
      </c>
      <c r="B926" t="s">
        <v>1030</v>
      </c>
      <c r="C926" t="s">
        <v>6094</v>
      </c>
      <c r="D926" s="13">
        <v>5904</v>
      </c>
      <c r="E926" t="s">
        <v>9102</v>
      </c>
      <c r="F926" t="str">
        <f>IF(ISERROR(VLOOKUP(Transaktionen[[#This Row],[Transaktionen]],BTT[Verwendete Transaktion (Pflichtauswahl)],1,FALSE)),"nein","ja")</f>
        <v>nein</v>
      </c>
    </row>
    <row r="927" spans="1:7" x14ac:dyDescent="0.25">
      <c r="A927" t="s">
        <v>1031</v>
      </c>
      <c r="B927" t="s">
        <v>1032</v>
      </c>
      <c r="C927" t="s">
        <v>6094</v>
      </c>
      <c r="D927" s="13">
        <v>2358</v>
      </c>
      <c r="E927" t="s">
        <v>9102</v>
      </c>
      <c r="F927" t="str">
        <f>IF(ISERROR(VLOOKUP(Transaktionen[[#This Row],[Transaktionen]],BTT[Verwendete Transaktion (Pflichtauswahl)],1,FALSE)),"nein","ja")</f>
        <v>nein</v>
      </c>
    </row>
    <row r="928" spans="1:7" x14ac:dyDescent="0.25">
      <c r="A928" t="s">
        <v>6751</v>
      </c>
      <c r="B928" t="s">
        <v>7812</v>
      </c>
      <c r="C928" t="s">
        <v>6094</v>
      </c>
      <c r="D928" s="13" t="s">
        <v>576</v>
      </c>
      <c r="E928" t="s">
        <v>576</v>
      </c>
      <c r="F928" t="str">
        <f>IF(ISERROR(VLOOKUP(Transaktionen[[#This Row],[Transaktionen]],BTT[Verwendete Transaktion (Pflichtauswahl)],1,FALSE)),"nein","ja")</f>
        <v>nein</v>
      </c>
      <c r="G928" t="s">
        <v>9516</v>
      </c>
    </row>
    <row r="929" spans="1:7" x14ac:dyDescent="0.25">
      <c r="A929" t="s">
        <v>6752</v>
      </c>
      <c r="B929" t="s">
        <v>7813</v>
      </c>
      <c r="C929" t="s">
        <v>6094</v>
      </c>
      <c r="D929" s="13" t="s">
        <v>576</v>
      </c>
      <c r="E929" t="s">
        <v>576</v>
      </c>
      <c r="F929" t="str">
        <f>IF(ISERROR(VLOOKUP(Transaktionen[[#This Row],[Transaktionen]],BTT[Verwendete Transaktion (Pflichtauswahl)],1,FALSE)),"nein","ja")</f>
        <v>nein</v>
      </c>
      <c r="G929" t="s">
        <v>9516</v>
      </c>
    </row>
    <row r="930" spans="1:7" x14ac:dyDescent="0.25">
      <c r="A930" t="s">
        <v>6753</v>
      </c>
      <c r="B930" t="s">
        <v>7814</v>
      </c>
      <c r="C930" t="s">
        <v>6094</v>
      </c>
      <c r="D930" s="13" t="s">
        <v>576</v>
      </c>
      <c r="E930" t="s">
        <v>576</v>
      </c>
      <c r="F930" t="str">
        <f>IF(ISERROR(VLOOKUP(Transaktionen[[#This Row],[Transaktionen]],BTT[Verwendete Transaktion (Pflichtauswahl)],1,FALSE)),"nein","ja")</f>
        <v>nein</v>
      </c>
      <c r="G930" t="s">
        <v>9516</v>
      </c>
    </row>
    <row r="931" spans="1:7" x14ac:dyDescent="0.25">
      <c r="A931" t="s">
        <v>1033</v>
      </c>
      <c r="B931" t="s">
        <v>1034</v>
      </c>
      <c r="C931" t="s">
        <v>6094</v>
      </c>
      <c r="D931" s="13">
        <v>27</v>
      </c>
      <c r="E931" t="s">
        <v>9102</v>
      </c>
      <c r="F931" t="str">
        <f>IF(ISERROR(VLOOKUP(Transaktionen[[#This Row],[Transaktionen]],BTT[Verwendete Transaktion (Pflichtauswahl)],1,FALSE)),"nein","ja")</f>
        <v>nein</v>
      </c>
    </row>
    <row r="932" spans="1:7" x14ac:dyDescent="0.25">
      <c r="A932" t="s">
        <v>1035</v>
      </c>
      <c r="B932" t="s">
        <v>1036</v>
      </c>
      <c r="C932" t="s">
        <v>6094</v>
      </c>
      <c r="D932" s="13">
        <v>38</v>
      </c>
      <c r="E932" t="s">
        <v>9102</v>
      </c>
      <c r="F932" t="str">
        <f>IF(ISERROR(VLOOKUP(Transaktionen[[#This Row],[Transaktionen]],BTT[Verwendete Transaktion (Pflichtauswahl)],1,FALSE)),"nein","ja")</f>
        <v>nein</v>
      </c>
    </row>
    <row r="933" spans="1:7" x14ac:dyDescent="0.25">
      <c r="A933" t="s">
        <v>1037</v>
      </c>
      <c r="B933" t="s">
        <v>1038</v>
      </c>
      <c r="C933" t="s">
        <v>6094</v>
      </c>
      <c r="D933" s="13" t="s">
        <v>576</v>
      </c>
      <c r="E933" t="s">
        <v>576</v>
      </c>
      <c r="F933" t="str">
        <f>IF(ISERROR(VLOOKUP(Transaktionen[[#This Row],[Transaktionen]],BTT[Verwendete Transaktion (Pflichtauswahl)],1,FALSE)),"nein","ja")</f>
        <v>nein</v>
      </c>
      <c r="G933" t="s">
        <v>9516</v>
      </c>
    </row>
    <row r="934" spans="1:7" x14ac:dyDescent="0.25">
      <c r="A934" t="s">
        <v>1039</v>
      </c>
      <c r="B934" t="s">
        <v>1040</v>
      </c>
      <c r="C934" t="s">
        <v>6094</v>
      </c>
      <c r="D934" s="13" t="s">
        <v>576</v>
      </c>
      <c r="E934" t="s">
        <v>576</v>
      </c>
      <c r="F934" t="str">
        <f>IF(ISERROR(VLOOKUP(Transaktionen[[#This Row],[Transaktionen]],BTT[Verwendete Transaktion (Pflichtauswahl)],1,FALSE)),"nein","ja")</f>
        <v>nein</v>
      </c>
      <c r="G934" t="s">
        <v>9516</v>
      </c>
    </row>
    <row r="935" spans="1:7" x14ac:dyDescent="0.25">
      <c r="A935" t="s">
        <v>1041</v>
      </c>
      <c r="B935" t="s">
        <v>1042</v>
      </c>
      <c r="C935" t="s">
        <v>6094</v>
      </c>
      <c r="D935" s="13">
        <v>6505</v>
      </c>
      <c r="E935" t="s">
        <v>9102</v>
      </c>
      <c r="F935" t="str">
        <f>IF(ISERROR(VLOOKUP(Transaktionen[[#This Row],[Transaktionen]],BTT[Verwendete Transaktion (Pflichtauswahl)],1,FALSE)),"nein","ja")</f>
        <v>nein</v>
      </c>
    </row>
    <row r="936" spans="1:7" x14ac:dyDescent="0.25">
      <c r="A936" t="s">
        <v>1043</v>
      </c>
      <c r="B936" t="s">
        <v>1044</v>
      </c>
      <c r="C936" t="s">
        <v>6094</v>
      </c>
      <c r="D936" s="13">
        <v>28623</v>
      </c>
      <c r="E936" t="s">
        <v>9102</v>
      </c>
      <c r="F936" s="10" t="str">
        <f>IF(ISERROR(VLOOKUP(Transaktionen[[#This Row],[Transaktionen]],BTT[Verwendete Transaktion (Pflichtauswahl)],1,FALSE)),"nein","ja")</f>
        <v>nein</v>
      </c>
    </row>
    <row r="937" spans="1:7" x14ac:dyDescent="0.25">
      <c r="A937" t="s">
        <v>9164</v>
      </c>
      <c r="B937" t="s">
        <v>9165</v>
      </c>
      <c r="C937" t="s">
        <v>6094</v>
      </c>
      <c r="D937" s="13">
        <v>2</v>
      </c>
      <c r="E937" t="s">
        <v>9102</v>
      </c>
      <c r="F937" t="str">
        <f>IF(ISERROR(VLOOKUP(Transaktionen[[#This Row],[Transaktionen]],BTT[Verwendete Transaktion (Pflichtauswahl)],1,FALSE)),"nein","ja")</f>
        <v>nein</v>
      </c>
    </row>
    <row r="938" spans="1:7" x14ac:dyDescent="0.25">
      <c r="A938" t="s">
        <v>1045</v>
      </c>
      <c r="B938" t="s">
        <v>1046</v>
      </c>
      <c r="C938" t="s">
        <v>6094</v>
      </c>
      <c r="D938" s="13">
        <v>123</v>
      </c>
      <c r="E938" t="s">
        <v>9102</v>
      </c>
      <c r="F938" t="str">
        <f>IF(ISERROR(VLOOKUP(Transaktionen[[#This Row],[Transaktionen]],BTT[Verwendete Transaktion (Pflichtauswahl)],1,FALSE)),"nein","ja")</f>
        <v>nein</v>
      </c>
    </row>
    <row r="939" spans="1:7" x14ac:dyDescent="0.25">
      <c r="A939" t="s">
        <v>1047</v>
      </c>
      <c r="B939" t="s">
        <v>1048</v>
      </c>
      <c r="C939" t="s">
        <v>6094</v>
      </c>
      <c r="D939" s="13">
        <v>4349</v>
      </c>
      <c r="E939" t="s">
        <v>9102</v>
      </c>
      <c r="F939" t="str">
        <f>IF(ISERROR(VLOOKUP(Transaktionen[[#This Row],[Transaktionen]],BTT[Verwendete Transaktion (Pflichtauswahl)],1,FALSE)),"nein","ja")</f>
        <v>nein</v>
      </c>
    </row>
    <row r="940" spans="1:7" x14ac:dyDescent="0.25">
      <c r="A940" t="s">
        <v>1049</v>
      </c>
      <c r="B940" t="s">
        <v>1050</v>
      </c>
      <c r="C940" t="s">
        <v>6094</v>
      </c>
      <c r="D940" s="13">
        <v>74</v>
      </c>
      <c r="E940" t="s">
        <v>9102</v>
      </c>
      <c r="F940" t="str">
        <f>IF(ISERROR(VLOOKUP(Transaktionen[[#This Row],[Transaktionen]],BTT[Verwendete Transaktion (Pflichtauswahl)],1,FALSE)),"nein","ja")</f>
        <v>nein</v>
      </c>
    </row>
    <row r="941" spans="1:7" x14ac:dyDescent="0.25">
      <c r="A941" t="s">
        <v>1051</v>
      </c>
      <c r="B941" t="s">
        <v>1052</v>
      </c>
      <c r="C941" t="s">
        <v>6094</v>
      </c>
      <c r="D941" s="13">
        <v>985</v>
      </c>
      <c r="E941" t="s">
        <v>9102</v>
      </c>
      <c r="F941" t="str">
        <f>IF(ISERROR(VLOOKUP(Transaktionen[[#This Row],[Transaktionen]],BTT[Verwendete Transaktion (Pflichtauswahl)],1,FALSE)),"nein","ja")</f>
        <v>nein</v>
      </c>
    </row>
    <row r="942" spans="1:7" x14ac:dyDescent="0.25">
      <c r="A942" t="s">
        <v>6754</v>
      </c>
      <c r="B942" t="s">
        <v>7815</v>
      </c>
      <c r="C942" t="s">
        <v>6094</v>
      </c>
      <c r="D942" s="13">
        <v>12</v>
      </c>
      <c r="E942" t="s">
        <v>576</v>
      </c>
      <c r="F942" t="str">
        <f>IF(ISERROR(VLOOKUP(Transaktionen[[#This Row],[Transaktionen]],BTT[Verwendete Transaktion (Pflichtauswahl)],1,FALSE)),"nein","ja")</f>
        <v>nein</v>
      </c>
    </row>
    <row r="943" spans="1:7" x14ac:dyDescent="0.25">
      <c r="A943" t="s">
        <v>6755</v>
      </c>
      <c r="B943" t="s">
        <v>7816</v>
      </c>
      <c r="C943" t="s">
        <v>6094</v>
      </c>
      <c r="D943" s="13">
        <v>114</v>
      </c>
      <c r="E943" t="s">
        <v>576</v>
      </c>
      <c r="F943" t="str">
        <f>IF(ISERROR(VLOOKUP(Transaktionen[[#This Row],[Transaktionen]],BTT[Verwendete Transaktion (Pflichtauswahl)],1,FALSE)),"nein","ja")</f>
        <v>nein</v>
      </c>
    </row>
    <row r="944" spans="1:7" x14ac:dyDescent="0.25">
      <c r="A944" t="s">
        <v>1053</v>
      </c>
      <c r="B944" t="s">
        <v>1054</v>
      </c>
      <c r="C944" t="s">
        <v>6094</v>
      </c>
      <c r="D944" s="13">
        <v>8</v>
      </c>
      <c r="E944" t="s">
        <v>9102</v>
      </c>
      <c r="F944" t="str">
        <f>IF(ISERROR(VLOOKUP(Transaktionen[[#This Row],[Transaktionen]],BTT[Verwendete Transaktion (Pflichtauswahl)],1,FALSE)),"nein","ja")</f>
        <v>nein</v>
      </c>
    </row>
    <row r="945" spans="1:6" x14ac:dyDescent="0.25">
      <c r="A945" t="s">
        <v>6756</v>
      </c>
      <c r="B945" t="s">
        <v>7817</v>
      </c>
      <c r="C945" t="s">
        <v>6094</v>
      </c>
      <c r="D945" s="13">
        <v>60</v>
      </c>
      <c r="E945" t="s">
        <v>576</v>
      </c>
      <c r="F945" t="str">
        <f>IF(ISERROR(VLOOKUP(Transaktionen[[#This Row],[Transaktionen]],BTT[Verwendete Transaktion (Pflichtauswahl)],1,FALSE)),"nein","ja")</f>
        <v>nein</v>
      </c>
    </row>
    <row r="946" spans="1:6" x14ac:dyDescent="0.25">
      <c r="A946" t="s">
        <v>6757</v>
      </c>
      <c r="B946" t="s">
        <v>7818</v>
      </c>
      <c r="C946" t="s">
        <v>6094</v>
      </c>
      <c r="D946" s="13">
        <v>10</v>
      </c>
      <c r="E946" t="s">
        <v>576</v>
      </c>
      <c r="F946" s="10" t="str">
        <f>IF(ISERROR(VLOOKUP(Transaktionen[[#This Row],[Transaktionen]],BTT[Verwendete Transaktion (Pflichtauswahl)],1,FALSE)),"nein","ja")</f>
        <v>nein</v>
      </c>
    </row>
    <row r="947" spans="1:6" x14ac:dyDescent="0.25">
      <c r="A947" t="s">
        <v>9166</v>
      </c>
      <c r="B947" t="s">
        <v>9167</v>
      </c>
      <c r="C947" t="s">
        <v>6094</v>
      </c>
      <c r="D947" s="13">
        <v>7</v>
      </c>
      <c r="E947" t="s">
        <v>9102</v>
      </c>
      <c r="F947" t="str">
        <f>IF(ISERROR(VLOOKUP(Transaktionen[[#This Row],[Transaktionen]],BTT[Verwendete Transaktion (Pflichtauswahl)],1,FALSE)),"nein","ja")</f>
        <v>nein</v>
      </c>
    </row>
    <row r="948" spans="1:6" x14ac:dyDescent="0.25">
      <c r="A948" t="s">
        <v>1055</v>
      </c>
      <c r="B948" t="s">
        <v>1056</v>
      </c>
      <c r="C948" t="s">
        <v>6094</v>
      </c>
      <c r="D948" s="13">
        <v>90</v>
      </c>
      <c r="E948" t="s">
        <v>9102</v>
      </c>
      <c r="F948" t="str">
        <f>IF(ISERROR(VLOOKUP(Transaktionen[[#This Row],[Transaktionen]],BTT[Verwendete Transaktion (Pflichtauswahl)],1,FALSE)),"nein","ja")</f>
        <v>nein</v>
      </c>
    </row>
    <row r="949" spans="1:6" x14ac:dyDescent="0.25">
      <c r="A949" t="s">
        <v>1057</v>
      </c>
      <c r="B949" t="s">
        <v>1058</v>
      </c>
      <c r="C949" t="s">
        <v>6094</v>
      </c>
      <c r="D949" s="13">
        <v>12676</v>
      </c>
      <c r="E949" t="s">
        <v>9102</v>
      </c>
      <c r="F949" t="str">
        <f>IF(ISERROR(VLOOKUP(Transaktionen[[#This Row],[Transaktionen]],BTT[Verwendete Transaktion (Pflichtauswahl)],1,FALSE)),"nein","ja")</f>
        <v>nein</v>
      </c>
    </row>
    <row r="950" spans="1:6" x14ac:dyDescent="0.25">
      <c r="A950" t="s">
        <v>1059</v>
      </c>
      <c r="B950" t="s">
        <v>1060</v>
      </c>
      <c r="C950" t="s">
        <v>6094</v>
      </c>
      <c r="D950" s="13">
        <v>23</v>
      </c>
      <c r="E950" t="s">
        <v>9102</v>
      </c>
      <c r="F950" t="str">
        <f>IF(ISERROR(VLOOKUP(Transaktionen[[#This Row],[Transaktionen]],BTT[Verwendete Transaktion (Pflichtauswahl)],1,FALSE)),"nein","ja")</f>
        <v>nein</v>
      </c>
    </row>
    <row r="951" spans="1:6" x14ac:dyDescent="0.25">
      <c r="A951" t="s">
        <v>1061</v>
      </c>
      <c r="B951" t="s">
        <v>1062</v>
      </c>
      <c r="C951" t="s">
        <v>6094</v>
      </c>
      <c r="D951" s="13">
        <v>972</v>
      </c>
      <c r="E951" t="s">
        <v>9102</v>
      </c>
      <c r="F951" t="str">
        <f>IF(ISERROR(VLOOKUP(Transaktionen[[#This Row],[Transaktionen]],BTT[Verwendete Transaktion (Pflichtauswahl)],1,FALSE)),"nein","ja")</f>
        <v>nein</v>
      </c>
    </row>
    <row r="952" spans="1:6" x14ac:dyDescent="0.25">
      <c r="A952" t="s">
        <v>1063</v>
      </c>
      <c r="B952" t="s">
        <v>1064</v>
      </c>
      <c r="C952" t="s">
        <v>6037</v>
      </c>
      <c r="D952" s="13">
        <v>420</v>
      </c>
      <c r="E952" t="s">
        <v>576</v>
      </c>
      <c r="F952" t="str">
        <f>IF(ISERROR(VLOOKUP(Transaktionen[[#This Row],[Transaktionen]],BTT[Verwendete Transaktion (Pflichtauswahl)],1,FALSE)),"nein","ja")</f>
        <v>nein</v>
      </c>
    </row>
    <row r="953" spans="1:6" x14ac:dyDescent="0.25">
      <c r="A953" t="s">
        <v>6758</v>
      </c>
      <c r="B953" t="s">
        <v>7819</v>
      </c>
      <c r="C953" t="s">
        <v>6037</v>
      </c>
      <c r="D953" s="13">
        <v>10</v>
      </c>
      <c r="E953" t="s">
        <v>9103</v>
      </c>
      <c r="F953" t="str">
        <f>IF(ISERROR(VLOOKUP(Transaktionen[[#This Row],[Transaktionen]],BTT[Verwendete Transaktion (Pflichtauswahl)],1,FALSE)),"nein","ja")</f>
        <v>nein</v>
      </c>
    </row>
    <row r="954" spans="1:6" x14ac:dyDescent="0.25">
      <c r="A954" t="s">
        <v>1065</v>
      </c>
      <c r="B954" t="s">
        <v>1066</v>
      </c>
      <c r="C954" t="s">
        <v>6037</v>
      </c>
      <c r="D954" s="13">
        <v>108</v>
      </c>
      <c r="E954" t="s">
        <v>9102</v>
      </c>
      <c r="F954" t="str">
        <f>IF(ISERROR(VLOOKUP(Transaktionen[[#This Row],[Transaktionen]],BTT[Verwendete Transaktion (Pflichtauswahl)],1,FALSE)),"nein","ja")</f>
        <v>nein</v>
      </c>
    </row>
    <row r="955" spans="1:6" x14ac:dyDescent="0.25">
      <c r="A955" t="s">
        <v>1067</v>
      </c>
      <c r="B955" t="s">
        <v>1068</v>
      </c>
      <c r="C955" t="s">
        <v>6037</v>
      </c>
      <c r="D955" s="13">
        <v>58</v>
      </c>
      <c r="E955" t="s">
        <v>9102</v>
      </c>
      <c r="F955" t="str">
        <f>IF(ISERROR(VLOOKUP(Transaktionen[[#This Row],[Transaktionen]],BTT[Verwendete Transaktion (Pflichtauswahl)],1,FALSE)),"nein","ja")</f>
        <v>nein</v>
      </c>
    </row>
    <row r="956" spans="1:6" x14ac:dyDescent="0.25">
      <c r="A956" t="s">
        <v>1069</v>
      </c>
      <c r="B956" t="s">
        <v>1070</v>
      </c>
      <c r="C956" t="s">
        <v>6037</v>
      </c>
      <c r="D956" s="13">
        <v>6974</v>
      </c>
      <c r="E956" t="s">
        <v>9102</v>
      </c>
      <c r="F956" t="str">
        <f>IF(ISERROR(VLOOKUP(Transaktionen[[#This Row],[Transaktionen]],BTT[Verwendete Transaktion (Pflichtauswahl)],1,FALSE)),"nein","ja")</f>
        <v>nein</v>
      </c>
    </row>
    <row r="957" spans="1:6" x14ac:dyDescent="0.25">
      <c r="A957" t="s">
        <v>1071</v>
      </c>
      <c r="B957" t="s">
        <v>1072</v>
      </c>
      <c r="C957" t="s">
        <v>6037</v>
      </c>
      <c r="D957" s="13">
        <v>6</v>
      </c>
      <c r="E957" t="s">
        <v>576</v>
      </c>
      <c r="F957" t="str">
        <f>IF(ISERROR(VLOOKUP(Transaktionen[[#This Row],[Transaktionen]],BTT[Verwendete Transaktion (Pflichtauswahl)],1,FALSE)),"nein","ja")</f>
        <v>nein</v>
      </c>
    </row>
    <row r="958" spans="1:6" x14ac:dyDescent="0.25">
      <c r="A958" t="s">
        <v>1073</v>
      </c>
      <c r="B958" t="s">
        <v>1074</v>
      </c>
      <c r="C958" t="s">
        <v>6037</v>
      </c>
      <c r="D958" s="13">
        <v>6576</v>
      </c>
      <c r="E958" t="s">
        <v>9102</v>
      </c>
      <c r="F958" t="str">
        <f>IF(ISERROR(VLOOKUP(Transaktionen[[#This Row],[Transaktionen]],BTT[Verwendete Transaktion (Pflichtauswahl)],1,FALSE)),"nein","ja")</f>
        <v>nein</v>
      </c>
    </row>
    <row r="959" spans="1:6" x14ac:dyDescent="0.25">
      <c r="A959" t="s">
        <v>1075</v>
      </c>
      <c r="B959" t="s">
        <v>1076</v>
      </c>
      <c r="C959" t="s">
        <v>8454</v>
      </c>
      <c r="D959" s="13">
        <v>8</v>
      </c>
      <c r="E959" t="s">
        <v>576</v>
      </c>
      <c r="F959" t="str">
        <f>IF(ISERROR(VLOOKUP(Transaktionen[[#This Row],[Transaktionen]],BTT[Verwendete Transaktion (Pflichtauswahl)],1,FALSE)),"nein","ja")</f>
        <v>nein</v>
      </c>
    </row>
    <row r="960" spans="1:6" x14ac:dyDescent="0.25">
      <c r="A960" t="s">
        <v>1077</v>
      </c>
      <c r="B960" t="s">
        <v>1078</v>
      </c>
      <c r="C960" t="s">
        <v>6037</v>
      </c>
      <c r="D960" s="13">
        <v>57458</v>
      </c>
      <c r="E960" t="s">
        <v>9102</v>
      </c>
      <c r="F960" t="str">
        <f>IF(ISERROR(VLOOKUP(Transaktionen[[#This Row],[Transaktionen]],BTT[Verwendete Transaktion (Pflichtauswahl)],1,FALSE)),"nein","ja")</f>
        <v>nein</v>
      </c>
    </row>
    <row r="961" spans="1:7" x14ac:dyDescent="0.25">
      <c r="A961" t="s">
        <v>1079</v>
      </c>
      <c r="B961" t="s">
        <v>1080</v>
      </c>
      <c r="C961" t="s">
        <v>6037</v>
      </c>
      <c r="D961" s="13" t="s">
        <v>576</v>
      </c>
      <c r="E961" t="s">
        <v>576</v>
      </c>
      <c r="F961" t="str">
        <f>IF(ISERROR(VLOOKUP(Transaktionen[[#This Row],[Transaktionen]],BTT[Verwendete Transaktion (Pflichtauswahl)],1,FALSE)),"nein","ja")</f>
        <v>nein</v>
      </c>
      <c r="G961" t="s">
        <v>9516</v>
      </c>
    </row>
    <row r="962" spans="1:7" x14ac:dyDescent="0.25">
      <c r="A962" t="s">
        <v>1081</v>
      </c>
      <c r="B962" t="s">
        <v>1082</v>
      </c>
      <c r="C962" t="s">
        <v>6037</v>
      </c>
      <c r="D962" s="13" t="s">
        <v>576</v>
      </c>
      <c r="E962" t="s">
        <v>576</v>
      </c>
      <c r="F962" t="str">
        <f>IF(ISERROR(VLOOKUP(Transaktionen[[#This Row],[Transaktionen]],BTT[Verwendete Transaktion (Pflichtauswahl)],1,FALSE)),"nein","ja")</f>
        <v>nein</v>
      </c>
      <c r="G962" t="s">
        <v>9516</v>
      </c>
    </row>
    <row r="963" spans="1:7" x14ac:dyDescent="0.25">
      <c r="A963" t="s">
        <v>1083</v>
      </c>
      <c r="B963" t="s">
        <v>1084</v>
      </c>
      <c r="C963" t="s">
        <v>6037</v>
      </c>
      <c r="D963" s="13" t="s">
        <v>576</v>
      </c>
      <c r="E963" t="s">
        <v>576</v>
      </c>
      <c r="F963" t="str">
        <f>IF(ISERROR(VLOOKUP(Transaktionen[[#This Row],[Transaktionen]],BTT[Verwendete Transaktion (Pflichtauswahl)],1,FALSE)),"nein","ja")</f>
        <v>nein</v>
      </c>
      <c r="G963" t="s">
        <v>9516</v>
      </c>
    </row>
    <row r="964" spans="1:7" x14ac:dyDescent="0.25">
      <c r="A964" t="s">
        <v>1085</v>
      </c>
      <c r="B964" t="s">
        <v>1086</v>
      </c>
      <c r="C964" t="s">
        <v>6037</v>
      </c>
      <c r="D964" s="13" t="s">
        <v>576</v>
      </c>
      <c r="E964" t="s">
        <v>576</v>
      </c>
      <c r="F964" t="str">
        <f>IF(ISERROR(VLOOKUP(Transaktionen[[#This Row],[Transaktionen]],BTT[Verwendete Transaktion (Pflichtauswahl)],1,FALSE)),"nein","ja")</f>
        <v>nein</v>
      </c>
      <c r="G964" t="s">
        <v>9516</v>
      </c>
    </row>
    <row r="965" spans="1:7" x14ac:dyDescent="0.25">
      <c r="A965" t="s">
        <v>1087</v>
      </c>
      <c r="B965" t="s">
        <v>1088</v>
      </c>
      <c r="C965" t="s">
        <v>6037</v>
      </c>
      <c r="D965" s="13">
        <v>6</v>
      </c>
      <c r="E965" t="s">
        <v>576</v>
      </c>
      <c r="F965" t="str">
        <f>IF(ISERROR(VLOOKUP(Transaktionen[[#This Row],[Transaktionen]],BTT[Verwendete Transaktion (Pflichtauswahl)],1,FALSE)),"nein","ja")</f>
        <v>nein</v>
      </c>
    </row>
    <row r="966" spans="1:7" x14ac:dyDescent="0.25">
      <c r="A966" t="s">
        <v>1089</v>
      </c>
      <c r="B966" t="s">
        <v>1090</v>
      </c>
      <c r="C966" t="s">
        <v>6037</v>
      </c>
      <c r="D966" s="13">
        <v>65</v>
      </c>
      <c r="E966" t="s">
        <v>9102</v>
      </c>
      <c r="F966" t="str">
        <f>IF(ISERROR(VLOOKUP(Transaktionen[[#This Row],[Transaktionen]],BTT[Verwendete Transaktion (Pflichtauswahl)],1,FALSE)),"nein","ja")</f>
        <v>nein</v>
      </c>
    </row>
    <row r="967" spans="1:7" x14ac:dyDescent="0.25">
      <c r="A967" t="s">
        <v>1091</v>
      </c>
      <c r="B967" t="s">
        <v>1092</v>
      </c>
      <c r="C967" t="s">
        <v>6037</v>
      </c>
      <c r="D967" s="13" t="s">
        <v>576</v>
      </c>
      <c r="E967" t="s">
        <v>576</v>
      </c>
      <c r="F967" t="str">
        <f>IF(ISERROR(VLOOKUP(Transaktionen[[#This Row],[Transaktionen]],BTT[Verwendete Transaktion (Pflichtauswahl)],1,FALSE)),"nein","ja")</f>
        <v>nein</v>
      </c>
      <c r="G967" t="s">
        <v>9516</v>
      </c>
    </row>
    <row r="968" spans="1:7" x14ac:dyDescent="0.25">
      <c r="A968" t="s">
        <v>1093</v>
      </c>
      <c r="B968" t="s">
        <v>1094</v>
      </c>
      <c r="C968" t="s">
        <v>6037</v>
      </c>
      <c r="D968" s="13">
        <v>21699</v>
      </c>
      <c r="E968" t="s">
        <v>9102</v>
      </c>
      <c r="F968" s="10" t="str">
        <f>IF(ISERROR(VLOOKUP(Transaktionen[[#This Row],[Transaktionen]],BTT[Verwendete Transaktion (Pflichtauswahl)],1,FALSE)),"nein","ja")</f>
        <v>nein</v>
      </c>
    </row>
    <row r="969" spans="1:7" x14ac:dyDescent="0.25">
      <c r="A969" t="s">
        <v>9168</v>
      </c>
      <c r="B969" t="s">
        <v>9169</v>
      </c>
      <c r="C969" t="s">
        <v>6037</v>
      </c>
      <c r="D969" s="13">
        <v>6</v>
      </c>
      <c r="E969" t="s">
        <v>9102</v>
      </c>
      <c r="F969" t="str">
        <f>IF(ISERROR(VLOOKUP(Transaktionen[[#This Row],[Transaktionen]],BTT[Verwendete Transaktion (Pflichtauswahl)],1,FALSE)),"nein","ja")</f>
        <v>nein</v>
      </c>
    </row>
    <row r="970" spans="1:7" x14ac:dyDescent="0.25">
      <c r="A970" t="s">
        <v>1095</v>
      </c>
      <c r="B970" t="s">
        <v>1096</v>
      </c>
      <c r="C970" t="s">
        <v>6037</v>
      </c>
      <c r="D970" s="13">
        <v>39830</v>
      </c>
      <c r="E970" t="s">
        <v>9102</v>
      </c>
      <c r="F970" t="str">
        <f>IF(ISERROR(VLOOKUP(Transaktionen[[#This Row],[Transaktionen]],BTT[Verwendete Transaktion (Pflichtauswahl)],1,FALSE)),"nein","ja")</f>
        <v>nein</v>
      </c>
    </row>
    <row r="971" spans="1:7" x14ac:dyDescent="0.25">
      <c r="A971" t="s">
        <v>1097</v>
      </c>
      <c r="B971" t="s">
        <v>1098</v>
      </c>
      <c r="C971" t="s">
        <v>6037</v>
      </c>
      <c r="D971" s="13" t="s">
        <v>576</v>
      </c>
      <c r="E971" t="s">
        <v>576</v>
      </c>
      <c r="F971" t="str">
        <f>IF(ISERROR(VLOOKUP(Transaktionen[[#This Row],[Transaktionen]],BTT[Verwendete Transaktion (Pflichtauswahl)],1,FALSE)),"nein","ja")</f>
        <v>nein</v>
      </c>
      <c r="G971" t="s">
        <v>9516</v>
      </c>
    </row>
    <row r="972" spans="1:7" x14ac:dyDescent="0.25">
      <c r="A972" t="s">
        <v>1099</v>
      </c>
      <c r="B972" t="s">
        <v>1100</v>
      </c>
      <c r="C972" t="s">
        <v>6037</v>
      </c>
      <c r="D972" s="13">
        <v>2453</v>
      </c>
      <c r="E972" t="s">
        <v>9102</v>
      </c>
      <c r="F972" t="str">
        <f>IF(ISERROR(VLOOKUP(Transaktionen[[#This Row],[Transaktionen]],BTT[Verwendete Transaktion (Pflichtauswahl)],1,FALSE)),"nein","ja")</f>
        <v>nein</v>
      </c>
    </row>
    <row r="973" spans="1:7" x14ac:dyDescent="0.25">
      <c r="A973" t="s">
        <v>1101</v>
      </c>
      <c r="B973" t="s">
        <v>1102</v>
      </c>
      <c r="C973" t="s">
        <v>6037</v>
      </c>
      <c r="D973" s="13" t="s">
        <v>576</v>
      </c>
      <c r="E973" t="s">
        <v>576</v>
      </c>
      <c r="F973" t="str">
        <f>IF(ISERROR(VLOOKUP(Transaktionen[[#This Row],[Transaktionen]],BTT[Verwendete Transaktion (Pflichtauswahl)],1,FALSE)),"nein","ja")</f>
        <v>nein</v>
      </c>
      <c r="G973" t="s">
        <v>9516</v>
      </c>
    </row>
    <row r="974" spans="1:7" x14ac:dyDescent="0.25">
      <c r="A974" t="s">
        <v>6759</v>
      </c>
      <c r="B974" t="s">
        <v>7820</v>
      </c>
      <c r="C974" t="s">
        <v>6038</v>
      </c>
      <c r="D974" s="13" t="s">
        <v>576</v>
      </c>
      <c r="E974" t="s">
        <v>576</v>
      </c>
      <c r="F974" t="str">
        <f>IF(ISERROR(VLOOKUP(Transaktionen[[#This Row],[Transaktionen]],BTT[Verwendete Transaktion (Pflichtauswahl)],1,FALSE)),"nein","ja")</f>
        <v>nein</v>
      </c>
      <c r="G974" t="s">
        <v>9340</v>
      </c>
    </row>
    <row r="975" spans="1:7" x14ac:dyDescent="0.25">
      <c r="A975" t="s">
        <v>1103</v>
      </c>
      <c r="B975" t="s">
        <v>1104</v>
      </c>
      <c r="C975" t="s">
        <v>6037</v>
      </c>
      <c r="D975" s="13">
        <v>1480</v>
      </c>
      <c r="E975" t="s">
        <v>9102</v>
      </c>
      <c r="F975" t="str">
        <f>IF(ISERROR(VLOOKUP(Transaktionen[[#This Row],[Transaktionen]],BTT[Verwendete Transaktion (Pflichtauswahl)],1,FALSE)),"nein","ja")</f>
        <v>nein</v>
      </c>
    </row>
    <row r="976" spans="1:7" x14ac:dyDescent="0.25">
      <c r="A976" t="s">
        <v>6760</v>
      </c>
      <c r="B976" t="s">
        <v>7821</v>
      </c>
      <c r="C976" t="s">
        <v>6037</v>
      </c>
      <c r="D976" s="13" t="s">
        <v>576</v>
      </c>
      <c r="E976" t="s">
        <v>576</v>
      </c>
      <c r="F976" t="str">
        <f>IF(ISERROR(VLOOKUP(Transaktionen[[#This Row],[Transaktionen]],BTT[Verwendete Transaktion (Pflichtauswahl)],1,FALSE)),"nein","ja")</f>
        <v>nein</v>
      </c>
      <c r="G976" t="s">
        <v>9516</v>
      </c>
    </row>
    <row r="977" spans="1:7" x14ac:dyDescent="0.25">
      <c r="A977" t="s">
        <v>6761</v>
      </c>
      <c r="B977" t="s">
        <v>7822</v>
      </c>
      <c r="C977" t="s">
        <v>6037</v>
      </c>
      <c r="D977" s="13" t="s">
        <v>576</v>
      </c>
      <c r="E977" t="s">
        <v>576</v>
      </c>
      <c r="F977" t="str">
        <f>IF(ISERROR(VLOOKUP(Transaktionen[[#This Row],[Transaktionen]],BTT[Verwendete Transaktion (Pflichtauswahl)],1,FALSE)),"nein","ja")</f>
        <v>nein</v>
      </c>
      <c r="G977" t="s">
        <v>9516</v>
      </c>
    </row>
    <row r="978" spans="1:7" x14ac:dyDescent="0.25">
      <c r="A978" t="s">
        <v>1105</v>
      </c>
      <c r="B978" t="s">
        <v>1106</v>
      </c>
      <c r="C978" t="s">
        <v>6037</v>
      </c>
      <c r="D978" s="13">
        <v>1090</v>
      </c>
      <c r="E978" t="s">
        <v>9102</v>
      </c>
      <c r="F978" t="str">
        <f>IF(ISERROR(VLOOKUP(Transaktionen[[#This Row],[Transaktionen]],BTT[Verwendete Transaktion (Pflichtauswahl)],1,FALSE)),"nein","ja")</f>
        <v>nein</v>
      </c>
    </row>
    <row r="979" spans="1:7" x14ac:dyDescent="0.25">
      <c r="A979" t="s">
        <v>1107</v>
      </c>
      <c r="B979" t="s">
        <v>1108</v>
      </c>
      <c r="C979" t="s">
        <v>6037</v>
      </c>
      <c r="D979" s="13" t="s">
        <v>576</v>
      </c>
      <c r="E979" t="s">
        <v>576</v>
      </c>
      <c r="F979" t="str">
        <f>IF(ISERROR(VLOOKUP(Transaktionen[[#This Row],[Transaktionen]],BTT[Verwendete Transaktion (Pflichtauswahl)],1,FALSE)),"nein","ja")</f>
        <v>nein</v>
      </c>
      <c r="G979" t="s">
        <v>9516</v>
      </c>
    </row>
    <row r="980" spans="1:7" x14ac:dyDescent="0.25">
      <c r="A980" t="s">
        <v>6762</v>
      </c>
      <c r="B980" t="s">
        <v>7823</v>
      </c>
      <c r="C980" t="s">
        <v>6037</v>
      </c>
      <c r="D980" s="13" t="s">
        <v>576</v>
      </c>
      <c r="E980" t="s">
        <v>576</v>
      </c>
      <c r="F980" t="str">
        <f>IF(ISERROR(VLOOKUP(Transaktionen[[#This Row],[Transaktionen]],BTT[Verwendete Transaktion (Pflichtauswahl)],1,FALSE)),"nein","ja")</f>
        <v>nein</v>
      </c>
      <c r="G980" t="s">
        <v>9516</v>
      </c>
    </row>
    <row r="981" spans="1:7" x14ac:dyDescent="0.25">
      <c r="A981" t="s">
        <v>1109</v>
      </c>
      <c r="B981" t="s">
        <v>1110</v>
      </c>
      <c r="C981" t="s">
        <v>6037</v>
      </c>
      <c r="D981" s="13" t="s">
        <v>576</v>
      </c>
      <c r="E981" t="s">
        <v>576</v>
      </c>
      <c r="F981" t="str">
        <f>IF(ISERROR(VLOOKUP(Transaktionen[[#This Row],[Transaktionen]],BTT[Verwendete Transaktion (Pflichtauswahl)],1,FALSE)),"nein","ja")</f>
        <v>nein</v>
      </c>
      <c r="G981" t="s">
        <v>9516</v>
      </c>
    </row>
    <row r="982" spans="1:7" x14ac:dyDescent="0.25">
      <c r="A982" t="s">
        <v>1111</v>
      </c>
      <c r="B982" t="s">
        <v>1112</v>
      </c>
      <c r="C982" t="s">
        <v>6037</v>
      </c>
      <c r="D982" s="13" t="s">
        <v>576</v>
      </c>
      <c r="E982" t="s">
        <v>576</v>
      </c>
      <c r="F982" t="str">
        <f>IF(ISERROR(VLOOKUP(Transaktionen[[#This Row],[Transaktionen]],BTT[Verwendete Transaktion (Pflichtauswahl)],1,FALSE)),"nein","ja")</f>
        <v>nein</v>
      </c>
      <c r="G982" t="s">
        <v>9516</v>
      </c>
    </row>
    <row r="983" spans="1:7" x14ac:dyDescent="0.25">
      <c r="A983" t="s">
        <v>1113</v>
      </c>
      <c r="B983" t="s">
        <v>58</v>
      </c>
      <c r="C983" t="s">
        <v>6037</v>
      </c>
      <c r="D983" s="13">
        <v>880</v>
      </c>
      <c r="E983" t="s">
        <v>9102</v>
      </c>
      <c r="F983" t="str">
        <f>IF(ISERROR(VLOOKUP(Transaktionen[[#This Row],[Transaktionen]],BTT[Verwendete Transaktion (Pflichtauswahl)],1,FALSE)),"nein","ja")</f>
        <v>nein</v>
      </c>
    </row>
    <row r="984" spans="1:7" x14ac:dyDescent="0.25">
      <c r="A984" t="s">
        <v>1114</v>
      </c>
      <c r="B984" t="s">
        <v>1115</v>
      </c>
      <c r="C984" t="s">
        <v>6037</v>
      </c>
      <c r="D984" s="13">
        <v>50</v>
      </c>
      <c r="E984" t="s">
        <v>9102</v>
      </c>
      <c r="F984" t="str">
        <f>IF(ISERROR(VLOOKUP(Transaktionen[[#This Row],[Transaktionen]],BTT[Verwendete Transaktion (Pflichtauswahl)],1,FALSE)),"nein","ja")</f>
        <v>nein</v>
      </c>
    </row>
    <row r="985" spans="1:7" x14ac:dyDescent="0.25">
      <c r="A985" t="s">
        <v>1116</v>
      </c>
      <c r="B985" t="s">
        <v>1117</v>
      </c>
      <c r="C985" t="s">
        <v>8454</v>
      </c>
      <c r="D985" s="13">
        <v>523</v>
      </c>
      <c r="E985" t="s">
        <v>9102</v>
      </c>
      <c r="F985" t="str">
        <f>IF(ISERROR(VLOOKUP(Transaktionen[[#This Row],[Transaktionen]],BTT[Verwendete Transaktion (Pflichtauswahl)],1,FALSE)),"nein","ja")</f>
        <v>nein</v>
      </c>
    </row>
    <row r="986" spans="1:7" x14ac:dyDescent="0.25">
      <c r="A986" t="s">
        <v>1118</v>
      </c>
      <c r="B986" t="s">
        <v>1119</v>
      </c>
      <c r="C986" t="s">
        <v>8454</v>
      </c>
      <c r="D986" s="13">
        <v>51069</v>
      </c>
      <c r="E986" t="s">
        <v>9102</v>
      </c>
      <c r="F986" t="str">
        <f>IF(ISERROR(VLOOKUP(Transaktionen[[#This Row],[Transaktionen]],BTT[Verwendete Transaktion (Pflichtauswahl)],1,FALSE)),"nein","ja")</f>
        <v>nein</v>
      </c>
    </row>
    <row r="987" spans="1:7" x14ac:dyDescent="0.25">
      <c r="A987" t="s">
        <v>6763</v>
      </c>
      <c r="B987" t="s">
        <v>7824</v>
      </c>
      <c r="C987" t="s">
        <v>6037</v>
      </c>
      <c r="D987" s="13" t="s">
        <v>576</v>
      </c>
      <c r="E987" t="s">
        <v>576</v>
      </c>
      <c r="F987" t="str">
        <f>IF(ISERROR(VLOOKUP(Transaktionen[[#This Row],[Transaktionen]],BTT[Verwendete Transaktion (Pflichtauswahl)],1,FALSE)),"nein","ja")</f>
        <v>nein</v>
      </c>
      <c r="G987" t="s">
        <v>9516</v>
      </c>
    </row>
    <row r="988" spans="1:7" x14ac:dyDescent="0.25">
      <c r="A988" t="s">
        <v>6764</v>
      </c>
      <c r="B988" t="s">
        <v>7825</v>
      </c>
      <c r="C988" t="s">
        <v>6037</v>
      </c>
      <c r="D988" s="13" t="s">
        <v>576</v>
      </c>
      <c r="E988" t="s">
        <v>576</v>
      </c>
      <c r="F988" t="str">
        <f>IF(ISERROR(VLOOKUP(Transaktionen[[#This Row],[Transaktionen]],BTT[Verwendete Transaktion (Pflichtauswahl)],1,FALSE)),"nein","ja")</f>
        <v>nein</v>
      </c>
      <c r="G988" t="s">
        <v>9516</v>
      </c>
    </row>
    <row r="989" spans="1:7" x14ac:dyDescent="0.25">
      <c r="A989" t="s">
        <v>6765</v>
      </c>
      <c r="B989" t="s">
        <v>1121</v>
      </c>
      <c r="C989" t="s">
        <v>6037</v>
      </c>
      <c r="D989" s="13" t="s">
        <v>576</v>
      </c>
      <c r="E989" t="s">
        <v>576</v>
      </c>
      <c r="F989" t="str">
        <f>IF(ISERROR(VLOOKUP(Transaktionen[[#This Row],[Transaktionen]],BTT[Verwendete Transaktion (Pflichtauswahl)],1,FALSE)),"nein","ja")</f>
        <v>nein</v>
      </c>
      <c r="G989" t="s">
        <v>9516</v>
      </c>
    </row>
    <row r="990" spans="1:7" x14ac:dyDescent="0.25">
      <c r="A990" t="s">
        <v>1120</v>
      </c>
      <c r="B990" t="s">
        <v>1121</v>
      </c>
      <c r="C990" t="s">
        <v>6037</v>
      </c>
      <c r="D990" s="13">
        <v>40</v>
      </c>
      <c r="E990" t="s">
        <v>576</v>
      </c>
      <c r="F990" t="str">
        <f>IF(ISERROR(VLOOKUP(Transaktionen[[#This Row],[Transaktionen]],BTT[Verwendete Transaktion (Pflichtauswahl)],1,FALSE)),"nein","ja")</f>
        <v>nein</v>
      </c>
    </row>
    <row r="991" spans="1:7" x14ac:dyDescent="0.25">
      <c r="A991" t="s">
        <v>1122</v>
      </c>
      <c r="B991" t="s">
        <v>1121</v>
      </c>
      <c r="C991" t="s">
        <v>6037</v>
      </c>
      <c r="D991" s="13">
        <v>40</v>
      </c>
      <c r="E991" t="s">
        <v>576</v>
      </c>
      <c r="F991" t="str">
        <f>IF(ISERROR(VLOOKUP(Transaktionen[[#This Row],[Transaktionen]],BTT[Verwendete Transaktion (Pflichtauswahl)],1,FALSE)),"nein","ja")</f>
        <v>nein</v>
      </c>
    </row>
    <row r="992" spans="1:7" x14ac:dyDescent="0.25">
      <c r="A992" t="s">
        <v>6766</v>
      </c>
      <c r="B992" t="s">
        <v>1121</v>
      </c>
      <c r="C992" t="s">
        <v>6037</v>
      </c>
      <c r="D992" s="13" t="s">
        <v>576</v>
      </c>
      <c r="E992" t="s">
        <v>576</v>
      </c>
      <c r="F992" t="str">
        <f>IF(ISERROR(VLOOKUP(Transaktionen[[#This Row],[Transaktionen]],BTT[Verwendete Transaktion (Pflichtauswahl)],1,FALSE)),"nein","ja")</f>
        <v>nein</v>
      </c>
      <c r="G992" t="s">
        <v>9516</v>
      </c>
    </row>
    <row r="993" spans="1:7" x14ac:dyDescent="0.25">
      <c r="A993" t="s">
        <v>6767</v>
      </c>
      <c r="B993" t="s">
        <v>1121</v>
      </c>
      <c r="C993" t="s">
        <v>6037</v>
      </c>
      <c r="D993" s="13" t="s">
        <v>576</v>
      </c>
      <c r="E993" t="s">
        <v>576</v>
      </c>
      <c r="F993" t="str">
        <f>IF(ISERROR(VLOOKUP(Transaktionen[[#This Row],[Transaktionen]],BTT[Verwendete Transaktion (Pflichtauswahl)],1,FALSE)),"nein","ja")</f>
        <v>nein</v>
      </c>
      <c r="G993" t="s">
        <v>9516</v>
      </c>
    </row>
    <row r="994" spans="1:7" x14ac:dyDescent="0.25">
      <c r="A994" t="s">
        <v>6768</v>
      </c>
      <c r="B994" t="s">
        <v>1121</v>
      </c>
      <c r="C994" t="s">
        <v>6037</v>
      </c>
      <c r="D994" s="13" t="s">
        <v>576</v>
      </c>
      <c r="E994" t="s">
        <v>576</v>
      </c>
      <c r="F994" t="str">
        <f>IF(ISERROR(VLOOKUP(Transaktionen[[#This Row],[Transaktionen]],BTT[Verwendete Transaktion (Pflichtauswahl)],1,FALSE)),"nein","ja")</f>
        <v>nein</v>
      </c>
      <c r="G994" t="s">
        <v>9516</v>
      </c>
    </row>
    <row r="995" spans="1:7" x14ac:dyDescent="0.25">
      <c r="A995" t="s">
        <v>6769</v>
      </c>
      <c r="B995" t="s">
        <v>1121</v>
      </c>
      <c r="C995" t="s">
        <v>6037</v>
      </c>
      <c r="D995" s="13" t="s">
        <v>576</v>
      </c>
      <c r="E995" t="s">
        <v>576</v>
      </c>
      <c r="F995" t="str">
        <f>IF(ISERROR(VLOOKUP(Transaktionen[[#This Row],[Transaktionen]],BTT[Verwendete Transaktion (Pflichtauswahl)],1,FALSE)),"nein","ja")</f>
        <v>nein</v>
      </c>
      <c r="G995" t="s">
        <v>9516</v>
      </c>
    </row>
    <row r="996" spans="1:7" x14ac:dyDescent="0.25">
      <c r="A996" t="s">
        <v>1123</v>
      </c>
      <c r="B996" t="s">
        <v>1121</v>
      </c>
      <c r="C996" t="s">
        <v>6037</v>
      </c>
      <c r="D996" s="13">
        <v>20</v>
      </c>
      <c r="E996" t="s">
        <v>576</v>
      </c>
      <c r="F996" t="str">
        <f>IF(ISERROR(VLOOKUP(Transaktionen[[#This Row],[Transaktionen]],BTT[Verwendete Transaktion (Pflichtauswahl)],1,FALSE)),"nein","ja")</f>
        <v>nein</v>
      </c>
    </row>
    <row r="997" spans="1:7" x14ac:dyDescent="0.25">
      <c r="A997" t="s">
        <v>6770</v>
      </c>
      <c r="B997" t="s">
        <v>1121</v>
      </c>
      <c r="C997" t="s">
        <v>6037</v>
      </c>
      <c r="D997" s="13" t="s">
        <v>576</v>
      </c>
      <c r="E997" t="s">
        <v>576</v>
      </c>
      <c r="F997" s="10" t="str">
        <f>IF(ISERROR(VLOOKUP(Transaktionen[[#This Row],[Transaktionen]],BTT[Verwendete Transaktion (Pflichtauswahl)],1,FALSE)),"nein","ja")</f>
        <v>nein</v>
      </c>
      <c r="G997" t="s">
        <v>9516</v>
      </c>
    </row>
    <row r="998" spans="1:7" x14ac:dyDescent="0.25">
      <c r="A998" t="s">
        <v>9375</v>
      </c>
      <c r="B998" t="s">
        <v>9376</v>
      </c>
      <c r="C998" t="s">
        <v>6037</v>
      </c>
      <c r="D998" s="13">
        <v>320</v>
      </c>
      <c r="E998" t="s">
        <v>9102</v>
      </c>
      <c r="F998" t="str">
        <f>IF(ISERROR(VLOOKUP(Transaktionen[[#This Row],[Transaktionen]],BTT[Verwendete Transaktion (Pflichtauswahl)],1,FALSE)),"nein","ja")</f>
        <v>nein</v>
      </c>
    </row>
    <row r="999" spans="1:7" x14ac:dyDescent="0.25">
      <c r="A999" t="s">
        <v>9170</v>
      </c>
      <c r="B999" t="s">
        <v>9171</v>
      </c>
      <c r="C999" t="s">
        <v>6037</v>
      </c>
      <c r="D999" s="13">
        <v>375</v>
      </c>
      <c r="E999" t="s">
        <v>9102</v>
      </c>
      <c r="F999" t="str">
        <f>IF(ISERROR(VLOOKUP(Transaktionen[[#This Row],[Transaktionen]],BTT[Verwendete Transaktion (Pflichtauswahl)],1,FALSE)),"nein","ja")</f>
        <v>nein</v>
      </c>
    </row>
    <row r="1000" spans="1:7" x14ac:dyDescent="0.25">
      <c r="A1000" t="s">
        <v>1124</v>
      </c>
      <c r="B1000" t="s">
        <v>1125</v>
      </c>
      <c r="C1000" t="s">
        <v>6037</v>
      </c>
      <c r="D1000" s="13">
        <v>8418</v>
      </c>
      <c r="E1000" t="s">
        <v>9102</v>
      </c>
      <c r="F1000" t="str">
        <f>IF(ISERROR(VLOOKUP(Transaktionen[[#This Row],[Transaktionen]],BTT[Verwendete Transaktion (Pflichtauswahl)],1,FALSE)),"nein","ja")</f>
        <v>nein</v>
      </c>
    </row>
    <row r="1001" spans="1:7" x14ac:dyDescent="0.25">
      <c r="A1001" t="s">
        <v>1126</v>
      </c>
      <c r="B1001" t="s">
        <v>1127</v>
      </c>
      <c r="C1001" t="s">
        <v>6037</v>
      </c>
      <c r="D1001" s="13">
        <v>7877</v>
      </c>
      <c r="E1001" t="s">
        <v>9102</v>
      </c>
      <c r="F1001" t="str">
        <f>IF(ISERROR(VLOOKUP(Transaktionen[[#This Row],[Transaktionen]],BTT[Verwendete Transaktion (Pflichtauswahl)],1,FALSE)),"nein","ja")</f>
        <v>nein</v>
      </c>
    </row>
    <row r="1002" spans="1:7" x14ac:dyDescent="0.25">
      <c r="A1002" t="s">
        <v>1128</v>
      </c>
      <c r="B1002" t="s">
        <v>1129</v>
      </c>
      <c r="C1002" t="s">
        <v>6037</v>
      </c>
      <c r="D1002" s="13">
        <v>22</v>
      </c>
      <c r="E1002" t="s">
        <v>9102</v>
      </c>
      <c r="F1002" t="str">
        <f>IF(ISERROR(VLOOKUP(Transaktionen[[#This Row],[Transaktionen]],BTT[Verwendete Transaktion (Pflichtauswahl)],1,FALSE)),"nein","ja")</f>
        <v>nein</v>
      </c>
    </row>
    <row r="1003" spans="1:7" x14ac:dyDescent="0.25">
      <c r="A1003" t="s">
        <v>6771</v>
      </c>
      <c r="B1003" t="s">
        <v>7826</v>
      </c>
      <c r="C1003" t="s">
        <v>6037</v>
      </c>
      <c r="D1003" s="13" t="s">
        <v>576</v>
      </c>
      <c r="E1003" t="s">
        <v>576</v>
      </c>
      <c r="F1003" t="str">
        <f>IF(ISERROR(VLOOKUP(Transaktionen[[#This Row],[Transaktionen]],BTT[Verwendete Transaktion (Pflichtauswahl)],1,FALSE)),"nein","ja")</f>
        <v>nein</v>
      </c>
      <c r="G1003" t="s">
        <v>9516</v>
      </c>
    </row>
    <row r="1004" spans="1:7" x14ac:dyDescent="0.25">
      <c r="A1004" t="s">
        <v>6772</v>
      </c>
      <c r="B1004" t="s">
        <v>7827</v>
      </c>
      <c r="C1004" t="s">
        <v>6037</v>
      </c>
      <c r="D1004" s="13">
        <v>5</v>
      </c>
      <c r="E1004" t="s">
        <v>9102</v>
      </c>
      <c r="F1004" t="str">
        <f>IF(ISERROR(VLOOKUP(Transaktionen[[#This Row],[Transaktionen]],BTT[Verwendete Transaktion (Pflichtauswahl)],1,FALSE)),"nein","ja")</f>
        <v>nein</v>
      </c>
    </row>
    <row r="1005" spans="1:7" x14ac:dyDescent="0.25">
      <c r="A1005" t="s">
        <v>1130</v>
      </c>
      <c r="B1005" t="s">
        <v>1131</v>
      </c>
      <c r="C1005" t="s">
        <v>6037</v>
      </c>
      <c r="D1005" s="13">
        <v>676</v>
      </c>
      <c r="E1005" t="s">
        <v>9102</v>
      </c>
      <c r="F1005" t="str">
        <f>IF(ISERROR(VLOOKUP(Transaktionen[[#This Row],[Transaktionen]],BTT[Verwendete Transaktion (Pflichtauswahl)],1,FALSE)),"nein","ja")</f>
        <v>nein</v>
      </c>
    </row>
    <row r="1006" spans="1:7" x14ac:dyDescent="0.25">
      <c r="A1006" t="s">
        <v>6773</v>
      </c>
      <c r="B1006" t="s">
        <v>7828</v>
      </c>
      <c r="C1006" t="s">
        <v>6037</v>
      </c>
      <c r="D1006" s="13" t="s">
        <v>576</v>
      </c>
      <c r="E1006" t="s">
        <v>576</v>
      </c>
      <c r="F1006" t="str">
        <f>IF(ISERROR(VLOOKUP(Transaktionen[[#This Row],[Transaktionen]],BTT[Verwendete Transaktion (Pflichtauswahl)],1,FALSE)),"nein","ja")</f>
        <v>nein</v>
      </c>
      <c r="G1006" t="s">
        <v>9516</v>
      </c>
    </row>
    <row r="1007" spans="1:7" x14ac:dyDescent="0.25">
      <c r="A1007" t="s">
        <v>1132</v>
      </c>
      <c r="B1007" t="s">
        <v>1133</v>
      </c>
      <c r="C1007" t="s">
        <v>6037</v>
      </c>
      <c r="D1007" s="13">
        <v>151266</v>
      </c>
      <c r="E1007" t="s">
        <v>9102</v>
      </c>
      <c r="F1007" t="str">
        <f>IF(ISERROR(VLOOKUP(Transaktionen[[#This Row],[Transaktionen]],BTT[Verwendete Transaktion (Pflichtauswahl)],1,FALSE)),"nein","ja")</f>
        <v>nein</v>
      </c>
    </row>
    <row r="1008" spans="1:7" x14ac:dyDescent="0.25">
      <c r="A1008" t="s">
        <v>1134</v>
      </c>
      <c r="B1008" t="s">
        <v>1135</v>
      </c>
      <c r="C1008" t="s">
        <v>6037</v>
      </c>
      <c r="D1008" s="13">
        <v>331614</v>
      </c>
      <c r="E1008" t="s">
        <v>9102</v>
      </c>
      <c r="F1008" t="str">
        <f>IF(ISERROR(VLOOKUP(Transaktionen[[#This Row],[Transaktionen]],BTT[Verwendete Transaktion (Pflichtauswahl)],1,FALSE)),"nein","ja")</f>
        <v>nein</v>
      </c>
    </row>
    <row r="1009" spans="1:7" x14ac:dyDescent="0.25">
      <c r="A1009" t="s">
        <v>1136</v>
      </c>
      <c r="B1009" t="s">
        <v>1137</v>
      </c>
      <c r="C1009" t="s">
        <v>6037</v>
      </c>
      <c r="D1009" s="13">
        <v>307191</v>
      </c>
      <c r="E1009" t="s">
        <v>9102</v>
      </c>
      <c r="F1009" t="str">
        <f>IF(ISERROR(VLOOKUP(Transaktionen[[#This Row],[Transaktionen]],BTT[Verwendete Transaktion (Pflichtauswahl)],1,FALSE)),"nein","ja")</f>
        <v>nein</v>
      </c>
    </row>
    <row r="1010" spans="1:7" x14ac:dyDescent="0.25">
      <c r="A1010" t="s">
        <v>6774</v>
      </c>
      <c r="B1010" t="s">
        <v>588</v>
      </c>
      <c r="C1010" t="s">
        <v>6037</v>
      </c>
      <c r="D1010" s="13">
        <v>116</v>
      </c>
      <c r="E1010" t="s">
        <v>576</v>
      </c>
      <c r="F1010" t="str">
        <f>IF(ISERROR(VLOOKUP(Transaktionen[[#This Row],[Transaktionen]],BTT[Verwendete Transaktion (Pflichtauswahl)],1,FALSE)),"nein","ja")</f>
        <v>nein</v>
      </c>
    </row>
    <row r="1011" spans="1:7" x14ac:dyDescent="0.25">
      <c r="A1011" t="s">
        <v>1138</v>
      </c>
      <c r="B1011" t="s">
        <v>1139</v>
      </c>
      <c r="C1011" t="s">
        <v>6037</v>
      </c>
      <c r="D1011" s="13">
        <v>145</v>
      </c>
      <c r="E1011" t="s">
        <v>9102</v>
      </c>
      <c r="F1011" t="str">
        <f>IF(ISERROR(VLOOKUP(Transaktionen[[#This Row],[Transaktionen]],BTT[Verwendete Transaktion (Pflichtauswahl)],1,FALSE)),"nein","ja")</f>
        <v>nein</v>
      </c>
    </row>
    <row r="1012" spans="1:7" x14ac:dyDescent="0.25">
      <c r="A1012" t="s">
        <v>1140</v>
      </c>
      <c r="B1012" t="s">
        <v>1141</v>
      </c>
      <c r="C1012" t="s">
        <v>6037</v>
      </c>
      <c r="D1012" s="13">
        <v>2253</v>
      </c>
      <c r="E1012" t="s">
        <v>9102</v>
      </c>
      <c r="F1012" t="str">
        <f>IF(ISERROR(VLOOKUP(Transaktionen[[#This Row],[Transaktionen]],BTT[Verwendete Transaktion (Pflichtauswahl)],1,FALSE)),"nein","ja")</f>
        <v>nein</v>
      </c>
    </row>
    <row r="1013" spans="1:7" x14ac:dyDescent="0.25">
      <c r="A1013" t="s">
        <v>1142</v>
      </c>
      <c r="B1013" t="s">
        <v>1143</v>
      </c>
      <c r="C1013" t="s">
        <v>6037</v>
      </c>
      <c r="D1013" s="13">
        <v>376</v>
      </c>
      <c r="E1013" t="s">
        <v>9102</v>
      </c>
      <c r="F1013" t="str">
        <f>IF(ISERROR(VLOOKUP(Transaktionen[[#This Row],[Transaktionen]],BTT[Verwendete Transaktion (Pflichtauswahl)],1,FALSE)),"nein","ja")</f>
        <v>nein</v>
      </c>
    </row>
    <row r="1014" spans="1:7" x14ac:dyDescent="0.25">
      <c r="A1014" t="s">
        <v>1144</v>
      </c>
      <c r="B1014" t="s">
        <v>1145</v>
      </c>
      <c r="C1014" t="s">
        <v>6037</v>
      </c>
      <c r="D1014" s="13">
        <v>29427</v>
      </c>
      <c r="E1014" t="s">
        <v>9102</v>
      </c>
      <c r="F1014" t="str">
        <f>IF(ISERROR(VLOOKUP(Transaktionen[[#This Row],[Transaktionen]],BTT[Verwendete Transaktion (Pflichtauswahl)],1,FALSE)),"nein","ja")</f>
        <v>nein</v>
      </c>
    </row>
    <row r="1015" spans="1:7" x14ac:dyDescent="0.25">
      <c r="A1015" t="s">
        <v>6775</v>
      </c>
      <c r="B1015" t="s">
        <v>7829</v>
      </c>
      <c r="C1015" t="s">
        <v>6037</v>
      </c>
      <c r="D1015" s="13" t="s">
        <v>576</v>
      </c>
      <c r="E1015" t="s">
        <v>576</v>
      </c>
      <c r="F1015" t="str">
        <f>IF(ISERROR(VLOOKUP(Transaktionen[[#This Row],[Transaktionen]],BTT[Verwendete Transaktion (Pflichtauswahl)],1,FALSE)),"nein","ja")</f>
        <v>nein</v>
      </c>
      <c r="G1015" t="s">
        <v>9516</v>
      </c>
    </row>
    <row r="1016" spans="1:7" x14ac:dyDescent="0.25">
      <c r="A1016" t="s">
        <v>1146</v>
      </c>
      <c r="B1016" t="s">
        <v>1147</v>
      </c>
      <c r="C1016" t="s">
        <v>6037</v>
      </c>
      <c r="D1016" s="13">
        <v>281</v>
      </c>
      <c r="E1016" t="s">
        <v>9102</v>
      </c>
      <c r="F1016" t="str">
        <f>IF(ISERROR(VLOOKUP(Transaktionen[[#This Row],[Transaktionen]],BTT[Verwendete Transaktion (Pflichtauswahl)],1,FALSE)),"nein","ja")</f>
        <v>nein</v>
      </c>
    </row>
    <row r="1017" spans="1:7" x14ac:dyDescent="0.25">
      <c r="A1017" t="s">
        <v>6776</v>
      </c>
      <c r="B1017" t="s">
        <v>7830</v>
      </c>
      <c r="C1017" t="s">
        <v>6037</v>
      </c>
      <c r="D1017" s="13" t="s">
        <v>576</v>
      </c>
      <c r="E1017" t="s">
        <v>576</v>
      </c>
      <c r="F1017" t="str">
        <f>IF(ISERROR(VLOOKUP(Transaktionen[[#This Row],[Transaktionen]],BTT[Verwendete Transaktion (Pflichtauswahl)],1,FALSE)),"nein","ja")</f>
        <v>nein</v>
      </c>
      <c r="G1017" t="s">
        <v>9516</v>
      </c>
    </row>
    <row r="1018" spans="1:7" x14ac:dyDescent="0.25">
      <c r="A1018" t="s">
        <v>6777</v>
      </c>
      <c r="B1018" t="s">
        <v>7830</v>
      </c>
      <c r="C1018" t="s">
        <v>6037</v>
      </c>
      <c r="D1018" s="13">
        <v>1150</v>
      </c>
      <c r="E1018" t="s">
        <v>576</v>
      </c>
      <c r="F1018" t="str">
        <f>IF(ISERROR(VLOOKUP(Transaktionen[[#This Row],[Transaktionen]],BTT[Verwendete Transaktion (Pflichtauswahl)],1,FALSE)),"nein","ja")</f>
        <v>nein</v>
      </c>
    </row>
    <row r="1019" spans="1:7" x14ac:dyDescent="0.25">
      <c r="A1019" t="s">
        <v>6778</v>
      </c>
      <c r="B1019" t="s">
        <v>7830</v>
      </c>
      <c r="C1019" t="s">
        <v>6037</v>
      </c>
      <c r="D1019" s="13">
        <v>210</v>
      </c>
      <c r="E1019" t="s">
        <v>576</v>
      </c>
      <c r="F1019" t="str">
        <f>IF(ISERROR(VLOOKUP(Transaktionen[[#This Row],[Transaktionen]],BTT[Verwendete Transaktion (Pflichtauswahl)],1,FALSE)),"nein","ja")</f>
        <v>nein</v>
      </c>
    </row>
    <row r="1020" spans="1:7" x14ac:dyDescent="0.25">
      <c r="A1020" t="s">
        <v>6779</v>
      </c>
      <c r="B1020" t="s">
        <v>7830</v>
      </c>
      <c r="C1020" t="s">
        <v>6037</v>
      </c>
      <c r="D1020" s="13">
        <v>360</v>
      </c>
      <c r="E1020" t="s">
        <v>576</v>
      </c>
      <c r="F1020" t="str">
        <f>IF(ISERROR(VLOOKUP(Transaktionen[[#This Row],[Transaktionen]],BTT[Verwendete Transaktion (Pflichtauswahl)],1,FALSE)),"nein","ja")</f>
        <v>nein</v>
      </c>
    </row>
    <row r="1021" spans="1:7" x14ac:dyDescent="0.25">
      <c r="A1021" t="s">
        <v>6780</v>
      </c>
      <c r="B1021" t="s">
        <v>7831</v>
      </c>
      <c r="C1021" t="s">
        <v>6037</v>
      </c>
      <c r="D1021" s="13">
        <v>66</v>
      </c>
      <c r="E1021" t="s">
        <v>9102</v>
      </c>
      <c r="F1021" t="str">
        <f>IF(ISERROR(VLOOKUP(Transaktionen[[#This Row],[Transaktionen]],BTT[Verwendete Transaktion (Pflichtauswahl)],1,FALSE)),"nein","ja")</f>
        <v>nein</v>
      </c>
    </row>
    <row r="1022" spans="1:7" x14ac:dyDescent="0.25">
      <c r="A1022" t="s">
        <v>1148</v>
      </c>
      <c r="B1022" t="s">
        <v>1149</v>
      </c>
      <c r="C1022" t="s">
        <v>6037</v>
      </c>
      <c r="D1022" s="13">
        <v>154</v>
      </c>
      <c r="E1022" t="s">
        <v>9102</v>
      </c>
      <c r="F1022" t="str">
        <f>IF(ISERROR(VLOOKUP(Transaktionen[[#This Row],[Transaktionen]],BTT[Verwendete Transaktion (Pflichtauswahl)],1,FALSE)),"nein","ja")</f>
        <v>nein</v>
      </c>
    </row>
    <row r="1023" spans="1:7" x14ac:dyDescent="0.25">
      <c r="A1023" t="s">
        <v>1150</v>
      </c>
      <c r="B1023" t="s">
        <v>1151</v>
      </c>
      <c r="C1023" t="s">
        <v>6322</v>
      </c>
      <c r="D1023" s="13">
        <v>1421</v>
      </c>
      <c r="E1023" t="s">
        <v>9102</v>
      </c>
      <c r="F1023" t="str">
        <f>IF(ISERROR(VLOOKUP(Transaktionen[[#This Row],[Transaktionen]],BTT[Verwendete Transaktion (Pflichtauswahl)],1,FALSE)),"nein","ja")</f>
        <v>nein</v>
      </c>
    </row>
    <row r="1024" spans="1:7" x14ac:dyDescent="0.25">
      <c r="A1024" t="s">
        <v>1152</v>
      </c>
      <c r="B1024" t="s">
        <v>1153</v>
      </c>
      <c r="C1024" t="s">
        <v>6084</v>
      </c>
      <c r="D1024" s="13" t="s">
        <v>576</v>
      </c>
      <c r="E1024" t="s">
        <v>576</v>
      </c>
      <c r="F1024" t="str">
        <f>IF(ISERROR(VLOOKUP(Transaktionen[[#This Row],[Transaktionen]],BTT[Verwendete Transaktion (Pflichtauswahl)],1,FALSE)),"nein","ja")</f>
        <v>nein</v>
      </c>
      <c r="G1024" t="s">
        <v>9075</v>
      </c>
    </row>
    <row r="1025" spans="1:7" x14ac:dyDescent="0.25">
      <c r="A1025" t="s">
        <v>1154</v>
      </c>
      <c r="B1025" t="s">
        <v>1155</v>
      </c>
      <c r="C1025" t="s">
        <v>6084</v>
      </c>
      <c r="D1025" s="13">
        <v>2</v>
      </c>
      <c r="E1025" t="s">
        <v>9102</v>
      </c>
      <c r="F1025" t="str">
        <f>IF(ISERROR(VLOOKUP(Transaktionen[[#This Row],[Transaktionen]],BTT[Verwendete Transaktion (Pflichtauswahl)],1,FALSE)),"nein","ja")</f>
        <v>nein</v>
      </c>
      <c r="G1025" t="s">
        <v>9076</v>
      </c>
    </row>
    <row r="1026" spans="1:7" x14ac:dyDescent="0.25">
      <c r="A1026" t="s">
        <v>1156</v>
      </c>
      <c r="B1026" t="s">
        <v>1157</v>
      </c>
      <c r="C1026" t="s">
        <v>6084</v>
      </c>
      <c r="D1026" s="13">
        <v>24</v>
      </c>
      <c r="E1026" t="s">
        <v>9102</v>
      </c>
      <c r="F1026" t="str">
        <f>IF(ISERROR(VLOOKUP(Transaktionen[[#This Row],[Transaktionen]],BTT[Verwendete Transaktion (Pflichtauswahl)],1,FALSE)),"nein","ja")</f>
        <v>nein</v>
      </c>
      <c r="G1026" t="s">
        <v>9076</v>
      </c>
    </row>
    <row r="1027" spans="1:7" x14ac:dyDescent="0.25">
      <c r="A1027" t="s">
        <v>1158</v>
      </c>
      <c r="B1027" t="s">
        <v>1159</v>
      </c>
      <c r="C1027" t="s">
        <v>8457</v>
      </c>
      <c r="D1027" s="13">
        <v>161</v>
      </c>
      <c r="E1027" t="s">
        <v>9102</v>
      </c>
      <c r="F1027" t="str">
        <f>IF(ISERROR(VLOOKUP(Transaktionen[[#This Row],[Transaktionen]],BTT[Verwendete Transaktion (Pflichtauswahl)],1,FALSE)),"nein","ja")</f>
        <v>nein</v>
      </c>
      <c r="G1027" t="s">
        <v>9351</v>
      </c>
    </row>
    <row r="1028" spans="1:7" x14ac:dyDescent="0.25">
      <c r="A1028" t="s">
        <v>6781</v>
      </c>
      <c r="B1028" t="s">
        <v>7832</v>
      </c>
      <c r="C1028" t="s">
        <v>8457</v>
      </c>
      <c r="D1028" s="13" t="s">
        <v>576</v>
      </c>
      <c r="E1028" t="s">
        <v>576</v>
      </c>
      <c r="F1028" t="str">
        <f>IF(ISERROR(VLOOKUP(Transaktionen[[#This Row],[Transaktionen]],BTT[Verwendete Transaktion (Pflichtauswahl)],1,FALSE)),"nein","ja")</f>
        <v>nein</v>
      </c>
      <c r="G1028" t="s">
        <v>9352</v>
      </c>
    </row>
    <row r="1029" spans="1:7" x14ac:dyDescent="0.25">
      <c r="A1029" t="s">
        <v>6782</v>
      </c>
      <c r="B1029" t="s">
        <v>7833</v>
      </c>
      <c r="C1029" t="s">
        <v>8457</v>
      </c>
      <c r="D1029" s="13" t="s">
        <v>576</v>
      </c>
      <c r="E1029" t="s">
        <v>576</v>
      </c>
      <c r="F1029" t="str">
        <f>IF(ISERROR(VLOOKUP(Transaktionen[[#This Row],[Transaktionen]],BTT[Verwendete Transaktion (Pflichtauswahl)],1,FALSE)),"nein","ja")</f>
        <v>nein</v>
      </c>
      <c r="G1029" t="s">
        <v>9352</v>
      </c>
    </row>
    <row r="1030" spans="1:7" x14ac:dyDescent="0.25">
      <c r="A1030" t="s">
        <v>6783</v>
      </c>
      <c r="B1030" t="s">
        <v>7834</v>
      </c>
      <c r="C1030" t="s">
        <v>6102</v>
      </c>
      <c r="D1030" s="13" t="s">
        <v>576</v>
      </c>
      <c r="E1030" t="s">
        <v>576</v>
      </c>
      <c r="F1030" t="str">
        <f>IF(ISERROR(VLOOKUP(Transaktionen[[#This Row],[Transaktionen]],BTT[Verwendete Transaktion (Pflichtauswahl)],1,FALSE)),"nein","ja")</f>
        <v>nein</v>
      </c>
      <c r="G1030" t="s">
        <v>9516</v>
      </c>
    </row>
    <row r="1031" spans="1:7" x14ac:dyDescent="0.25">
      <c r="A1031" t="s">
        <v>1160</v>
      </c>
      <c r="B1031" t="s">
        <v>1161</v>
      </c>
      <c r="C1031" t="s">
        <v>8454</v>
      </c>
      <c r="D1031" s="13">
        <v>42</v>
      </c>
      <c r="E1031" t="s">
        <v>576</v>
      </c>
      <c r="F1031" t="str">
        <f>IF(ISERROR(VLOOKUP(Transaktionen[[#This Row],[Transaktionen]],BTT[Verwendete Transaktion (Pflichtauswahl)],1,FALSE)),"nein","ja")</f>
        <v>nein</v>
      </c>
    </row>
    <row r="1032" spans="1:7" x14ac:dyDescent="0.25">
      <c r="A1032" t="s">
        <v>1162</v>
      </c>
      <c r="B1032" t="s">
        <v>1163</v>
      </c>
      <c r="C1032" t="s">
        <v>8454</v>
      </c>
      <c r="D1032" s="13">
        <v>843</v>
      </c>
      <c r="E1032" t="s">
        <v>9102</v>
      </c>
      <c r="F1032" t="str">
        <f>IF(ISERROR(VLOOKUP(Transaktionen[[#This Row],[Transaktionen]],BTT[Verwendete Transaktion (Pflichtauswahl)],1,FALSE)),"nein","ja")</f>
        <v>nein</v>
      </c>
    </row>
    <row r="1033" spans="1:7" x14ac:dyDescent="0.25">
      <c r="A1033" t="s">
        <v>6784</v>
      </c>
      <c r="B1033" t="s">
        <v>7835</v>
      </c>
      <c r="C1033" t="s">
        <v>8454</v>
      </c>
      <c r="D1033" s="13" t="s">
        <v>576</v>
      </c>
      <c r="E1033" t="s">
        <v>576</v>
      </c>
      <c r="F1033" t="str">
        <f>IF(ISERROR(VLOOKUP(Transaktionen[[#This Row],[Transaktionen]],BTT[Verwendete Transaktion (Pflichtauswahl)],1,FALSE)),"nein","ja")</f>
        <v>nein</v>
      </c>
      <c r="G1033" t="s">
        <v>9516</v>
      </c>
    </row>
    <row r="1034" spans="1:7" x14ac:dyDescent="0.25">
      <c r="A1034" t="s">
        <v>1164</v>
      </c>
      <c r="B1034" t="s">
        <v>1165</v>
      </c>
      <c r="C1034" t="s">
        <v>8454</v>
      </c>
      <c r="D1034" s="13">
        <v>48094</v>
      </c>
      <c r="E1034" t="s">
        <v>9102</v>
      </c>
      <c r="F1034" t="str">
        <f>IF(ISERROR(VLOOKUP(Transaktionen[[#This Row],[Transaktionen]],BTT[Verwendete Transaktion (Pflichtauswahl)],1,FALSE)),"nein","ja")</f>
        <v>nein</v>
      </c>
    </row>
    <row r="1035" spans="1:7" x14ac:dyDescent="0.25">
      <c r="A1035" t="s">
        <v>6785</v>
      </c>
      <c r="B1035" t="s">
        <v>7836</v>
      </c>
      <c r="C1035" t="s">
        <v>8454</v>
      </c>
      <c r="D1035" s="13" t="s">
        <v>576</v>
      </c>
      <c r="E1035" t="s">
        <v>576</v>
      </c>
      <c r="F1035" t="str">
        <f>IF(ISERROR(VLOOKUP(Transaktionen[[#This Row],[Transaktionen]],BTT[Verwendete Transaktion (Pflichtauswahl)],1,FALSE)),"nein","ja")</f>
        <v>nein</v>
      </c>
      <c r="G1035" t="s">
        <v>9516</v>
      </c>
    </row>
    <row r="1036" spans="1:7" x14ac:dyDescent="0.25">
      <c r="A1036" t="s">
        <v>1166</v>
      </c>
      <c r="B1036" t="s">
        <v>1167</v>
      </c>
      <c r="C1036" t="s">
        <v>8454</v>
      </c>
      <c r="D1036" s="13">
        <v>48</v>
      </c>
      <c r="E1036" t="s">
        <v>576</v>
      </c>
      <c r="F1036" t="str">
        <f>IF(ISERROR(VLOOKUP(Transaktionen[[#This Row],[Transaktionen]],BTT[Verwendete Transaktion (Pflichtauswahl)],1,FALSE)),"nein","ja")</f>
        <v>nein</v>
      </c>
    </row>
    <row r="1037" spans="1:7" x14ac:dyDescent="0.25">
      <c r="A1037" t="s">
        <v>1168</v>
      </c>
      <c r="B1037" t="s">
        <v>1169</v>
      </c>
      <c r="C1037" t="s">
        <v>8454</v>
      </c>
      <c r="D1037" s="13">
        <v>66</v>
      </c>
      <c r="E1037" t="s">
        <v>9102</v>
      </c>
      <c r="F1037" t="str">
        <f>IF(ISERROR(VLOOKUP(Transaktionen[[#This Row],[Transaktionen]],BTT[Verwendete Transaktion (Pflichtauswahl)],1,FALSE)),"nein","ja")</f>
        <v>nein</v>
      </c>
    </row>
    <row r="1038" spans="1:7" x14ac:dyDescent="0.25">
      <c r="A1038" t="s">
        <v>1170</v>
      </c>
      <c r="B1038" t="s">
        <v>1171</v>
      </c>
      <c r="C1038" t="s">
        <v>6041</v>
      </c>
      <c r="D1038" s="13">
        <v>19</v>
      </c>
      <c r="E1038" t="s">
        <v>9102</v>
      </c>
      <c r="F1038" s="10" t="str">
        <f>IF(ISERROR(VLOOKUP(Transaktionen[[#This Row],[Transaktionen]],BTT[Verwendete Transaktion (Pflichtauswahl)],1,FALSE)),"nein","ja")</f>
        <v>nein</v>
      </c>
      <c r="G1038" t="s">
        <v>9063</v>
      </c>
    </row>
    <row r="1039" spans="1:7" x14ac:dyDescent="0.25">
      <c r="A1039" t="s">
        <v>1172</v>
      </c>
      <c r="B1039" t="s">
        <v>1173</v>
      </c>
      <c r="C1039" t="s">
        <v>6041</v>
      </c>
      <c r="D1039" s="13">
        <v>27</v>
      </c>
      <c r="E1039" t="s">
        <v>9102</v>
      </c>
      <c r="F1039" t="str">
        <f>IF(ISERROR(VLOOKUP(Transaktionen[[#This Row],[Transaktionen]],BTT[Verwendete Transaktion (Pflichtauswahl)],1,FALSE)),"nein","ja")</f>
        <v>nein</v>
      </c>
      <c r="G1039" t="s">
        <v>9063</v>
      </c>
    </row>
    <row r="1040" spans="1:7" x14ac:dyDescent="0.25">
      <c r="A1040" t="s">
        <v>9172</v>
      </c>
      <c r="B1040" t="s">
        <v>576</v>
      </c>
      <c r="C1040" t="s">
        <v>3</v>
      </c>
      <c r="D1040" s="13">
        <v>258</v>
      </c>
      <c r="E1040" t="s">
        <v>9102</v>
      </c>
      <c r="F1040" t="str">
        <f>IF(ISERROR(VLOOKUP(Transaktionen[[#This Row],[Transaktionen]],BTT[Verwendete Transaktion (Pflichtauswahl)],1,FALSE)),"nein","ja")</f>
        <v>nein</v>
      </c>
    </row>
    <row r="1041" spans="1:7" x14ac:dyDescent="0.25">
      <c r="A1041" t="s">
        <v>1174</v>
      </c>
      <c r="B1041" t="s">
        <v>1175</v>
      </c>
      <c r="C1041" t="s">
        <v>6323</v>
      </c>
      <c r="D1041" s="13">
        <v>669824</v>
      </c>
      <c r="E1041" t="s">
        <v>9102</v>
      </c>
      <c r="F1041" t="str">
        <f>IF(ISERROR(VLOOKUP(Transaktionen[[#This Row],[Transaktionen]],BTT[Verwendete Transaktion (Pflichtauswahl)],1,FALSE)),"nein","ja")</f>
        <v>ja</v>
      </c>
    </row>
    <row r="1042" spans="1:7" x14ac:dyDescent="0.25">
      <c r="A1042" t="s">
        <v>1176</v>
      </c>
      <c r="B1042" t="s">
        <v>1177</v>
      </c>
      <c r="C1042" t="s">
        <v>8456</v>
      </c>
      <c r="D1042" s="13">
        <v>321</v>
      </c>
      <c r="E1042" t="s">
        <v>576</v>
      </c>
      <c r="F1042" t="str">
        <f>IF(ISERROR(VLOOKUP(Transaktionen[[#This Row],[Transaktionen]],BTT[Verwendete Transaktion (Pflichtauswahl)],1,FALSE)),"nein","ja")</f>
        <v>nein</v>
      </c>
    </row>
    <row r="1043" spans="1:7" x14ac:dyDescent="0.25">
      <c r="A1043" t="s">
        <v>6786</v>
      </c>
      <c r="B1043" t="s">
        <v>3543</v>
      </c>
      <c r="C1043" t="s">
        <v>6322</v>
      </c>
      <c r="D1043" s="13" t="s">
        <v>576</v>
      </c>
      <c r="E1043" t="s">
        <v>576</v>
      </c>
      <c r="F1043" t="str">
        <f>IF(ISERROR(VLOOKUP(Transaktionen[[#This Row],[Transaktionen]],BTT[Verwendete Transaktion (Pflichtauswahl)],1,FALSE)),"nein","ja")</f>
        <v>nein</v>
      </c>
      <c r="G1043" t="s">
        <v>9516</v>
      </c>
    </row>
    <row r="1044" spans="1:7" x14ac:dyDescent="0.25">
      <c r="A1044" t="s">
        <v>1178</v>
      </c>
      <c r="B1044" t="s">
        <v>1179</v>
      </c>
      <c r="C1044" t="s">
        <v>6323</v>
      </c>
      <c r="D1044" s="13">
        <v>933</v>
      </c>
      <c r="E1044" t="s">
        <v>9102</v>
      </c>
      <c r="F1044" t="str">
        <f>IF(ISERROR(VLOOKUP(Transaktionen[[#This Row],[Transaktionen]],BTT[Verwendete Transaktion (Pflichtauswahl)],1,FALSE)),"nein","ja")</f>
        <v>nein</v>
      </c>
    </row>
    <row r="1045" spans="1:7" x14ac:dyDescent="0.25">
      <c r="A1045" t="s">
        <v>1180</v>
      </c>
      <c r="B1045" t="s">
        <v>1181</v>
      </c>
      <c r="C1045" t="s">
        <v>6323</v>
      </c>
      <c r="D1045" s="13">
        <v>450</v>
      </c>
      <c r="E1045" t="s">
        <v>9102</v>
      </c>
      <c r="F1045" t="str">
        <f>IF(ISERROR(VLOOKUP(Transaktionen[[#This Row],[Transaktionen]],BTT[Verwendete Transaktion (Pflichtauswahl)],1,FALSE)),"nein","ja")</f>
        <v>nein</v>
      </c>
    </row>
    <row r="1046" spans="1:7" x14ac:dyDescent="0.25">
      <c r="A1046" t="s">
        <v>1182</v>
      </c>
      <c r="B1046" t="s">
        <v>1183</v>
      </c>
      <c r="C1046" t="s">
        <v>6323</v>
      </c>
      <c r="D1046" s="13">
        <v>618</v>
      </c>
      <c r="E1046" t="s">
        <v>9102</v>
      </c>
      <c r="F1046" t="str">
        <f>IF(ISERROR(VLOOKUP(Transaktionen[[#This Row],[Transaktionen]],BTT[Verwendete Transaktion (Pflichtauswahl)],1,FALSE)),"nein","ja")</f>
        <v>nein</v>
      </c>
    </row>
    <row r="1047" spans="1:7" x14ac:dyDescent="0.25">
      <c r="A1047" t="s">
        <v>9377</v>
      </c>
      <c r="B1047" t="s">
        <v>9378</v>
      </c>
      <c r="C1047" t="s">
        <v>6323</v>
      </c>
      <c r="D1047" s="13">
        <v>60</v>
      </c>
      <c r="E1047" t="s">
        <v>9102</v>
      </c>
      <c r="F1047" t="str">
        <f>IF(ISERROR(VLOOKUP(Transaktionen[[#This Row],[Transaktionen]],BTT[Verwendete Transaktion (Pflichtauswahl)],1,FALSE)),"nein","ja")</f>
        <v>nein</v>
      </c>
    </row>
    <row r="1048" spans="1:7" x14ac:dyDescent="0.25">
      <c r="A1048" t="s">
        <v>6787</v>
      </c>
      <c r="B1048" t="s">
        <v>7837</v>
      </c>
      <c r="C1048" t="s">
        <v>6323</v>
      </c>
      <c r="D1048" s="13" t="s">
        <v>576</v>
      </c>
      <c r="E1048" t="s">
        <v>576</v>
      </c>
      <c r="F1048" t="str">
        <f>IF(ISERROR(VLOOKUP(Transaktionen[[#This Row],[Transaktionen]],BTT[Verwendete Transaktion (Pflichtauswahl)],1,FALSE)),"nein","ja")</f>
        <v>nein</v>
      </c>
      <c r="G1048" t="s">
        <v>9516</v>
      </c>
    </row>
    <row r="1049" spans="1:7" x14ac:dyDescent="0.25">
      <c r="A1049" t="s">
        <v>6788</v>
      </c>
      <c r="B1049" t="s">
        <v>7838</v>
      </c>
      <c r="C1049" t="s">
        <v>6323</v>
      </c>
      <c r="D1049" s="13">
        <v>20</v>
      </c>
      <c r="E1049" t="s">
        <v>9102</v>
      </c>
      <c r="F1049" t="str">
        <f>IF(ISERROR(VLOOKUP(Transaktionen[[#This Row],[Transaktionen]],BTT[Verwendete Transaktion (Pflichtauswahl)],1,FALSE)),"nein","ja")</f>
        <v>nein</v>
      </c>
    </row>
    <row r="1050" spans="1:7" x14ac:dyDescent="0.25">
      <c r="A1050" t="s">
        <v>6789</v>
      </c>
      <c r="B1050" t="s">
        <v>7839</v>
      </c>
      <c r="C1050" t="s">
        <v>6323</v>
      </c>
      <c r="D1050" s="13">
        <v>2</v>
      </c>
      <c r="E1050" t="s">
        <v>576</v>
      </c>
      <c r="F1050" t="str">
        <f>IF(ISERROR(VLOOKUP(Transaktionen[[#This Row],[Transaktionen]],BTT[Verwendete Transaktion (Pflichtauswahl)],1,FALSE)),"nein","ja")</f>
        <v>nein</v>
      </c>
    </row>
    <row r="1051" spans="1:7" x14ac:dyDescent="0.25">
      <c r="A1051" t="s">
        <v>6790</v>
      </c>
      <c r="B1051" t="s">
        <v>7840</v>
      </c>
      <c r="C1051" t="s">
        <v>6323</v>
      </c>
      <c r="D1051" s="13">
        <v>56</v>
      </c>
      <c r="E1051" t="s">
        <v>576</v>
      </c>
      <c r="F1051" t="str">
        <f>IF(ISERROR(VLOOKUP(Transaktionen[[#This Row],[Transaktionen]],BTT[Verwendete Transaktion (Pflichtauswahl)],1,FALSE)),"nein","ja")</f>
        <v>nein</v>
      </c>
    </row>
    <row r="1052" spans="1:7" x14ac:dyDescent="0.25">
      <c r="A1052" t="s">
        <v>6791</v>
      </c>
      <c r="B1052" t="s">
        <v>7841</v>
      </c>
      <c r="C1052" t="s">
        <v>6323</v>
      </c>
      <c r="D1052" s="13">
        <v>28</v>
      </c>
      <c r="E1052" t="s">
        <v>576</v>
      </c>
      <c r="F1052" s="10" t="str">
        <f>IF(ISERROR(VLOOKUP(Transaktionen[[#This Row],[Transaktionen]],BTT[Verwendete Transaktion (Pflichtauswahl)],1,FALSE)),"nein","ja")</f>
        <v>nein</v>
      </c>
    </row>
    <row r="1053" spans="1:7" x14ac:dyDescent="0.25">
      <c r="A1053" t="s">
        <v>1184</v>
      </c>
      <c r="B1053" t="s">
        <v>1185</v>
      </c>
      <c r="C1053" t="s">
        <v>6323</v>
      </c>
      <c r="D1053" s="13">
        <v>1122</v>
      </c>
      <c r="E1053" t="s">
        <v>9102</v>
      </c>
      <c r="F1053" t="str">
        <f>IF(ISERROR(VLOOKUP(Transaktionen[[#This Row],[Transaktionen]],BTT[Verwendete Transaktion (Pflichtauswahl)],1,FALSE)),"nein","ja")</f>
        <v>nein</v>
      </c>
    </row>
    <row r="1054" spans="1:7" x14ac:dyDescent="0.25">
      <c r="A1054" t="s">
        <v>1186</v>
      </c>
      <c r="B1054" t="s">
        <v>1187</v>
      </c>
      <c r="C1054" t="s">
        <v>6323</v>
      </c>
      <c r="D1054" s="13">
        <v>272</v>
      </c>
      <c r="E1054" t="s">
        <v>9102</v>
      </c>
      <c r="F1054" t="str">
        <f>IF(ISERROR(VLOOKUP(Transaktionen[[#This Row],[Transaktionen]],BTT[Verwendete Transaktion (Pflichtauswahl)],1,FALSE)),"nein","ja")</f>
        <v>nein</v>
      </c>
    </row>
    <row r="1055" spans="1:7" x14ac:dyDescent="0.25">
      <c r="A1055" t="s">
        <v>9173</v>
      </c>
      <c r="B1055" t="s">
        <v>9174</v>
      </c>
      <c r="C1055" t="s">
        <v>6323</v>
      </c>
      <c r="D1055" s="13">
        <v>3</v>
      </c>
      <c r="E1055" t="s">
        <v>9102</v>
      </c>
      <c r="F1055" t="str">
        <f>IF(ISERROR(VLOOKUP(Transaktionen[[#This Row],[Transaktionen]],BTT[Verwendete Transaktion (Pflichtauswahl)],1,FALSE)),"nein","ja")</f>
        <v>nein</v>
      </c>
    </row>
    <row r="1056" spans="1:7" x14ac:dyDescent="0.25">
      <c r="A1056" t="s">
        <v>1188</v>
      </c>
      <c r="B1056" t="s">
        <v>1189</v>
      </c>
      <c r="C1056" t="s">
        <v>6096</v>
      </c>
      <c r="D1056" s="13">
        <v>6049</v>
      </c>
      <c r="E1056" t="s">
        <v>9102</v>
      </c>
      <c r="F1056" t="str">
        <f>IF(ISERROR(VLOOKUP(Transaktionen[[#This Row],[Transaktionen]],BTT[Verwendete Transaktion (Pflichtauswahl)],1,FALSE)),"nein","ja")</f>
        <v>nein</v>
      </c>
    </row>
    <row r="1057" spans="1:7" x14ac:dyDescent="0.25">
      <c r="A1057" t="s">
        <v>6792</v>
      </c>
      <c r="B1057" t="s">
        <v>7842</v>
      </c>
      <c r="C1057" t="s">
        <v>6096</v>
      </c>
      <c r="D1057" s="13">
        <v>38</v>
      </c>
      <c r="E1057" t="s">
        <v>576</v>
      </c>
      <c r="F1057" t="str">
        <f>IF(ISERROR(VLOOKUP(Transaktionen[[#This Row],[Transaktionen]],BTT[Verwendete Transaktion (Pflichtauswahl)],1,FALSE)),"nein","ja")</f>
        <v>ja</v>
      </c>
    </row>
    <row r="1058" spans="1:7" x14ac:dyDescent="0.25">
      <c r="A1058" t="s">
        <v>1190</v>
      </c>
      <c r="B1058" t="s">
        <v>1191</v>
      </c>
      <c r="C1058" t="s">
        <v>6096</v>
      </c>
      <c r="D1058" s="13">
        <v>18</v>
      </c>
      <c r="E1058" t="s">
        <v>9102</v>
      </c>
      <c r="F1058" t="str">
        <f>IF(ISERROR(VLOOKUP(Transaktionen[[#This Row],[Transaktionen]],BTT[Verwendete Transaktion (Pflichtauswahl)],1,FALSE)),"nein","ja")</f>
        <v>ja</v>
      </c>
    </row>
    <row r="1059" spans="1:7" x14ac:dyDescent="0.25">
      <c r="A1059" t="s">
        <v>6793</v>
      </c>
      <c r="B1059" t="s">
        <v>7843</v>
      </c>
      <c r="C1059" t="s">
        <v>6096</v>
      </c>
      <c r="D1059" s="13">
        <v>8</v>
      </c>
      <c r="E1059" t="s">
        <v>9102</v>
      </c>
      <c r="F1059" t="str">
        <f>IF(ISERROR(VLOOKUP(Transaktionen[[#This Row],[Transaktionen]],BTT[Verwendete Transaktion (Pflichtauswahl)],1,FALSE)),"nein","ja")</f>
        <v>ja</v>
      </c>
    </row>
    <row r="1060" spans="1:7" x14ac:dyDescent="0.25">
      <c r="A1060" t="s">
        <v>1192</v>
      </c>
      <c r="B1060" t="s">
        <v>1193</v>
      </c>
      <c r="C1060" t="s">
        <v>6096</v>
      </c>
      <c r="D1060" s="13">
        <v>58</v>
      </c>
      <c r="E1060" t="s">
        <v>9102</v>
      </c>
      <c r="F1060" t="str">
        <f>IF(ISERROR(VLOOKUP(Transaktionen[[#This Row],[Transaktionen]],BTT[Verwendete Transaktion (Pflichtauswahl)],1,FALSE)),"nein","ja")</f>
        <v>ja</v>
      </c>
    </row>
    <row r="1061" spans="1:7" x14ac:dyDescent="0.25">
      <c r="A1061" t="s">
        <v>1194</v>
      </c>
      <c r="B1061" t="s">
        <v>1195</v>
      </c>
      <c r="C1061" t="s">
        <v>6084</v>
      </c>
      <c r="D1061" s="13">
        <v>15642</v>
      </c>
      <c r="E1061" t="s">
        <v>9102</v>
      </c>
      <c r="F1061" t="str">
        <f>IF(ISERROR(VLOOKUP(Transaktionen[[#This Row],[Transaktionen]],BTT[Verwendete Transaktion (Pflichtauswahl)],1,FALSE)),"nein","ja")</f>
        <v>nein</v>
      </c>
    </row>
    <row r="1062" spans="1:7" x14ac:dyDescent="0.25">
      <c r="A1062" t="s">
        <v>1196</v>
      </c>
      <c r="B1062" t="s">
        <v>1197</v>
      </c>
      <c r="C1062" t="s">
        <v>6084</v>
      </c>
      <c r="D1062" s="13">
        <v>1653</v>
      </c>
      <c r="E1062" t="s">
        <v>9102</v>
      </c>
      <c r="F1062" t="str">
        <f>IF(ISERROR(VLOOKUP(Transaktionen[[#This Row],[Transaktionen]],BTT[Verwendete Transaktion (Pflichtauswahl)],1,FALSE)),"nein","ja")</f>
        <v>nein</v>
      </c>
    </row>
    <row r="1063" spans="1:7" x14ac:dyDescent="0.25">
      <c r="A1063" t="s">
        <v>1198</v>
      </c>
      <c r="B1063" t="s">
        <v>1199</v>
      </c>
      <c r="C1063" t="s">
        <v>6084</v>
      </c>
      <c r="D1063" s="13">
        <v>10888</v>
      </c>
      <c r="E1063" t="s">
        <v>9102</v>
      </c>
      <c r="F1063" t="str">
        <f>IF(ISERROR(VLOOKUP(Transaktionen[[#This Row],[Transaktionen]],BTT[Verwendete Transaktion (Pflichtauswahl)],1,FALSE)),"nein","ja")</f>
        <v>nein</v>
      </c>
      <c r="G1063" t="s">
        <v>9080</v>
      </c>
    </row>
    <row r="1064" spans="1:7" x14ac:dyDescent="0.25">
      <c r="A1064" t="s">
        <v>6794</v>
      </c>
      <c r="B1064" t="s">
        <v>7837</v>
      </c>
      <c r="C1064" t="s">
        <v>6084</v>
      </c>
      <c r="D1064" s="13">
        <v>6</v>
      </c>
      <c r="E1064" t="s">
        <v>9102</v>
      </c>
      <c r="F1064" t="str">
        <f>IF(ISERROR(VLOOKUP(Transaktionen[[#This Row],[Transaktionen]],BTT[Verwendete Transaktion (Pflichtauswahl)],1,FALSE)),"nein","ja")</f>
        <v>nein</v>
      </c>
      <c r="G1064" t="s">
        <v>9078</v>
      </c>
    </row>
    <row r="1065" spans="1:7" x14ac:dyDescent="0.25">
      <c r="A1065" t="s">
        <v>6795</v>
      </c>
      <c r="B1065" t="s">
        <v>7844</v>
      </c>
      <c r="C1065" t="s">
        <v>6084</v>
      </c>
      <c r="D1065" s="13" t="s">
        <v>576</v>
      </c>
      <c r="E1065" t="s">
        <v>576</v>
      </c>
      <c r="F1065" t="str">
        <f>IF(ISERROR(VLOOKUP(Transaktionen[[#This Row],[Transaktionen]],BTT[Verwendete Transaktion (Pflichtauswahl)],1,FALSE)),"nein","ja")</f>
        <v>nein</v>
      </c>
      <c r="G1065" t="s">
        <v>9079</v>
      </c>
    </row>
    <row r="1066" spans="1:7" x14ac:dyDescent="0.25">
      <c r="A1066" t="s">
        <v>6796</v>
      </c>
      <c r="B1066" t="s">
        <v>7845</v>
      </c>
      <c r="C1066" t="s">
        <v>6322</v>
      </c>
      <c r="D1066" s="13" t="s">
        <v>576</v>
      </c>
      <c r="E1066" t="s">
        <v>576</v>
      </c>
      <c r="F1066" t="str">
        <f>IF(ISERROR(VLOOKUP(Transaktionen[[#This Row],[Transaktionen]],BTT[Verwendete Transaktion (Pflichtauswahl)],1,FALSE)),"nein","ja")</f>
        <v>nein</v>
      </c>
      <c r="G1066" t="s">
        <v>9516</v>
      </c>
    </row>
    <row r="1067" spans="1:7" x14ac:dyDescent="0.25">
      <c r="A1067" t="s">
        <v>6797</v>
      </c>
      <c r="B1067" t="s">
        <v>7846</v>
      </c>
      <c r="C1067" t="s">
        <v>6322</v>
      </c>
      <c r="D1067" s="13" t="s">
        <v>576</v>
      </c>
      <c r="E1067" t="s">
        <v>576</v>
      </c>
      <c r="F1067" t="str">
        <f>IF(ISERROR(VLOOKUP(Transaktionen[[#This Row],[Transaktionen]],BTT[Verwendete Transaktion (Pflichtauswahl)],1,FALSE)),"nein","ja")</f>
        <v>nein</v>
      </c>
      <c r="G1067" t="s">
        <v>9516</v>
      </c>
    </row>
    <row r="1068" spans="1:7" x14ac:dyDescent="0.25">
      <c r="A1068" t="s">
        <v>6798</v>
      </c>
      <c r="B1068" t="s">
        <v>7847</v>
      </c>
      <c r="C1068" t="s">
        <v>6096</v>
      </c>
      <c r="D1068" s="13" t="s">
        <v>576</v>
      </c>
      <c r="E1068" t="s">
        <v>576</v>
      </c>
      <c r="F1068" t="str">
        <f>IF(ISERROR(VLOOKUP(Transaktionen[[#This Row],[Transaktionen]],BTT[Verwendete Transaktion (Pflichtauswahl)],1,FALSE)),"nein","ja")</f>
        <v>nein</v>
      </c>
      <c r="G1068" t="s">
        <v>9516</v>
      </c>
    </row>
    <row r="1069" spans="1:7" x14ac:dyDescent="0.25">
      <c r="A1069" t="s">
        <v>6799</v>
      </c>
      <c r="B1069" t="s">
        <v>7848</v>
      </c>
      <c r="C1069" t="s">
        <v>6323</v>
      </c>
      <c r="D1069" s="13" t="s">
        <v>576</v>
      </c>
      <c r="E1069" t="s">
        <v>576</v>
      </c>
      <c r="F1069" t="str">
        <f>IF(ISERROR(VLOOKUP(Transaktionen[[#This Row],[Transaktionen]],BTT[Verwendete Transaktion (Pflichtauswahl)],1,FALSE)),"nein","ja")</f>
        <v>nein</v>
      </c>
      <c r="G1069" t="s">
        <v>9516</v>
      </c>
    </row>
    <row r="1070" spans="1:7" x14ac:dyDescent="0.25">
      <c r="A1070" t="s">
        <v>1200</v>
      </c>
      <c r="B1070" t="s">
        <v>1201</v>
      </c>
      <c r="C1070" t="s">
        <v>6100</v>
      </c>
      <c r="D1070" s="13">
        <v>14438</v>
      </c>
      <c r="E1070" t="s">
        <v>9102</v>
      </c>
      <c r="F1070" t="str">
        <f>IF(ISERROR(VLOOKUP(Transaktionen[[#This Row],[Transaktionen]],BTT[Verwendete Transaktion (Pflichtauswahl)],1,FALSE)),"nein","ja")</f>
        <v>nein</v>
      </c>
    </row>
    <row r="1071" spans="1:7" x14ac:dyDescent="0.25">
      <c r="A1071" t="s">
        <v>1202</v>
      </c>
      <c r="B1071" t="s">
        <v>1203</v>
      </c>
      <c r="C1071" t="s">
        <v>6084</v>
      </c>
      <c r="D1071" s="13">
        <v>644</v>
      </c>
      <c r="E1071" t="s">
        <v>9103</v>
      </c>
      <c r="F1071" t="str">
        <f>IF(ISERROR(VLOOKUP(Transaktionen[[#This Row],[Transaktionen]],BTT[Verwendete Transaktion (Pflichtauswahl)],1,FALSE)),"nein","ja")</f>
        <v>nein</v>
      </c>
      <c r="G1071" t="s">
        <v>9077</v>
      </c>
    </row>
    <row r="1072" spans="1:7" x14ac:dyDescent="0.25">
      <c r="A1072" t="s">
        <v>1204</v>
      </c>
      <c r="B1072" t="s">
        <v>1205</v>
      </c>
      <c r="C1072" t="s">
        <v>6087</v>
      </c>
      <c r="D1072" s="13">
        <v>61090665</v>
      </c>
      <c r="E1072" t="s">
        <v>9102</v>
      </c>
      <c r="F1072" t="str">
        <f>IF(ISERROR(VLOOKUP(Transaktionen[[#This Row],[Transaktionen]],BTT[Verwendete Transaktion (Pflichtauswahl)],1,FALSE)),"nein","ja")</f>
        <v>nein</v>
      </c>
    </row>
    <row r="1073" spans="1:7" x14ac:dyDescent="0.25">
      <c r="A1073" t="s">
        <v>1206</v>
      </c>
      <c r="B1073" t="s">
        <v>1207</v>
      </c>
      <c r="C1073" t="s">
        <v>6042</v>
      </c>
      <c r="D1073" s="13">
        <v>264</v>
      </c>
      <c r="E1073" t="s">
        <v>576</v>
      </c>
      <c r="F1073" t="str">
        <f>IF(ISERROR(VLOOKUP(Transaktionen[[#This Row],[Transaktionen]],BTT[Verwendete Transaktion (Pflichtauswahl)],1,FALSE)),"nein","ja")</f>
        <v>nein</v>
      </c>
    </row>
    <row r="1074" spans="1:7" x14ac:dyDescent="0.25">
      <c r="A1074" t="s">
        <v>1208</v>
      </c>
      <c r="B1074" t="s">
        <v>1209</v>
      </c>
      <c r="C1074" t="s">
        <v>6042</v>
      </c>
      <c r="D1074" s="13">
        <v>194476</v>
      </c>
      <c r="E1074" t="s">
        <v>9102</v>
      </c>
      <c r="F1074" t="str">
        <f>IF(ISERROR(VLOOKUP(Transaktionen[[#This Row],[Transaktionen]],BTT[Verwendete Transaktion (Pflichtauswahl)],1,FALSE)),"nein","ja")</f>
        <v>nein</v>
      </c>
    </row>
    <row r="1075" spans="1:7" x14ac:dyDescent="0.25">
      <c r="A1075" t="s">
        <v>1210</v>
      </c>
      <c r="B1075" t="s">
        <v>1211</v>
      </c>
      <c r="C1075" t="s">
        <v>6042</v>
      </c>
      <c r="D1075" s="13">
        <v>96685</v>
      </c>
      <c r="E1075" t="s">
        <v>9102</v>
      </c>
      <c r="F1075" t="str">
        <f>IF(ISERROR(VLOOKUP(Transaktionen[[#This Row],[Transaktionen]],BTT[Verwendete Transaktion (Pflichtauswahl)],1,FALSE)),"nein","ja")</f>
        <v>nein</v>
      </c>
    </row>
    <row r="1076" spans="1:7" x14ac:dyDescent="0.25">
      <c r="A1076" t="s">
        <v>1212</v>
      </c>
      <c r="B1076" t="s">
        <v>1213</v>
      </c>
      <c r="C1076" t="s">
        <v>6042</v>
      </c>
      <c r="D1076" s="13">
        <v>9</v>
      </c>
      <c r="E1076" t="s">
        <v>9102</v>
      </c>
      <c r="F1076" t="str">
        <f>IF(ISERROR(VLOOKUP(Transaktionen[[#This Row],[Transaktionen]],BTT[Verwendete Transaktion (Pflichtauswahl)],1,FALSE)),"nein","ja")</f>
        <v>nein</v>
      </c>
    </row>
    <row r="1077" spans="1:7" x14ac:dyDescent="0.25">
      <c r="A1077" t="s">
        <v>1214</v>
      </c>
      <c r="B1077" t="s">
        <v>1215</v>
      </c>
      <c r="C1077" t="s">
        <v>6042</v>
      </c>
      <c r="D1077" s="13">
        <v>201</v>
      </c>
      <c r="E1077" t="s">
        <v>9102</v>
      </c>
      <c r="F1077" t="str">
        <f>IF(ISERROR(VLOOKUP(Transaktionen[[#This Row],[Transaktionen]],BTT[Verwendete Transaktion (Pflichtauswahl)],1,FALSE)),"nein","ja")</f>
        <v>nein</v>
      </c>
    </row>
    <row r="1078" spans="1:7" x14ac:dyDescent="0.25">
      <c r="A1078" t="s">
        <v>1216</v>
      </c>
      <c r="B1078" t="s">
        <v>1217</v>
      </c>
      <c r="C1078" t="s">
        <v>6042</v>
      </c>
      <c r="D1078" s="13">
        <v>1422</v>
      </c>
      <c r="E1078" t="s">
        <v>9102</v>
      </c>
      <c r="F1078" t="str">
        <f>IF(ISERROR(VLOOKUP(Transaktionen[[#This Row],[Transaktionen]],BTT[Verwendete Transaktion (Pflichtauswahl)],1,FALSE)),"nein","ja")</f>
        <v>nein</v>
      </c>
    </row>
    <row r="1079" spans="1:7" x14ac:dyDescent="0.25">
      <c r="A1079" t="s">
        <v>1218</v>
      </c>
      <c r="B1079" t="s">
        <v>1219</v>
      </c>
      <c r="C1079" t="s">
        <v>6042</v>
      </c>
      <c r="D1079" s="13">
        <v>330</v>
      </c>
      <c r="E1079" t="s">
        <v>9102</v>
      </c>
      <c r="F1079" t="str">
        <f>IF(ISERROR(VLOOKUP(Transaktionen[[#This Row],[Transaktionen]],BTT[Verwendete Transaktion (Pflichtauswahl)],1,FALSE)),"nein","ja")</f>
        <v>nein</v>
      </c>
    </row>
    <row r="1080" spans="1:7" x14ac:dyDescent="0.25">
      <c r="A1080" t="s">
        <v>1220</v>
      </c>
      <c r="B1080" t="s">
        <v>1221</v>
      </c>
      <c r="C1080" t="s">
        <v>6042</v>
      </c>
      <c r="D1080" s="13">
        <v>22624</v>
      </c>
      <c r="E1080" t="s">
        <v>9102</v>
      </c>
      <c r="F1080" t="str">
        <f>IF(ISERROR(VLOOKUP(Transaktionen[[#This Row],[Transaktionen]],BTT[Verwendete Transaktion (Pflichtauswahl)],1,FALSE)),"nein","ja")</f>
        <v>nein</v>
      </c>
    </row>
    <row r="1081" spans="1:7" x14ac:dyDescent="0.25">
      <c r="A1081" t="s">
        <v>1222</v>
      </c>
      <c r="B1081" t="s">
        <v>1223</v>
      </c>
      <c r="C1081" t="s">
        <v>6042</v>
      </c>
      <c r="D1081" s="13">
        <v>887</v>
      </c>
      <c r="E1081" t="s">
        <v>9102</v>
      </c>
      <c r="F1081" t="str">
        <f>IF(ISERROR(VLOOKUP(Transaktionen[[#This Row],[Transaktionen]],BTT[Verwendete Transaktion (Pflichtauswahl)],1,FALSE)),"nein","ja")</f>
        <v>nein</v>
      </c>
    </row>
    <row r="1082" spans="1:7" x14ac:dyDescent="0.25">
      <c r="A1082" t="s">
        <v>1224</v>
      </c>
      <c r="B1082" t="s">
        <v>1225</v>
      </c>
      <c r="C1082" t="s">
        <v>6042</v>
      </c>
      <c r="D1082" s="13">
        <v>2870</v>
      </c>
      <c r="E1082" t="s">
        <v>9102</v>
      </c>
      <c r="F1082" t="str">
        <f>IF(ISERROR(VLOOKUP(Transaktionen[[#This Row],[Transaktionen]],BTT[Verwendete Transaktion (Pflichtauswahl)],1,FALSE)),"nein","ja")</f>
        <v>nein</v>
      </c>
    </row>
    <row r="1083" spans="1:7" x14ac:dyDescent="0.25">
      <c r="A1083" t="s">
        <v>1226</v>
      </c>
      <c r="B1083" t="s">
        <v>1227</v>
      </c>
      <c r="C1083" t="s">
        <v>6042</v>
      </c>
      <c r="D1083" s="13">
        <v>22103</v>
      </c>
      <c r="E1083" t="s">
        <v>9102</v>
      </c>
      <c r="F1083" t="str">
        <f>IF(ISERROR(VLOOKUP(Transaktionen[[#This Row],[Transaktionen]],BTT[Verwendete Transaktion (Pflichtauswahl)],1,FALSE)),"nein","ja")</f>
        <v>nein</v>
      </c>
    </row>
    <row r="1084" spans="1:7" x14ac:dyDescent="0.25">
      <c r="A1084" t="s">
        <v>1228</v>
      </c>
      <c r="B1084" t="s">
        <v>1229</v>
      </c>
      <c r="C1084" t="s">
        <v>6042</v>
      </c>
      <c r="D1084" s="13">
        <v>1062</v>
      </c>
      <c r="E1084" t="s">
        <v>9102</v>
      </c>
      <c r="F1084" t="str">
        <f>IF(ISERROR(VLOOKUP(Transaktionen[[#This Row],[Transaktionen]],BTT[Verwendete Transaktion (Pflichtauswahl)],1,FALSE)),"nein","ja")</f>
        <v>nein</v>
      </c>
    </row>
    <row r="1085" spans="1:7" x14ac:dyDescent="0.25">
      <c r="A1085" t="s">
        <v>1230</v>
      </c>
      <c r="B1085" t="s">
        <v>1231</v>
      </c>
      <c r="C1085" t="s">
        <v>8457</v>
      </c>
      <c r="D1085" s="13" t="s">
        <v>576</v>
      </c>
      <c r="E1085" t="s">
        <v>576</v>
      </c>
      <c r="F1085" t="str">
        <f>IF(ISERROR(VLOOKUP(Transaktionen[[#This Row],[Transaktionen]],BTT[Verwendete Transaktion (Pflichtauswahl)],1,FALSE)),"nein","ja")</f>
        <v>nein</v>
      </c>
      <c r="G1085" t="s">
        <v>9353</v>
      </c>
    </row>
    <row r="1086" spans="1:7" x14ac:dyDescent="0.25">
      <c r="A1086" t="s">
        <v>6800</v>
      </c>
      <c r="B1086" t="s">
        <v>7849</v>
      </c>
      <c r="C1086" t="s">
        <v>8457</v>
      </c>
      <c r="D1086" s="13" t="s">
        <v>576</v>
      </c>
      <c r="E1086" t="s">
        <v>576</v>
      </c>
      <c r="F1086" t="str">
        <f>IF(ISERROR(VLOOKUP(Transaktionen[[#This Row],[Transaktionen]],BTT[Verwendete Transaktion (Pflichtauswahl)],1,FALSE)),"nein","ja")</f>
        <v>nein</v>
      </c>
      <c r="G1086" t="s">
        <v>9353</v>
      </c>
    </row>
    <row r="1087" spans="1:7" x14ac:dyDescent="0.25">
      <c r="A1087" t="s">
        <v>1232</v>
      </c>
      <c r="B1087" t="s">
        <v>1233</v>
      </c>
      <c r="C1087" t="s">
        <v>8457</v>
      </c>
      <c r="D1087" s="13">
        <v>792</v>
      </c>
      <c r="E1087" t="s">
        <v>9102</v>
      </c>
      <c r="F1087" t="str">
        <f>IF(ISERROR(VLOOKUP(Transaktionen[[#This Row],[Transaktionen]],BTT[Verwendete Transaktion (Pflichtauswahl)],1,FALSE)),"nein","ja")</f>
        <v>nein</v>
      </c>
      <c r="G1087" t="s">
        <v>9353</v>
      </c>
    </row>
    <row r="1088" spans="1:7" x14ac:dyDescent="0.25">
      <c r="A1088" t="s">
        <v>1234</v>
      </c>
      <c r="B1088" t="s">
        <v>1235</v>
      </c>
      <c r="C1088" t="s">
        <v>8457</v>
      </c>
      <c r="D1088" s="13">
        <v>206</v>
      </c>
      <c r="E1088" t="s">
        <v>9102</v>
      </c>
      <c r="F1088" t="str">
        <f>IF(ISERROR(VLOOKUP(Transaktionen[[#This Row],[Transaktionen]],BTT[Verwendete Transaktion (Pflichtauswahl)],1,FALSE)),"nein","ja")</f>
        <v>nein</v>
      </c>
      <c r="G1088" t="s">
        <v>9353</v>
      </c>
    </row>
    <row r="1089" spans="1:7" x14ac:dyDescent="0.25">
      <c r="A1089" t="s">
        <v>6801</v>
      </c>
      <c r="B1089" t="s">
        <v>1243</v>
      </c>
      <c r="C1089" t="s">
        <v>6042</v>
      </c>
      <c r="D1089" s="13" t="s">
        <v>576</v>
      </c>
      <c r="E1089" t="s">
        <v>576</v>
      </c>
      <c r="F1089" t="str">
        <f>IF(ISERROR(VLOOKUP(Transaktionen[[#This Row],[Transaktionen]],BTT[Verwendete Transaktion (Pflichtauswahl)],1,FALSE)),"nein","ja")</f>
        <v>nein</v>
      </c>
      <c r="G1089" t="s">
        <v>9516</v>
      </c>
    </row>
    <row r="1090" spans="1:7" x14ac:dyDescent="0.25">
      <c r="A1090" t="s">
        <v>1236</v>
      </c>
      <c r="B1090" t="s">
        <v>1237</v>
      </c>
      <c r="C1090" t="s">
        <v>8457</v>
      </c>
      <c r="D1090" s="13">
        <v>25491</v>
      </c>
      <c r="E1090" t="s">
        <v>9102</v>
      </c>
      <c r="F1090" s="10" t="str">
        <f>IF(ISERROR(VLOOKUP(Transaktionen[[#This Row],[Transaktionen]],BTT[Verwendete Transaktion (Pflichtauswahl)],1,FALSE)),"nein","ja")</f>
        <v>nein</v>
      </c>
      <c r="G1090" t="s">
        <v>9354</v>
      </c>
    </row>
    <row r="1091" spans="1:7" x14ac:dyDescent="0.25">
      <c r="A1091" t="s">
        <v>1238</v>
      </c>
      <c r="B1091" t="s">
        <v>1239</v>
      </c>
      <c r="C1091" t="s">
        <v>8457</v>
      </c>
      <c r="D1091" s="13">
        <v>129</v>
      </c>
      <c r="E1091" t="s">
        <v>9102</v>
      </c>
      <c r="F1091" s="10" t="str">
        <f>IF(ISERROR(VLOOKUP(Transaktionen[[#This Row],[Transaktionen]],BTT[Verwendete Transaktion (Pflichtauswahl)],1,FALSE)),"nein","ja")</f>
        <v>nein</v>
      </c>
      <c r="G1091" t="s">
        <v>9355</v>
      </c>
    </row>
    <row r="1092" spans="1:7" x14ac:dyDescent="0.25">
      <c r="A1092" t="s">
        <v>1240</v>
      </c>
      <c r="B1092" t="s">
        <v>1241</v>
      </c>
      <c r="C1092" t="s">
        <v>6042</v>
      </c>
      <c r="D1092" s="13">
        <v>218</v>
      </c>
      <c r="E1092" t="s">
        <v>9102</v>
      </c>
      <c r="F1092" t="str">
        <f>IF(ISERROR(VLOOKUP(Transaktionen[[#This Row],[Transaktionen]],BTT[Verwendete Transaktion (Pflichtauswahl)],1,FALSE)),"nein","ja")</f>
        <v>nein</v>
      </c>
    </row>
    <row r="1093" spans="1:7" x14ac:dyDescent="0.25">
      <c r="A1093" t="s">
        <v>9175</v>
      </c>
      <c r="B1093" t="s">
        <v>9176</v>
      </c>
      <c r="C1093" t="s">
        <v>6042</v>
      </c>
      <c r="D1093" s="13">
        <v>22</v>
      </c>
      <c r="E1093" t="s">
        <v>9102</v>
      </c>
      <c r="F1093" t="str">
        <f>IF(ISERROR(VLOOKUP(Transaktionen[[#This Row],[Transaktionen]],BTT[Verwendete Transaktion (Pflichtauswahl)],1,FALSE)),"nein","ja")</f>
        <v>nein</v>
      </c>
    </row>
    <row r="1094" spans="1:7" x14ac:dyDescent="0.25">
      <c r="A1094" t="s">
        <v>9177</v>
      </c>
      <c r="B1094" t="s">
        <v>9178</v>
      </c>
      <c r="C1094" t="s">
        <v>6042</v>
      </c>
      <c r="D1094" s="13">
        <v>22</v>
      </c>
      <c r="E1094" t="s">
        <v>9102</v>
      </c>
      <c r="F1094" t="str">
        <f>IF(ISERROR(VLOOKUP(Transaktionen[[#This Row],[Transaktionen]],BTT[Verwendete Transaktion (Pflichtauswahl)],1,FALSE)),"nein","ja")</f>
        <v>nein</v>
      </c>
    </row>
    <row r="1095" spans="1:7" x14ac:dyDescent="0.25">
      <c r="A1095" t="s">
        <v>1242</v>
      </c>
      <c r="B1095" t="s">
        <v>1243</v>
      </c>
      <c r="C1095" t="s">
        <v>6042</v>
      </c>
      <c r="D1095" s="13">
        <v>71536</v>
      </c>
      <c r="E1095" t="s">
        <v>9102</v>
      </c>
      <c r="F1095" t="str">
        <f>IF(ISERROR(VLOOKUP(Transaktionen[[#This Row],[Transaktionen]],BTT[Verwendete Transaktion (Pflichtauswahl)],1,FALSE)),"nein","ja")</f>
        <v>nein</v>
      </c>
    </row>
    <row r="1096" spans="1:7" x14ac:dyDescent="0.25">
      <c r="A1096" t="s">
        <v>1244</v>
      </c>
      <c r="B1096" t="s">
        <v>1245</v>
      </c>
      <c r="C1096" t="s">
        <v>6042</v>
      </c>
      <c r="D1096" s="13">
        <v>30</v>
      </c>
      <c r="E1096" t="s">
        <v>9102</v>
      </c>
      <c r="F1096" t="str">
        <f>IF(ISERROR(VLOOKUP(Transaktionen[[#This Row],[Transaktionen]],BTT[Verwendete Transaktion (Pflichtauswahl)],1,FALSE)),"nein","ja")</f>
        <v>nein</v>
      </c>
    </row>
    <row r="1097" spans="1:7" x14ac:dyDescent="0.25">
      <c r="A1097" t="s">
        <v>1246</v>
      </c>
      <c r="B1097" t="s">
        <v>1247</v>
      </c>
      <c r="C1097" t="s">
        <v>6042</v>
      </c>
      <c r="D1097" s="13">
        <v>17085</v>
      </c>
      <c r="E1097" t="s">
        <v>9102</v>
      </c>
      <c r="F1097" t="str">
        <f>IF(ISERROR(VLOOKUP(Transaktionen[[#This Row],[Transaktionen]],BTT[Verwendete Transaktion (Pflichtauswahl)],1,FALSE)),"nein","ja")</f>
        <v>nein</v>
      </c>
    </row>
    <row r="1098" spans="1:7" x14ac:dyDescent="0.25">
      <c r="A1098" t="s">
        <v>1248</v>
      </c>
      <c r="B1098" t="s">
        <v>1249</v>
      </c>
      <c r="C1098" t="s">
        <v>6042</v>
      </c>
      <c r="D1098" s="13" t="s">
        <v>576</v>
      </c>
      <c r="E1098" t="s">
        <v>576</v>
      </c>
      <c r="F1098" t="str">
        <f>IF(ISERROR(VLOOKUP(Transaktionen[[#This Row],[Transaktionen]],BTT[Verwendete Transaktion (Pflichtauswahl)],1,FALSE)),"nein","ja")</f>
        <v>nein</v>
      </c>
      <c r="G1098" t="s">
        <v>9516</v>
      </c>
    </row>
    <row r="1099" spans="1:7" x14ac:dyDescent="0.25">
      <c r="A1099" t="s">
        <v>6802</v>
      </c>
      <c r="B1099" t="s">
        <v>7850</v>
      </c>
      <c r="C1099" t="s">
        <v>6042</v>
      </c>
      <c r="D1099" s="13">
        <v>30</v>
      </c>
      <c r="E1099" t="s">
        <v>576</v>
      </c>
      <c r="F1099" t="str">
        <f>IF(ISERROR(VLOOKUP(Transaktionen[[#This Row],[Transaktionen]],BTT[Verwendete Transaktion (Pflichtauswahl)],1,FALSE)),"nein","ja")</f>
        <v>nein</v>
      </c>
    </row>
    <row r="1100" spans="1:7" x14ac:dyDescent="0.25">
      <c r="A1100" t="s">
        <v>1250</v>
      </c>
      <c r="B1100" t="s">
        <v>1251</v>
      </c>
      <c r="C1100" t="s">
        <v>6043</v>
      </c>
      <c r="D1100" s="13">
        <v>41</v>
      </c>
      <c r="E1100" t="s">
        <v>9102</v>
      </c>
      <c r="F1100" t="str">
        <f>IF(ISERROR(VLOOKUP(Transaktionen[[#This Row],[Transaktionen]],BTT[Verwendete Transaktion (Pflichtauswahl)],1,FALSE)),"nein","ja")</f>
        <v>nein</v>
      </c>
    </row>
    <row r="1101" spans="1:7" x14ac:dyDescent="0.25">
      <c r="A1101" t="s">
        <v>1252</v>
      </c>
      <c r="B1101" t="s">
        <v>1253</v>
      </c>
      <c r="C1101" t="s">
        <v>6043</v>
      </c>
      <c r="D1101" s="13">
        <v>36</v>
      </c>
      <c r="E1101" t="s">
        <v>9102</v>
      </c>
      <c r="F1101" t="str">
        <f>IF(ISERROR(VLOOKUP(Transaktionen[[#This Row],[Transaktionen]],BTT[Verwendete Transaktion (Pflichtauswahl)],1,FALSE)),"nein","ja")</f>
        <v>nein</v>
      </c>
    </row>
    <row r="1102" spans="1:7" x14ac:dyDescent="0.25">
      <c r="A1102" t="s">
        <v>1254</v>
      </c>
      <c r="B1102" t="s">
        <v>1255</v>
      </c>
      <c r="C1102" t="s">
        <v>6042</v>
      </c>
      <c r="D1102" s="13">
        <v>4</v>
      </c>
      <c r="E1102" t="s">
        <v>576</v>
      </c>
      <c r="F1102" t="str">
        <f>IF(ISERROR(VLOOKUP(Transaktionen[[#This Row],[Transaktionen]],BTT[Verwendete Transaktion (Pflichtauswahl)],1,FALSE)),"nein","ja")</f>
        <v>nein</v>
      </c>
    </row>
    <row r="1103" spans="1:7" x14ac:dyDescent="0.25">
      <c r="A1103" t="s">
        <v>6803</v>
      </c>
      <c r="B1103" t="s">
        <v>7851</v>
      </c>
      <c r="C1103" t="s">
        <v>6042</v>
      </c>
      <c r="D1103" s="13">
        <v>42</v>
      </c>
      <c r="E1103" t="s">
        <v>576</v>
      </c>
      <c r="F1103" t="str">
        <f>IF(ISERROR(VLOOKUP(Transaktionen[[#This Row],[Transaktionen]],BTT[Verwendete Transaktion (Pflichtauswahl)],1,FALSE)),"nein","ja")</f>
        <v>nein</v>
      </c>
    </row>
    <row r="1104" spans="1:7" x14ac:dyDescent="0.25">
      <c r="A1104" t="s">
        <v>6804</v>
      </c>
      <c r="B1104" t="s">
        <v>7852</v>
      </c>
      <c r="C1104" t="s">
        <v>6095</v>
      </c>
      <c r="D1104" s="13">
        <v>15</v>
      </c>
      <c r="E1104" t="s">
        <v>576</v>
      </c>
      <c r="F1104" t="str">
        <f>IF(ISERROR(VLOOKUP(Transaktionen[[#This Row],[Transaktionen]],BTT[Verwendete Transaktion (Pflichtauswahl)],1,FALSE)),"nein","ja")</f>
        <v>nein</v>
      </c>
    </row>
    <row r="1105" spans="1:7" x14ac:dyDescent="0.25">
      <c r="A1105" t="s">
        <v>6805</v>
      </c>
      <c r="B1105" t="s">
        <v>7853</v>
      </c>
      <c r="C1105" t="s">
        <v>6095</v>
      </c>
      <c r="D1105" s="13" t="s">
        <v>576</v>
      </c>
      <c r="E1105" t="s">
        <v>576</v>
      </c>
      <c r="F1105" t="str">
        <f>IF(ISERROR(VLOOKUP(Transaktionen[[#This Row],[Transaktionen]],BTT[Verwendete Transaktion (Pflichtauswahl)],1,FALSE)),"nein","ja")</f>
        <v>nein</v>
      </c>
      <c r="G1105" t="s">
        <v>9516</v>
      </c>
    </row>
    <row r="1106" spans="1:7" x14ac:dyDescent="0.25">
      <c r="A1106" t="s">
        <v>1256</v>
      </c>
      <c r="B1106" t="s">
        <v>1257</v>
      </c>
      <c r="C1106" t="s">
        <v>6095</v>
      </c>
      <c r="D1106" s="13">
        <v>8</v>
      </c>
      <c r="E1106" t="s">
        <v>9102</v>
      </c>
      <c r="F1106" t="str">
        <f>IF(ISERROR(VLOOKUP(Transaktionen[[#This Row],[Transaktionen]],BTT[Verwendete Transaktion (Pflichtauswahl)],1,FALSE)),"nein","ja")</f>
        <v>nein</v>
      </c>
    </row>
    <row r="1107" spans="1:7" x14ac:dyDescent="0.25">
      <c r="A1107" t="s">
        <v>6806</v>
      </c>
      <c r="B1107" t="s">
        <v>7854</v>
      </c>
      <c r="C1107" t="s">
        <v>6322</v>
      </c>
      <c r="D1107" s="13">
        <v>59</v>
      </c>
      <c r="E1107" t="s">
        <v>576</v>
      </c>
      <c r="F1107" t="str">
        <f>IF(ISERROR(VLOOKUP(Transaktionen[[#This Row],[Transaktionen]],BTT[Verwendete Transaktion (Pflichtauswahl)],1,FALSE)),"nein","ja")</f>
        <v>nein</v>
      </c>
    </row>
    <row r="1108" spans="1:7" x14ac:dyDescent="0.25">
      <c r="A1108" t="s">
        <v>1258</v>
      </c>
      <c r="B1108" t="s">
        <v>1259</v>
      </c>
      <c r="C1108" t="s">
        <v>6322</v>
      </c>
      <c r="D1108" s="13">
        <v>12061</v>
      </c>
      <c r="E1108" t="s">
        <v>9102</v>
      </c>
      <c r="F1108" s="10" t="str">
        <f>IF(ISERROR(VLOOKUP(Transaktionen[[#This Row],[Transaktionen]],BTT[Verwendete Transaktion (Pflichtauswahl)],1,FALSE)),"nein","ja")</f>
        <v>ja</v>
      </c>
    </row>
    <row r="1109" spans="1:7" x14ac:dyDescent="0.25">
      <c r="A1109" t="s">
        <v>6807</v>
      </c>
      <c r="B1109" t="s">
        <v>7855</v>
      </c>
      <c r="C1109" t="s">
        <v>6322</v>
      </c>
      <c r="D1109" s="13" t="s">
        <v>576</v>
      </c>
      <c r="E1109" t="s">
        <v>576</v>
      </c>
      <c r="F1109" t="str">
        <f>IF(ISERROR(VLOOKUP(Transaktionen[[#This Row],[Transaktionen]],BTT[Verwendete Transaktion (Pflichtauswahl)],1,FALSE)),"nein","ja")</f>
        <v>nein</v>
      </c>
      <c r="G1109" t="s">
        <v>9516</v>
      </c>
    </row>
    <row r="1110" spans="1:7" x14ac:dyDescent="0.25">
      <c r="A1110" t="s">
        <v>6808</v>
      </c>
      <c r="B1110" t="s">
        <v>7856</v>
      </c>
      <c r="C1110" t="s">
        <v>6322</v>
      </c>
      <c r="D1110" s="13">
        <v>75658</v>
      </c>
      <c r="E1110" t="s">
        <v>9102</v>
      </c>
      <c r="F1110" t="str">
        <f>IF(ISERROR(VLOOKUP(Transaktionen[[#This Row],[Transaktionen]],BTT[Verwendete Transaktion (Pflichtauswahl)],1,FALSE)),"nein","ja")</f>
        <v>nein</v>
      </c>
    </row>
    <row r="1111" spans="1:7" x14ac:dyDescent="0.25">
      <c r="A1111" t="s">
        <v>9179</v>
      </c>
      <c r="B1111" t="s">
        <v>9180</v>
      </c>
      <c r="C1111" t="s">
        <v>6322</v>
      </c>
      <c r="D1111" s="13">
        <v>2</v>
      </c>
      <c r="E1111" t="s">
        <v>9102</v>
      </c>
      <c r="F1111" t="str">
        <f>IF(ISERROR(VLOOKUP(Transaktionen[[#This Row],[Transaktionen]],BTT[Verwendete Transaktion (Pflichtauswahl)],1,FALSE)),"nein","ja")</f>
        <v>nein</v>
      </c>
    </row>
    <row r="1112" spans="1:7" x14ac:dyDescent="0.25">
      <c r="A1112" t="s">
        <v>6809</v>
      </c>
      <c r="B1112" t="s">
        <v>7857</v>
      </c>
      <c r="C1112" t="s">
        <v>6322</v>
      </c>
      <c r="D1112" s="13" t="s">
        <v>576</v>
      </c>
      <c r="E1112" t="s">
        <v>576</v>
      </c>
      <c r="F1112" t="str">
        <f>IF(ISERROR(VLOOKUP(Transaktionen[[#This Row],[Transaktionen]],BTT[Verwendete Transaktion (Pflichtauswahl)],1,FALSE)),"nein","ja")</f>
        <v>nein</v>
      </c>
      <c r="G1112" t="s">
        <v>9516</v>
      </c>
    </row>
    <row r="1113" spans="1:7" x14ac:dyDescent="0.25">
      <c r="A1113" t="s">
        <v>6810</v>
      </c>
      <c r="B1113" t="s">
        <v>7858</v>
      </c>
      <c r="C1113" t="s">
        <v>6322</v>
      </c>
      <c r="D1113" s="13">
        <v>554</v>
      </c>
      <c r="E1113" t="s">
        <v>576</v>
      </c>
      <c r="F1113" t="str">
        <f>IF(ISERROR(VLOOKUP(Transaktionen[[#This Row],[Transaktionen]],BTT[Verwendete Transaktion (Pflichtauswahl)],1,FALSE)),"nein","ja")</f>
        <v>nein</v>
      </c>
    </row>
    <row r="1114" spans="1:7" x14ac:dyDescent="0.25">
      <c r="A1114" t="s">
        <v>6811</v>
      </c>
      <c r="B1114" t="s">
        <v>7859</v>
      </c>
      <c r="C1114" t="s">
        <v>6322</v>
      </c>
      <c r="D1114" s="13">
        <v>27</v>
      </c>
      <c r="E1114" t="s">
        <v>576</v>
      </c>
      <c r="F1114" t="str">
        <f>IF(ISERROR(VLOOKUP(Transaktionen[[#This Row],[Transaktionen]],BTT[Verwendete Transaktion (Pflichtauswahl)],1,FALSE)),"nein","ja")</f>
        <v>nein</v>
      </c>
    </row>
    <row r="1115" spans="1:7" x14ac:dyDescent="0.25">
      <c r="A1115" t="s">
        <v>1260</v>
      </c>
      <c r="B1115" t="s">
        <v>1261</v>
      </c>
      <c r="C1115" t="s">
        <v>6322</v>
      </c>
      <c r="D1115" s="13">
        <v>56</v>
      </c>
      <c r="E1115" t="s">
        <v>9102</v>
      </c>
      <c r="F1115" t="str">
        <f>IF(ISERROR(VLOOKUP(Transaktionen[[#This Row],[Transaktionen]],BTT[Verwendete Transaktion (Pflichtauswahl)],1,FALSE)),"nein","ja")</f>
        <v>ja</v>
      </c>
    </row>
    <row r="1116" spans="1:7" x14ac:dyDescent="0.25">
      <c r="A1116" t="s">
        <v>6812</v>
      </c>
      <c r="B1116" t="s">
        <v>7860</v>
      </c>
      <c r="C1116" t="s">
        <v>6322</v>
      </c>
      <c r="D1116" s="13" t="s">
        <v>576</v>
      </c>
      <c r="E1116" t="s">
        <v>576</v>
      </c>
      <c r="F1116" t="str">
        <f>IF(ISERROR(VLOOKUP(Transaktionen[[#This Row],[Transaktionen]],BTT[Verwendete Transaktion (Pflichtauswahl)],1,FALSE)),"nein","ja")</f>
        <v>nein</v>
      </c>
      <c r="G1116" t="s">
        <v>9516</v>
      </c>
    </row>
    <row r="1117" spans="1:7" x14ac:dyDescent="0.25">
      <c r="A1117" t="s">
        <v>6813</v>
      </c>
      <c r="B1117" t="s">
        <v>7861</v>
      </c>
      <c r="C1117" t="s">
        <v>6322</v>
      </c>
      <c r="D1117" s="13">
        <v>15</v>
      </c>
      <c r="E1117" t="s">
        <v>576</v>
      </c>
      <c r="F1117" t="str">
        <f>IF(ISERROR(VLOOKUP(Transaktionen[[#This Row],[Transaktionen]],BTT[Verwendete Transaktion (Pflichtauswahl)],1,FALSE)),"nein","ja")</f>
        <v>nein</v>
      </c>
    </row>
    <row r="1118" spans="1:7" x14ac:dyDescent="0.25">
      <c r="A1118" t="s">
        <v>6814</v>
      </c>
      <c r="B1118" t="s">
        <v>7862</v>
      </c>
      <c r="C1118" t="s">
        <v>6322</v>
      </c>
      <c r="D1118" s="13" t="s">
        <v>576</v>
      </c>
      <c r="E1118" t="s">
        <v>576</v>
      </c>
      <c r="F1118" t="str">
        <f>IF(ISERROR(VLOOKUP(Transaktionen[[#This Row],[Transaktionen]],BTT[Verwendete Transaktion (Pflichtauswahl)],1,FALSE)),"nein","ja")</f>
        <v>nein</v>
      </c>
      <c r="G1118" t="s">
        <v>9516</v>
      </c>
    </row>
    <row r="1119" spans="1:7" x14ac:dyDescent="0.25">
      <c r="A1119" t="s">
        <v>6815</v>
      </c>
      <c r="B1119" t="s">
        <v>7863</v>
      </c>
      <c r="C1119" t="s">
        <v>6322</v>
      </c>
      <c r="D1119" s="13">
        <v>3</v>
      </c>
      <c r="E1119" t="s">
        <v>576</v>
      </c>
      <c r="F1119" t="str">
        <f>IF(ISERROR(VLOOKUP(Transaktionen[[#This Row],[Transaktionen]],BTT[Verwendete Transaktion (Pflichtauswahl)],1,FALSE)),"nein","ja")</f>
        <v>nein</v>
      </c>
    </row>
    <row r="1120" spans="1:7" x14ac:dyDescent="0.25">
      <c r="A1120" t="s">
        <v>6816</v>
      </c>
      <c r="B1120" t="s">
        <v>7864</v>
      </c>
      <c r="C1120" t="s">
        <v>6322</v>
      </c>
      <c r="D1120" s="13">
        <v>2</v>
      </c>
      <c r="E1120" t="s">
        <v>576</v>
      </c>
      <c r="F1120" t="str">
        <f>IF(ISERROR(VLOOKUP(Transaktionen[[#This Row],[Transaktionen]],BTT[Verwendete Transaktion (Pflichtauswahl)],1,FALSE)),"nein","ja")</f>
        <v>nein</v>
      </c>
    </row>
    <row r="1121" spans="1:6" x14ac:dyDescent="0.25">
      <c r="A1121" t="s">
        <v>6817</v>
      </c>
      <c r="B1121" t="s">
        <v>7865</v>
      </c>
      <c r="C1121" t="s">
        <v>6096</v>
      </c>
      <c r="D1121" s="13">
        <v>2</v>
      </c>
      <c r="E1121" t="s">
        <v>576</v>
      </c>
      <c r="F1121" t="str">
        <f>IF(ISERROR(VLOOKUP(Transaktionen[[#This Row],[Transaktionen]],BTT[Verwendete Transaktion (Pflichtauswahl)],1,FALSE)),"nein","ja")</f>
        <v>nein</v>
      </c>
    </row>
    <row r="1122" spans="1:6" x14ac:dyDescent="0.25">
      <c r="A1122" t="s">
        <v>1262</v>
      </c>
      <c r="B1122" t="s">
        <v>1263</v>
      </c>
      <c r="C1122" t="s">
        <v>6096</v>
      </c>
      <c r="D1122" s="13">
        <v>7904</v>
      </c>
      <c r="E1122" t="s">
        <v>9102</v>
      </c>
      <c r="F1122" t="str">
        <f>IF(ISERROR(VLOOKUP(Transaktionen[[#This Row],[Transaktionen]],BTT[Verwendete Transaktion (Pflichtauswahl)],1,FALSE)),"nein","ja")</f>
        <v>ja</v>
      </c>
    </row>
    <row r="1123" spans="1:6" x14ac:dyDescent="0.25">
      <c r="A1123" t="s">
        <v>1264</v>
      </c>
      <c r="B1123" t="s">
        <v>1265</v>
      </c>
      <c r="C1123" t="s">
        <v>6096</v>
      </c>
      <c r="D1123" s="13">
        <v>64</v>
      </c>
      <c r="E1123" t="s">
        <v>9102</v>
      </c>
      <c r="F1123" t="str">
        <f>IF(ISERROR(VLOOKUP(Transaktionen[[#This Row],[Transaktionen]],BTT[Verwendete Transaktion (Pflichtauswahl)],1,FALSE)),"nein","ja")</f>
        <v>ja</v>
      </c>
    </row>
    <row r="1124" spans="1:6" x14ac:dyDescent="0.25">
      <c r="A1124" t="s">
        <v>1266</v>
      </c>
      <c r="B1124" t="s">
        <v>1267</v>
      </c>
      <c r="C1124" t="s">
        <v>6096</v>
      </c>
      <c r="D1124" s="13">
        <v>60</v>
      </c>
      <c r="E1124" t="s">
        <v>9102</v>
      </c>
      <c r="F1124" t="str">
        <f>IF(ISERROR(VLOOKUP(Transaktionen[[#This Row],[Transaktionen]],BTT[Verwendete Transaktion (Pflichtauswahl)],1,FALSE)),"nein","ja")</f>
        <v>ja</v>
      </c>
    </row>
    <row r="1125" spans="1:6" x14ac:dyDescent="0.25">
      <c r="A1125" t="s">
        <v>1268</v>
      </c>
      <c r="B1125" t="s">
        <v>1269</v>
      </c>
      <c r="C1125" t="s">
        <v>6096</v>
      </c>
      <c r="D1125" s="13">
        <v>138</v>
      </c>
      <c r="E1125" t="s">
        <v>9102</v>
      </c>
      <c r="F1125" t="str">
        <f>IF(ISERROR(VLOOKUP(Transaktionen[[#This Row],[Transaktionen]],BTT[Verwendete Transaktion (Pflichtauswahl)],1,FALSE)),"nein","ja")</f>
        <v>ja</v>
      </c>
    </row>
    <row r="1126" spans="1:6" x14ac:dyDescent="0.25">
      <c r="A1126" t="s">
        <v>1270</v>
      </c>
      <c r="B1126" t="s">
        <v>1271</v>
      </c>
      <c r="C1126" t="s">
        <v>6096</v>
      </c>
      <c r="D1126" s="13">
        <v>65</v>
      </c>
      <c r="E1126" t="s">
        <v>9102</v>
      </c>
      <c r="F1126" t="str">
        <f>IF(ISERROR(VLOOKUP(Transaktionen[[#This Row],[Transaktionen]],BTT[Verwendete Transaktion (Pflichtauswahl)],1,FALSE)),"nein","ja")</f>
        <v>ja</v>
      </c>
    </row>
    <row r="1127" spans="1:6" x14ac:dyDescent="0.25">
      <c r="A1127" t="s">
        <v>1272</v>
      </c>
      <c r="B1127" t="s">
        <v>1273</v>
      </c>
      <c r="C1127" t="s">
        <v>6100</v>
      </c>
      <c r="D1127" s="13">
        <v>1062</v>
      </c>
      <c r="E1127" t="s">
        <v>9102</v>
      </c>
      <c r="F1127" t="str">
        <f>IF(ISERROR(VLOOKUP(Transaktionen[[#This Row],[Transaktionen]],BTT[Verwendete Transaktion (Pflichtauswahl)],1,FALSE)),"nein","ja")</f>
        <v>nein</v>
      </c>
    </row>
    <row r="1128" spans="1:6" x14ac:dyDescent="0.25">
      <c r="A1128" t="s">
        <v>1274</v>
      </c>
      <c r="B1128" t="s">
        <v>1275</v>
      </c>
      <c r="C1128" t="s">
        <v>6042</v>
      </c>
      <c r="D1128" s="13">
        <v>367</v>
      </c>
      <c r="E1128" t="s">
        <v>9102</v>
      </c>
      <c r="F1128" t="str">
        <f>IF(ISERROR(VLOOKUP(Transaktionen[[#This Row],[Transaktionen]],BTT[Verwendete Transaktion (Pflichtauswahl)],1,FALSE)),"nein","ja")</f>
        <v>nein</v>
      </c>
    </row>
    <row r="1129" spans="1:6" x14ac:dyDescent="0.25">
      <c r="A1129" t="s">
        <v>6818</v>
      </c>
      <c r="B1129" t="s">
        <v>7866</v>
      </c>
      <c r="C1129" t="s">
        <v>6042</v>
      </c>
      <c r="D1129" s="13">
        <v>21</v>
      </c>
      <c r="E1129" t="s">
        <v>9102</v>
      </c>
      <c r="F1129" t="str">
        <f>IF(ISERROR(VLOOKUP(Transaktionen[[#This Row],[Transaktionen]],BTT[Verwendete Transaktion (Pflichtauswahl)],1,FALSE)),"nein","ja")</f>
        <v>nein</v>
      </c>
    </row>
    <row r="1130" spans="1:6" x14ac:dyDescent="0.25">
      <c r="A1130" t="s">
        <v>6819</v>
      </c>
      <c r="B1130" t="s">
        <v>7867</v>
      </c>
      <c r="C1130" t="s">
        <v>6042</v>
      </c>
      <c r="D1130" s="13">
        <v>10</v>
      </c>
      <c r="E1130" t="s">
        <v>576</v>
      </c>
      <c r="F1130" s="10" t="str">
        <f>IF(ISERROR(VLOOKUP(Transaktionen[[#This Row],[Transaktionen]],BTT[Verwendete Transaktion (Pflichtauswahl)],1,FALSE)),"nein","ja")</f>
        <v>nein</v>
      </c>
    </row>
    <row r="1131" spans="1:6" x14ac:dyDescent="0.25">
      <c r="A1131" t="s">
        <v>1276</v>
      </c>
      <c r="B1131" t="s">
        <v>1277</v>
      </c>
      <c r="C1131" t="s">
        <v>6042</v>
      </c>
      <c r="D1131" s="13">
        <v>1544</v>
      </c>
      <c r="E1131" t="s">
        <v>9102</v>
      </c>
      <c r="F1131" t="str">
        <f>IF(ISERROR(VLOOKUP(Transaktionen[[#This Row],[Transaktionen]],BTT[Verwendete Transaktion (Pflichtauswahl)],1,FALSE)),"nein","ja")</f>
        <v>nein</v>
      </c>
    </row>
    <row r="1132" spans="1:6" x14ac:dyDescent="0.25">
      <c r="A1132" t="s">
        <v>1278</v>
      </c>
      <c r="B1132" t="s">
        <v>1277</v>
      </c>
      <c r="C1132" t="s">
        <v>6042</v>
      </c>
      <c r="D1132" s="13">
        <v>233</v>
      </c>
      <c r="E1132" t="s">
        <v>9102</v>
      </c>
      <c r="F1132" t="str">
        <f>IF(ISERROR(VLOOKUP(Transaktionen[[#This Row],[Transaktionen]],BTT[Verwendete Transaktion (Pflichtauswahl)],1,FALSE)),"nein","ja")</f>
        <v>nein</v>
      </c>
    </row>
    <row r="1133" spans="1:6" x14ac:dyDescent="0.25">
      <c r="A1133" t="s">
        <v>9181</v>
      </c>
      <c r="B1133" t="s">
        <v>9182</v>
      </c>
      <c r="C1133" t="s">
        <v>6042</v>
      </c>
      <c r="D1133" s="13">
        <v>2</v>
      </c>
      <c r="E1133" t="s">
        <v>9102</v>
      </c>
      <c r="F1133" t="str">
        <f>IF(ISERROR(VLOOKUP(Transaktionen[[#This Row],[Transaktionen]],BTT[Verwendete Transaktion (Pflichtauswahl)],1,FALSE)),"nein","ja")</f>
        <v>nein</v>
      </c>
    </row>
    <row r="1134" spans="1:6" x14ac:dyDescent="0.25">
      <c r="A1134" t="s">
        <v>1279</v>
      </c>
      <c r="B1134" t="s">
        <v>1280</v>
      </c>
      <c r="C1134" t="s">
        <v>6042</v>
      </c>
      <c r="D1134" s="13">
        <v>34</v>
      </c>
      <c r="E1134" t="s">
        <v>9102</v>
      </c>
      <c r="F1134" t="str">
        <f>IF(ISERROR(VLOOKUP(Transaktionen[[#This Row],[Transaktionen]],BTT[Verwendete Transaktion (Pflichtauswahl)],1,FALSE)),"nein","ja")</f>
        <v>nein</v>
      </c>
    </row>
    <row r="1135" spans="1:6" x14ac:dyDescent="0.25">
      <c r="A1135" t="s">
        <v>1281</v>
      </c>
      <c r="B1135" t="s">
        <v>1280</v>
      </c>
      <c r="C1135" t="s">
        <v>6042</v>
      </c>
      <c r="D1135" s="13">
        <v>32</v>
      </c>
      <c r="E1135" t="s">
        <v>9102</v>
      </c>
      <c r="F1135" t="str">
        <f>IF(ISERROR(VLOOKUP(Transaktionen[[#This Row],[Transaktionen]],BTT[Verwendete Transaktion (Pflichtauswahl)],1,FALSE)),"nein","ja")</f>
        <v>nein</v>
      </c>
    </row>
    <row r="1136" spans="1:6" x14ac:dyDescent="0.25">
      <c r="A1136" t="s">
        <v>1282</v>
      </c>
      <c r="B1136" t="s">
        <v>1283</v>
      </c>
      <c r="C1136" t="s">
        <v>6042</v>
      </c>
      <c r="D1136" s="13">
        <v>256</v>
      </c>
      <c r="E1136" t="s">
        <v>9102</v>
      </c>
      <c r="F1136" t="str">
        <f>IF(ISERROR(VLOOKUP(Transaktionen[[#This Row],[Transaktionen]],BTT[Verwendete Transaktion (Pflichtauswahl)],1,FALSE)),"nein","ja")</f>
        <v>nein</v>
      </c>
    </row>
    <row r="1137" spans="1:7" x14ac:dyDescent="0.25">
      <c r="A1137" t="s">
        <v>1284</v>
      </c>
      <c r="B1137" t="s">
        <v>1285</v>
      </c>
      <c r="C1137" t="s">
        <v>6096</v>
      </c>
      <c r="D1137" s="13">
        <v>4</v>
      </c>
      <c r="E1137" t="s">
        <v>9102</v>
      </c>
      <c r="F1137" t="str">
        <f>IF(ISERROR(VLOOKUP(Transaktionen[[#This Row],[Transaktionen]],BTT[Verwendete Transaktion (Pflichtauswahl)],1,FALSE)),"nein","ja")</f>
        <v>nein</v>
      </c>
    </row>
    <row r="1138" spans="1:7" x14ac:dyDescent="0.25">
      <c r="A1138" t="s">
        <v>1286</v>
      </c>
      <c r="B1138" t="s">
        <v>1287</v>
      </c>
      <c r="C1138" t="s">
        <v>6096</v>
      </c>
      <c r="D1138" s="13">
        <v>18</v>
      </c>
      <c r="E1138" t="s">
        <v>9102</v>
      </c>
      <c r="F1138" t="str">
        <f>IF(ISERROR(VLOOKUP(Transaktionen[[#This Row],[Transaktionen]],BTT[Verwendete Transaktion (Pflichtauswahl)],1,FALSE)),"nein","ja")</f>
        <v>nein</v>
      </c>
    </row>
    <row r="1139" spans="1:7" x14ac:dyDescent="0.25">
      <c r="A1139" t="s">
        <v>1288</v>
      </c>
      <c r="B1139" t="s">
        <v>1289</v>
      </c>
      <c r="C1139" t="s">
        <v>6096</v>
      </c>
      <c r="D1139" s="13">
        <v>40</v>
      </c>
      <c r="E1139" t="s">
        <v>9102</v>
      </c>
      <c r="F1139" t="str">
        <f>IF(ISERROR(VLOOKUP(Transaktionen[[#This Row],[Transaktionen]],BTT[Verwendete Transaktion (Pflichtauswahl)],1,FALSE)),"nein","ja")</f>
        <v>nein</v>
      </c>
    </row>
    <row r="1140" spans="1:7" x14ac:dyDescent="0.25">
      <c r="A1140" t="s">
        <v>1290</v>
      </c>
      <c r="B1140" t="s">
        <v>1291</v>
      </c>
      <c r="C1140" t="s">
        <v>6042</v>
      </c>
      <c r="D1140" s="13">
        <v>18</v>
      </c>
      <c r="E1140" t="s">
        <v>9102</v>
      </c>
      <c r="F1140" t="str">
        <f>IF(ISERROR(VLOOKUP(Transaktionen[[#This Row],[Transaktionen]],BTT[Verwendete Transaktion (Pflichtauswahl)],1,FALSE)),"nein","ja")</f>
        <v>nein</v>
      </c>
    </row>
    <row r="1141" spans="1:7" x14ac:dyDescent="0.25">
      <c r="A1141" t="s">
        <v>6820</v>
      </c>
      <c r="B1141" t="s">
        <v>7868</v>
      </c>
      <c r="C1141" t="s">
        <v>8457</v>
      </c>
      <c r="D1141" s="13" t="s">
        <v>576</v>
      </c>
      <c r="E1141" t="s">
        <v>576</v>
      </c>
      <c r="F1141" t="str">
        <f>IF(ISERROR(VLOOKUP(Transaktionen[[#This Row],[Transaktionen]],BTT[Verwendete Transaktion (Pflichtauswahl)],1,FALSE)),"nein","ja")</f>
        <v>nein</v>
      </c>
      <c r="G1141" t="s">
        <v>9516</v>
      </c>
    </row>
    <row r="1142" spans="1:7" x14ac:dyDescent="0.25">
      <c r="A1142" t="s">
        <v>6821</v>
      </c>
      <c r="B1142" t="s">
        <v>7869</v>
      </c>
      <c r="C1142" t="s">
        <v>8457</v>
      </c>
      <c r="D1142" s="13" t="s">
        <v>576</v>
      </c>
      <c r="E1142" t="s">
        <v>576</v>
      </c>
      <c r="F1142" t="str">
        <f>IF(ISERROR(VLOOKUP(Transaktionen[[#This Row],[Transaktionen]],BTT[Verwendete Transaktion (Pflichtauswahl)],1,FALSE)),"nein","ja")</f>
        <v>nein</v>
      </c>
      <c r="G1142" t="s">
        <v>9516</v>
      </c>
    </row>
    <row r="1143" spans="1:7" x14ac:dyDescent="0.25">
      <c r="A1143" t="s">
        <v>1292</v>
      </c>
      <c r="B1143" t="s">
        <v>1293</v>
      </c>
      <c r="C1143" t="s">
        <v>6036</v>
      </c>
      <c r="D1143" s="13">
        <v>240</v>
      </c>
      <c r="E1143" t="s">
        <v>9102</v>
      </c>
      <c r="F1143" t="str">
        <f>IF(ISERROR(VLOOKUP(Transaktionen[[#This Row],[Transaktionen]],BTT[Verwendete Transaktion (Pflichtauswahl)],1,FALSE)),"nein","ja")</f>
        <v>nein</v>
      </c>
    </row>
    <row r="1144" spans="1:7" x14ac:dyDescent="0.25">
      <c r="A1144" t="s">
        <v>1294</v>
      </c>
      <c r="B1144" t="s">
        <v>1295</v>
      </c>
      <c r="C1144" t="s">
        <v>6096</v>
      </c>
      <c r="D1144" s="13">
        <v>288</v>
      </c>
      <c r="E1144" t="s">
        <v>9102</v>
      </c>
      <c r="F1144" t="str">
        <f>IF(ISERROR(VLOOKUP(Transaktionen[[#This Row],[Transaktionen]],BTT[Verwendete Transaktion (Pflichtauswahl)],1,FALSE)),"nein","ja")</f>
        <v>nein</v>
      </c>
    </row>
    <row r="1145" spans="1:7" x14ac:dyDescent="0.25">
      <c r="A1145" t="s">
        <v>1296</v>
      </c>
      <c r="B1145" t="s">
        <v>1297</v>
      </c>
      <c r="C1145" t="s">
        <v>6096</v>
      </c>
      <c r="D1145" s="13">
        <v>37</v>
      </c>
      <c r="E1145" t="s">
        <v>576</v>
      </c>
      <c r="F1145" t="str">
        <f>IF(ISERROR(VLOOKUP(Transaktionen[[#This Row],[Transaktionen]],BTT[Verwendete Transaktion (Pflichtauswahl)],1,FALSE)),"nein","ja")</f>
        <v>nein</v>
      </c>
    </row>
    <row r="1146" spans="1:7" x14ac:dyDescent="0.25">
      <c r="A1146" t="s">
        <v>6822</v>
      </c>
      <c r="B1146" t="s">
        <v>1293</v>
      </c>
      <c r="C1146" t="s">
        <v>6036</v>
      </c>
      <c r="D1146" s="13">
        <v>8</v>
      </c>
      <c r="E1146" t="s">
        <v>9103</v>
      </c>
      <c r="F1146" t="str">
        <f>IF(ISERROR(VLOOKUP(Transaktionen[[#This Row],[Transaktionen]],BTT[Verwendete Transaktion (Pflichtauswahl)],1,FALSE)),"nein","ja")</f>
        <v>nein</v>
      </c>
    </row>
    <row r="1147" spans="1:7" x14ac:dyDescent="0.25">
      <c r="A1147" t="s">
        <v>6823</v>
      </c>
      <c r="B1147" t="s">
        <v>7870</v>
      </c>
      <c r="C1147" t="s">
        <v>8457</v>
      </c>
      <c r="D1147" s="13" t="s">
        <v>576</v>
      </c>
      <c r="E1147" t="s">
        <v>576</v>
      </c>
      <c r="F1147" t="str">
        <f>IF(ISERROR(VLOOKUP(Transaktionen[[#This Row],[Transaktionen]],BTT[Verwendete Transaktion (Pflichtauswahl)],1,FALSE)),"nein","ja")</f>
        <v>nein</v>
      </c>
      <c r="G1147" t="s">
        <v>9516</v>
      </c>
    </row>
    <row r="1148" spans="1:7" x14ac:dyDescent="0.25">
      <c r="A1148" t="s">
        <v>1298</v>
      </c>
      <c r="B1148" t="s">
        <v>1299</v>
      </c>
      <c r="C1148" t="s">
        <v>6096</v>
      </c>
      <c r="D1148" s="13">
        <v>36</v>
      </c>
      <c r="E1148" t="s">
        <v>9102</v>
      </c>
      <c r="F1148" t="str">
        <f>IF(ISERROR(VLOOKUP(Transaktionen[[#This Row],[Transaktionen]],BTT[Verwendete Transaktion (Pflichtauswahl)],1,FALSE)),"nein","ja")</f>
        <v>nein</v>
      </c>
    </row>
    <row r="1149" spans="1:7" x14ac:dyDescent="0.25">
      <c r="A1149" t="s">
        <v>6824</v>
      </c>
      <c r="B1149" t="s">
        <v>7871</v>
      </c>
      <c r="C1149" t="s">
        <v>8457</v>
      </c>
      <c r="D1149" s="13" t="s">
        <v>576</v>
      </c>
      <c r="E1149" t="s">
        <v>576</v>
      </c>
      <c r="F1149" t="str">
        <f>IF(ISERROR(VLOOKUP(Transaktionen[[#This Row],[Transaktionen]],BTT[Verwendete Transaktion (Pflichtauswahl)],1,FALSE)),"nein","ja")</f>
        <v>nein</v>
      </c>
      <c r="G1149" t="s">
        <v>9516</v>
      </c>
    </row>
    <row r="1150" spans="1:7" x14ac:dyDescent="0.25">
      <c r="A1150" t="s">
        <v>1300</v>
      </c>
      <c r="B1150" t="s">
        <v>1301</v>
      </c>
      <c r="C1150" t="s">
        <v>8457</v>
      </c>
      <c r="D1150" s="13">
        <v>18</v>
      </c>
      <c r="E1150" t="s">
        <v>576</v>
      </c>
      <c r="F1150" t="str">
        <f>IF(ISERROR(VLOOKUP(Transaktionen[[#This Row],[Transaktionen]],BTT[Verwendete Transaktion (Pflichtauswahl)],1,FALSE)),"nein","ja")</f>
        <v>nein</v>
      </c>
    </row>
    <row r="1151" spans="1:7" x14ac:dyDescent="0.25">
      <c r="A1151" t="s">
        <v>6825</v>
      </c>
      <c r="B1151" t="s">
        <v>7872</v>
      </c>
      <c r="C1151" t="s">
        <v>6096</v>
      </c>
      <c r="D1151" s="13" t="s">
        <v>576</v>
      </c>
      <c r="E1151" t="s">
        <v>576</v>
      </c>
      <c r="F1151" t="str">
        <f>IF(ISERROR(VLOOKUP(Transaktionen[[#This Row],[Transaktionen]],BTT[Verwendete Transaktion (Pflichtauswahl)],1,FALSE)),"nein","ja")</f>
        <v>nein</v>
      </c>
      <c r="G1151" t="s">
        <v>9516</v>
      </c>
    </row>
    <row r="1152" spans="1:7" x14ac:dyDescent="0.25">
      <c r="A1152" t="s">
        <v>1302</v>
      </c>
      <c r="B1152" t="s">
        <v>1285</v>
      </c>
      <c r="C1152" t="s">
        <v>6096</v>
      </c>
      <c r="D1152" s="13">
        <v>9400</v>
      </c>
      <c r="E1152" t="s">
        <v>9102</v>
      </c>
      <c r="F1152" t="str">
        <f>IF(ISERROR(VLOOKUP(Transaktionen[[#This Row],[Transaktionen]],BTT[Verwendete Transaktion (Pflichtauswahl)],1,FALSE)),"nein","ja")</f>
        <v>nein</v>
      </c>
    </row>
    <row r="1153" spans="1:7" x14ac:dyDescent="0.25">
      <c r="A1153" t="s">
        <v>1303</v>
      </c>
      <c r="B1153" t="s">
        <v>1304</v>
      </c>
      <c r="C1153" t="s">
        <v>6096</v>
      </c>
      <c r="D1153" s="13">
        <v>9915</v>
      </c>
      <c r="E1153" t="s">
        <v>9102</v>
      </c>
      <c r="F1153" t="str">
        <f>IF(ISERROR(VLOOKUP(Transaktionen[[#This Row],[Transaktionen]],BTT[Verwendete Transaktion (Pflichtauswahl)],1,FALSE)),"nein","ja")</f>
        <v>nein</v>
      </c>
    </row>
    <row r="1154" spans="1:7" x14ac:dyDescent="0.25">
      <c r="A1154" t="s">
        <v>1305</v>
      </c>
      <c r="B1154" t="s">
        <v>1306</v>
      </c>
      <c r="C1154" t="s">
        <v>6096</v>
      </c>
      <c r="D1154" s="13">
        <v>3947</v>
      </c>
      <c r="E1154" t="s">
        <v>9102</v>
      </c>
      <c r="F1154" t="str">
        <f>IF(ISERROR(VLOOKUP(Transaktionen[[#This Row],[Transaktionen]],BTT[Verwendete Transaktion (Pflichtauswahl)],1,FALSE)),"nein","ja")</f>
        <v>nein</v>
      </c>
    </row>
    <row r="1155" spans="1:7" x14ac:dyDescent="0.25">
      <c r="A1155" t="s">
        <v>1307</v>
      </c>
      <c r="B1155" t="s">
        <v>1308</v>
      </c>
      <c r="C1155" t="s">
        <v>6096</v>
      </c>
      <c r="D1155" s="13">
        <v>52</v>
      </c>
      <c r="E1155" t="s">
        <v>9102</v>
      </c>
      <c r="F1155" t="str">
        <f>IF(ISERROR(VLOOKUP(Transaktionen[[#This Row],[Transaktionen]],BTT[Verwendete Transaktion (Pflichtauswahl)],1,FALSE)),"nein","ja")</f>
        <v>nein</v>
      </c>
    </row>
    <row r="1156" spans="1:7" x14ac:dyDescent="0.25">
      <c r="A1156" t="s">
        <v>1309</v>
      </c>
      <c r="B1156" t="s">
        <v>1310</v>
      </c>
      <c r="C1156" t="s">
        <v>6096</v>
      </c>
      <c r="D1156" s="13">
        <v>252</v>
      </c>
      <c r="E1156" t="s">
        <v>9102</v>
      </c>
      <c r="F1156" t="str">
        <f>IF(ISERROR(VLOOKUP(Transaktionen[[#This Row],[Transaktionen]],BTT[Verwendete Transaktion (Pflichtauswahl)],1,FALSE)),"nein","ja")</f>
        <v>nein</v>
      </c>
    </row>
    <row r="1157" spans="1:7" x14ac:dyDescent="0.25">
      <c r="A1157" t="s">
        <v>1311</v>
      </c>
      <c r="B1157" t="s">
        <v>1312</v>
      </c>
      <c r="C1157" t="s">
        <v>6096</v>
      </c>
      <c r="D1157" s="13">
        <v>16</v>
      </c>
      <c r="E1157" t="s">
        <v>9102</v>
      </c>
      <c r="F1157" t="str">
        <f>IF(ISERROR(VLOOKUP(Transaktionen[[#This Row],[Transaktionen]],BTT[Verwendete Transaktion (Pflichtauswahl)],1,FALSE)),"nein","ja")</f>
        <v>nein</v>
      </c>
    </row>
    <row r="1158" spans="1:7" x14ac:dyDescent="0.25">
      <c r="A1158" t="s">
        <v>1313</v>
      </c>
      <c r="B1158" t="s">
        <v>1314</v>
      </c>
      <c r="C1158" t="s">
        <v>6096</v>
      </c>
      <c r="D1158" s="13">
        <v>2</v>
      </c>
      <c r="E1158" t="s">
        <v>9102</v>
      </c>
      <c r="F1158" t="str">
        <f>IF(ISERROR(VLOOKUP(Transaktionen[[#This Row],[Transaktionen]],BTT[Verwendete Transaktion (Pflichtauswahl)],1,FALSE)),"nein","ja")</f>
        <v>nein</v>
      </c>
    </row>
    <row r="1159" spans="1:7" x14ac:dyDescent="0.25">
      <c r="A1159" t="s">
        <v>1315</v>
      </c>
      <c r="B1159" t="s">
        <v>1316</v>
      </c>
      <c r="C1159" t="s">
        <v>6096</v>
      </c>
      <c r="D1159" s="13">
        <v>24</v>
      </c>
      <c r="E1159" t="s">
        <v>9102</v>
      </c>
      <c r="F1159" t="str">
        <f>IF(ISERROR(VLOOKUP(Transaktionen[[#This Row],[Transaktionen]],BTT[Verwendete Transaktion (Pflichtauswahl)],1,FALSE)),"nein","ja")</f>
        <v>nein</v>
      </c>
    </row>
    <row r="1160" spans="1:7" x14ac:dyDescent="0.25">
      <c r="A1160" t="s">
        <v>1317</v>
      </c>
      <c r="B1160" t="s">
        <v>1318</v>
      </c>
      <c r="C1160" t="s">
        <v>6096</v>
      </c>
      <c r="D1160" s="13">
        <v>20</v>
      </c>
      <c r="E1160" t="s">
        <v>9102</v>
      </c>
      <c r="F1160" t="str">
        <f>IF(ISERROR(VLOOKUP(Transaktionen[[#This Row],[Transaktionen]],BTT[Verwendete Transaktion (Pflichtauswahl)],1,FALSE)),"nein","ja")</f>
        <v>nein</v>
      </c>
    </row>
    <row r="1161" spans="1:7" x14ac:dyDescent="0.25">
      <c r="A1161" t="s">
        <v>6826</v>
      </c>
      <c r="B1161" t="s">
        <v>1285</v>
      </c>
      <c r="C1161" t="s">
        <v>6096</v>
      </c>
      <c r="D1161" s="13" t="s">
        <v>576</v>
      </c>
      <c r="E1161" t="s">
        <v>576</v>
      </c>
      <c r="F1161" t="str">
        <f>IF(ISERROR(VLOOKUP(Transaktionen[[#This Row],[Transaktionen]],BTT[Verwendete Transaktion (Pflichtauswahl)],1,FALSE)),"nein","ja")</f>
        <v>nein</v>
      </c>
      <c r="G1161" t="s">
        <v>9516</v>
      </c>
    </row>
    <row r="1162" spans="1:7" x14ac:dyDescent="0.25">
      <c r="A1162" t="s">
        <v>6827</v>
      </c>
      <c r="B1162" t="s">
        <v>2458</v>
      </c>
      <c r="C1162" t="s">
        <v>6096</v>
      </c>
      <c r="D1162" s="13">
        <v>68</v>
      </c>
      <c r="E1162" t="s">
        <v>9103</v>
      </c>
      <c r="F1162" t="str">
        <f>IF(ISERROR(VLOOKUP(Transaktionen[[#This Row],[Transaktionen]],BTT[Verwendete Transaktion (Pflichtauswahl)],1,FALSE)),"nein","ja")</f>
        <v>nein</v>
      </c>
    </row>
    <row r="1163" spans="1:7" x14ac:dyDescent="0.25">
      <c r="A1163" t="s">
        <v>6828</v>
      </c>
      <c r="B1163" t="s">
        <v>7873</v>
      </c>
      <c r="C1163" t="s">
        <v>6041</v>
      </c>
      <c r="D1163" s="13">
        <v>339</v>
      </c>
      <c r="E1163" t="s">
        <v>9103</v>
      </c>
      <c r="F1163" t="str">
        <f>IF(ISERROR(VLOOKUP(Transaktionen[[#This Row],[Transaktionen]],BTT[Verwendete Transaktion (Pflichtauswahl)],1,FALSE)),"nein","ja")</f>
        <v>nein</v>
      </c>
    </row>
    <row r="1164" spans="1:7" x14ac:dyDescent="0.25">
      <c r="A1164" t="s">
        <v>1319</v>
      </c>
      <c r="B1164" t="s">
        <v>1293</v>
      </c>
      <c r="C1164" t="s">
        <v>6036</v>
      </c>
      <c r="D1164" s="13">
        <v>3158</v>
      </c>
      <c r="E1164" t="s">
        <v>9102</v>
      </c>
      <c r="F1164" t="str">
        <f>IF(ISERROR(VLOOKUP(Transaktionen[[#This Row],[Transaktionen]],BTT[Verwendete Transaktion (Pflichtauswahl)],1,FALSE)),"nein","ja")</f>
        <v>nein</v>
      </c>
    </row>
    <row r="1165" spans="1:7" x14ac:dyDescent="0.25">
      <c r="A1165" t="s">
        <v>1320</v>
      </c>
      <c r="B1165" t="s">
        <v>1285</v>
      </c>
      <c r="C1165" t="s">
        <v>6090</v>
      </c>
      <c r="D1165" s="13">
        <v>34</v>
      </c>
      <c r="E1165" t="s">
        <v>9102</v>
      </c>
      <c r="F1165" t="str">
        <f>IF(ISERROR(VLOOKUP(Transaktionen[[#This Row],[Transaktionen]],BTT[Verwendete Transaktion (Pflichtauswahl)],1,FALSE)),"nein","ja")</f>
        <v>nein</v>
      </c>
      <c r="G1165" t="s">
        <v>61</v>
      </c>
    </row>
    <row r="1166" spans="1:7" x14ac:dyDescent="0.25">
      <c r="A1166" t="s">
        <v>1321</v>
      </c>
      <c r="B1166" t="s">
        <v>1322</v>
      </c>
      <c r="C1166" t="s">
        <v>6041</v>
      </c>
      <c r="D1166" s="13">
        <v>965</v>
      </c>
      <c r="E1166" t="s">
        <v>9102</v>
      </c>
      <c r="F1166" t="str">
        <f>IF(ISERROR(VLOOKUP(Transaktionen[[#This Row],[Transaktionen]],BTT[Verwendete Transaktion (Pflichtauswahl)],1,FALSE)),"nein","ja")</f>
        <v>nein</v>
      </c>
    </row>
    <row r="1167" spans="1:7" x14ac:dyDescent="0.25">
      <c r="A1167" t="s">
        <v>1323</v>
      </c>
      <c r="B1167" t="s">
        <v>1324</v>
      </c>
      <c r="C1167" t="s">
        <v>6041</v>
      </c>
      <c r="D1167" s="13">
        <v>2207</v>
      </c>
      <c r="E1167" t="s">
        <v>9102</v>
      </c>
      <c r="F1167" t="str">
        <f>IF(ISERROR(VLOOKUP(Transaktionen[[#This Row],[Transaktionen]],BTT[Verwendete Transaktion (Pflichtauswahl)],1,FALSE)),"nein","ja")</f>
        <v>nein</v>
      </c>
    </row>
    <row r="1168" spans="1:7" x14ac:dyDescent="0.25">
      <c r="A1168" t="s">
        <v>1325</v>
      </c>
      <c r="B1168" t="s">
        <v>1326</v>
      </c>
      <c r="C1168" t="s">
        <v>6041</v>
      </c>
      <c r="D1168" s="13">
        <v>1834</v>
      </c>
      <c r="E1168" t="s">
        <v>9102</v>
      </c>
      <c r="F1168" t="str">
        <f>IF(ISERROR(VLOOKUP(Transaktionen[[#This Row],[Transaktionen]],BTT[Verwendete Transaktion (Pflichtauswahl)],1,FALSE)),"nein","ja")</f>
        <v>nein</v>
      </c>
    </row>
    <row r="1169" spans="1:6" x14ac:dyDescent="0.25">
      <c r="A1169" t="s">
        <v>1327</v>
      </c>
      <c r="B1169" t="s">
        <v>1328</v>
      </c>
      <c r="C1169" t="s">
        <v>6041</v>
      </c>
      <c r="D1169" s="13">
        <v>10</v>
      </c>
      <c r="E1169" t="s">
        <v>9102</v>
      </c>
      <c r="F1169" t="str">
        <f>IF(ISERROR(VLOOKUP(Transaktionen[[#This Row],[Transaktionen]],BTT[Verwendete Transaktion (Pflichtauswahl)],1,FALSE)),"nein","ja")</f>
        <v>nein</v>
      </c>
    </row>
    <row r="1170" spans="1:6" x14ac:dyDescent="0.25">
      <c r="A1170" t="s">
        <v>1329</v>
      </c>
      <c r="B1170" t="s">
        <v>1330</v>
      </c>
      <c r="C1170" t="s">
        <v>6041</v>
      </c>
      <c r="D1170" s="13">
        <v>33</v>
      </c>
      <c r="E1170" t="s">
        <v>9102</v>
      </c>
      <c r="F1170" t="str">
        <f>IF(ISERROR(VLOOKUP(Transaktionen[[#This Row],[Transaktionen]],BTT[Verwendete Transaktion (Pflichtauswahl)],1,FALSE)),"nein","ja")</f>
        <v>nein</v>
      </c>
    </row>
    <row r="1171" spans="1:6" x14ac:dyDescent="0.25">
      <c r="A1171" t="s">
        <v>1331</v>
      </c>
      <c r="B1171" t="s">
        <v>1332</v>
      </c>
      <c r="C1171" t="s">
        <v>6041</v>
      </c>
      <c r="D1171" s="13">
        <v>20</v>
      </c>
      <c r="E1171" t="s">
        <v>9102</v>
      </c>
      <c r="F1171" t="str">
        <f>IF(ISERROR(VLOOKUP(Transaktionen[[#This Row],[Transaktionen]],BTT[Verwendete Transaktion (Pflichtauswahl)],1,FALSE)),"nein","ja")</f>
        <v>nein</v>
      </c>
    </row>
    <row r="1172" spans="1:6" x14ac:dyDescent="0.25">
      <c r="A1172" t="s">
        <v>1333</v>
      </c>
      <c r="B1172" t="s">
        <v>1334</v>
      </c>
      <c r="C1172" t="s">
        <v>6041</v>
      </c>
      <c r="D1172" s="13">
        <v>59</v>
      </c>
      <c r="E1172" t="s">
        <v>9102</v>
      </c>
      <c r="F1172" t="str">
        <f>IF(ISERROR(VLOOKUP(Transaktionen[[#This Row],[Transaktionen]],BTT[Verwendete Transaktion (Pflichtauswahl)],1,FALSE)),"nein","ja")</f>
        <v>nein</v>
      </c>
    </row>
    <row r="1173" spans="1:6" x14ac:dyDescent="0.25">
      <c r="A1173" t="s">
        <v>1335</v>
      </c>
      <c r="B1173" t="s">
        <v>1336</v>
      </c>
      <c r="C1173" t="s">
        <v>6041</v>
      </c>
      <c r="D1173" s="13">
        <v>3</v>
      </c>
      <c r="E1173" t="s">
        <v>9102</v>
      </c>
      <c r="F1173" t="str">
        <f>IF(ISERROR(VLOOKUP(Transaktionen[[#This Row],[Transaktionen]],BTT[Verwendete Transaktion (Pflichtauswahl)],1,FALSE)),"nein","ja")</f>
        <v>nein</v>
      </c>
    </row>
    <row r="1174" spans="1:6" x14ac:dyDescent="0.25">
      <c r="A1174" t="s">
        <v>1337</v>
      </c>
      <c r="B1174" t="s">
        <v>1338</v>
      </c>
      <c r="C1174" t="s">
        <v>6041</v>
      </c>
      <c r="D1174" s="13">
        <v>30</v>
      </c>
      <c r="E1174" t="s">
        <v>9102</v>
      </c>
      <c r="F1174" t="str">
        <f>IF(ISERROR(VLOOKUP(Transaktionen[[#This Row],[Transaktionen]],BTT[Verwendete Transaktion (Pflichtauswahl)],1,FALSE)),"nein","ja")</f>
        <v>nein</v>
      </c>
    </row>
    <row r="1175" spans="1:6" x14ac:dyDescent="0.25">
      <c r="A1175" t="s">
        <v>1339</v>
      </c>
      <c r="B1175" t="s">
        <v>1340</v>
      </c>
      <c r="C1175" t="s">
        <v>6041</v>
      </c>
      <c r="D1175" s="13">
        <v>8</v>
      </c>
      <c r="E1175" t="s">
        <v>576</v>
      </c>
      <c r="F1175" t="str">
        <f>IF(ISERROR(VLOOKUP(Transaktionen[[#This Row],[Transaktionen]],BTT[Verwendete Transaktion (Pflichtauswahl)],1,FALSE)),"nein","ja")</f>
        <v>nein</v>
      </c>
    </row>
    <row r="1176" spans="1:6" x14ac:dyDescent="0.25">
      <c r="A1176" t="s">
        <v>1341</v>
      </c>
      <c r="B1176" t="s">
        <v>1342</v>
      </c>
      <c r="C1176" t="s">
        <v>6041</v>
      </c>
      <c r="D1176" s="13">
        <v>12</v>
      </c>
      <c r="E1176" t="s">
        <v>9102</v>
      </c>
      <c r="F1176" t="str">
        <f>IF(ISERROR(VLOOKUP(Transaktionen[[#This Row],[Transaktionen]],BTT[Verwendete Transaktion (Pflichtauswahl)],1,FALSE)),"nein","ja")</f>
        <v>nein</v>
      </c>
    </row>
    <row r="1177" spans="1:6" x14ac:dyDescent="0.25">
      <c r="A1177" t="s">
        <v>6829</v>
      </c>
      <c r="B1177" t="s">
        <v>7874</v>
      </c>
      <c r="C1177" t="s">
        <v>6322</v>
      </c>
      <c r="D1177" s="13">
        <v>2</v>
      </c>
      <c r="E1177" t="s">
        <v>9102</v>
      </c>
      <c r="F1177" t="str">
        <f>IF(ISERROR(VLOOKUP(Transaktionen[[#This Row],[Transaktionen]],BTT[Verwendete Transaktion (Pflichtauswahl)],1,FALSE)),"nein","ja")</f>
        <v>nein</v>
      </c>
    </row>
    <row r="1178" spans="1:6" x14ac:dyDescent="0.25">
      <c r="A1178" t="s">
        <v>1343</v>
      </c>
      <c r="B1178" t="s">
        <v>1344</v>
      </c>
      <c r="C1178" t="s">
        <v>6322</v>
      </c>
      <c r="D1178" s="13">
        <v>1823</v>
      </c>
      <c r="E1178" t="s">
        <v>9102</v>
      </c>
      <c r="F1178" t="str">
        <f>IF(ISERROR(VLOOKUP(Transaktionen[[#This Row],[Transaktionen]],BTT[Verwendete Transaktion (Pflichtauswahl)],1,FALSE)),"nein","ja")</f>
        <v>ja</v>
      </c>
    </row>
    <row r="1179" spans="1:6" x14ac:dyDescent="0.25">
      <c r="A1179" t="s">
        <v>1345</v>
      </c>
      <c r="B1179" t="s">
        <v>1346</v>
      </c>
      <c r="C1179" t="s">
        <v>6322</v>
      </c>
      <c r="D1179" s="13">
        <v>48</v>
      </c>
      <c r="E1179" t="s">
        <v>9102</v>
      </c>
      <c r="F1179" t="str">
        <f>IF(ISERROR(VLOOKUP(Transaktionen[[#This Row],[Transaktionen]],BTT[Verwendete Transaktion (Pflichtauswahl)],1,FALSE)),"nein","ja")</f>
        <v>ja</v>
      </c>
    </row>
    <row r="1180" spans="1:6" x14ac:dyDescent="0.25">
      <c r="A1180" t="s">
        <v>6830</v>
      </c>
      <c r="B1180" t="s">
        <v>7875</v>
      </c>
      <c r="C1180" t="s">
        <v>6322</v>
      </c>
      <c r="D1180" s="13">
        <v>2</v>
      </c>
      <c r="E1180" t="s">
        <v>576</v>
      </c>
      <c r="F1180" t="str">
        <f>IF(ISERROR(VLOOKUP(Transaktionen[[#This Row],[Transaktionen]],BTT[Verwendete Transaktion (Pflichtauswahl)],1,FALSE)),"nein","ja")</f>
        <v>nein</v>
      </c>
    </row>
    <row r="1181" spans="1:6" x14ac:dyDescent="0.25">
      <c r="A1181" t="s">
        <v>1347</v>
      </c>
      <c r="B1181" t="s">
        <v>1348</v>
      </c>
      <c r="C1181" t="s">
        <v>6322</v>
      </c>
      <c r="D1181" s="13">
        <v>9</v>
      </c>
      <c r="E1181" t="s">
        <v>9102</v>
      </c>
      <c r="F1181" t="str">
        <f>IF(ISERROR(VLOOKUP(Transaktionen[[#This Row],[Transaktionen]],BTT[Verwendete Transaktion (Pflichtauswahl)],1,FALSE)),"nein","ja")</f>
        <v>ja</v>
      </c>
    </row>
    <row r="1182" spans="1:6" x14ac:dyDescent="0.25">
      <c r="A1182" t="s">
        <v>1349</v>
      </c>
      <c r="B1182" t="s">
        <v>1350</v>
      </c>
      <c r="C1182" t="s">
        <v>6322</v>
      </c>
      <c r="D1182" s="13">
        <v>48</v>
      </c>
      <c r="E1182" t="s">
        <v>9102</v>
      </c>
      <c r="F1182" t="str">
        <f>IF(ISERROR(VLOOKUP(Transaktionen[[#This Row],[Transaktionen]],BTT[Verwendete Transaktion (Pflichtauswahl)],1,FALSE)),"nein","ja")</f>
        <v>ja</v>
      </c>
    </row>
    <row r="1183" spans="1:6" x14ac:dyDescent="0.25">
      <c r="A1183" t="s">
        <v>1351</v>
      </c>
      <c r="B1183" t="s">
        <v>1352</v>
      </c>
      <c r="C1183" t="s">
        <v>6322</v>
      </c>
      <c r="D1183" s="13">
        <v>12</v>
      </c>
      <c r="E1183" t="s">
        <v>9102</v>
      </c>
      <c r="F1183" t="str">
        <f>IF(ISERROR(VLOOKUP(Transaktionen[[#This Row],[Transaktionen]],BTT[Verwendete Transaktion (Pflichtauswahl)],1,FALSE)),"nein","ja")</f>
        <v>ja</v>
      </c>
    </row>
    <row r="1184" spans="1:6" x14ac:dyDescent="0.25">
      <c r="A1184" t="s">
        <v>1353</v>
      </c>
      <c r="B1184" t="s">
        <v>1354</v>
      </c>
      <c r="C1184" t="s">
        <v>6322</v>
      </c>
      <c r="D1184" s="13">
        <v>62</v>
      </c>
      <c r="E1184" t="s">
        <v>9102</v>
      </c>
      <c r="F1184" t="str">
        <f>IF(ISERROR(VLOOKUP(Transaktionen[[#This Row],[Transaktionen]],BTT[Verwendete Transaktion (Pflichtauswahl)],1,FALSE)),"nein","ja")</f>
        <v>nein</v>
      </c>
    </row>
    <row r="1185" spans="1:7" x14ac:dyDescent="0.25">
      <c r="A1185" t="s">
        <v>1355</v>
      </c>
      <c r="B1185" t="s">
        <v>1356</v>
      </c>
      <c r="C1185" t="s">
        <v>6322</v>
      </c>
      <c r="D1185" s="13">
        <v>2</v>
      </c>
      <c r="E1185" t="s">
        <v>9102</v>
      </c>
      <c r="F1185" t="str">
        <f>IF(ISERROR(VLOOKUP(Transaktionen[[#This Row],[Transaktionen]],BTT[Verwendete Transaktion (Pflichtauswahl)],1,FALSE)),"nein","ja")</f>
        <v>nein</v>
      </c>
    </row>
    <row r="1186" spans="1:7" x14ac:dyDescent="0.25">
      <c r="A1186" t="s">
        <v>1357</v>
      </c>
      <c r="B1186" t="s">
        <v>1358</v>
      </c>
      <c r="C1186" t="s">
        <v>8454</v>
      </c>
      <c r="D1186" s="13">
        <v>36</v>
      </c>
      <c r="E1186" t="s">
        <v>9102</v>
      </c>
      <c r="F1186" t="str">
        <f>IF(ISERROR(VLOOKUP(Transaktionen[[#This Row],[Transaktionen]],BTT[Verwendete Transaktion (Pflichtauswahl)],1,FALSE)),"nein","ja")</f>
        <v>nein</v>
      </c>
    </row>
    <row r="1187" spans="1:7" x14ac:dyDescent="0.25">
      <c r="A1187" t="s">
        <v>6831</v>
      </c>
      <c r="B1187" t="s">
        <v>7876</v>
      </c>
      <c r="C1187" t="s">
        <v>8454</v>
      </c>
      <c r="D1187" s="13" t="s">
        <v>576</v>
      </c>
      <c r="E1187" t="s">
        <v>576</v>
      </c>
      <c r="F1187" t="str">
        <f>IF(ISERROR(VLOOKUP(Transaktionen[[#This Row],[Transaktionen]],BTT[Verwendete Transaktion (Pflichtauswahl)],1,FALSE)),"nein","ja")</f>
        <v>nein</v>
      </c>
      <c r="G1187" t="s">
        <v>9516</v>
      </c>
    </row>
    <row r="1188" spans="1:7" x14ac:dyDescent="0.25">
      <c r="A1188" t="s">
        <v>6832</v>
      </c>
      <c r="B1188" t="s">
        <v>7877</v>
      </c>
      <c r="C1188" t="s">
        <v>8454</v>
      </c>
      <c r="D1188" s="13">
        <v>7</v>
      </c>
      <c r="E1188" t="s">
        <v>576</v>
      </c>
      <c r="F1188" t="str">
        <f>IF(ISERROR(VLOOKUP(Transaktionen[[#This Row],[Transaktionen]],BTT[Verwendete Transaktion (Pflichtauswahl)],1,FALSE)),"nein","ja")</f>
        <v>nein</v>
      </c>
    </row>
    <row r="1189" spans="1:7" x14ac:dyDescent="0.25">
      <c r="A1189" t="s">
        <v>1359</v>
      </c>
      <c r="B1189" t="s">
        <v>1360</v>
      </c>
      <c r="C1189" t="s">
        <v>8454</v>
      </c>
      <c r="D1189" s="13" t="s">
        <v>576</v>
      </c>
      <c r="E1189" t="s">
        <v>576</v>
      </c>
      <c r="F1189" t="str">
        <f>IF(ISERROR(VLOOKUP(Transaktionen[[#This Row],[Transaktionen]],BTT[Verwendete Transaktion (Pflichtauswahl)],1,FALSE)),"nein","ja")</f>
        <v>nein</v>
      </c>
      <c r="G1189" t="s">
        <v>9516</v>
      </c>
    </row>
    <row r="1190" spans="1:7" x14ac:dyDescent="0.25">
      <c r="A1190" t="s">
        <v>1361</v>
      </c>
      <c r="B1190" t="s">
        <v>1362</v>
      </c>
      <c r="C1190" t="s">
        <v>8454</v>
      </c>
      <c r="D1190" s="13">
        <v>104</v>
      </c>
      <c r="E1190" t="s">
        <v>9102</v>
      </c>
      <c r="F1190" t="str">
        <f>IF(ISERROR(VLOOKUP(Transaktionen[[#This Row],[Transaktionen]],BTT[Verwendete Transaktion (Pflichtauswahl)],1,FALSE)),"nein","ja")</f>
        <v>nein</v>
      </c>
    </row>
    <row r="1191" spans="1:7" x14ac:dyDescent="0.25">
      <c r="A1191" t="s">
        <v>1363</v>
      </c>
      <c r="B1191" t="s">
        <v>1364</v>
      </c>
      <c r="C1191" t="s">
        <v>8579</v>
      </c>
      <c r="D1191" s="13">
        <v>1980</v>
      </c>
      <c r="E1191" t="s">
        <v>9102</v>
      </c>
      <c r="F1191" t="str">
        <f>IF(ISERROR(VLOOKUP(Transaktionen[[#This Row],[Transaktionen]],BTT[Verwendete Transaktion (Pflichtauswahl)],1,FALSE)),"nein","ja")</f>
        <v>nein</v>
      </c>
    </row>
    <row r="1192" spans="1:7" x14ac:dyDescent="0.25">
      <c r="A1192" t="s">
        <v>6833</v>
      </c>
      <c r="B1192" t="s">
        <v>7878</v>
      </c>
      <c r="C1192" t="s">
        <v>8454</v>
      </c>
      <c r="D1192" s="13" t="s">
        <v>576</v>
      </c>
      <c r="E1192" t="s">
        <v>576</v>
      </c>
      <c r="F1192" t="str">
        <f>IF(ISERROR(VLOOKUP(Transaktionen[[#This Row],[Transaktionen]],BTT[Verwendete Transaktion (Pflichtauswahl)],1,FALSE)),"nein","ja")</f>
        <v>nein</v>
      </c>
      <c r="G1192" t="s">
        <v>9516</v>
      </c>
    </row>
    <row r="1193" spans="1:7" x14ac:dyDescent="0.25">
      <c r="A1193" t="s">
        <v>1365</v>
      </c>
      <c r="B1193" t="s">
        <v>1366</v>
      </c>
      <c r="C1193" t="s">
        <v>6322</v>
      </c>
      <c r="D1193" s="13">
        <v>12</v>
      </c>
      <c r="E1193" t="s">
        <v>9102</v>
      </c>
      <c r="F1193" t="str">
        <f>IF(ISERROR(VLOOKUP(Transaktionen[[#This Row],[Transaktionen]],BTT[Verwendete Transaktion (Pflichtauswahl)],1,FALSE)),"nein","ja")</f>
        <v>nein</v>
      </c>
    </row>
    <row r="1194" spans="1:7" x14ac:dyDescent="0.25">
      <c r="A1194" t="s">
        <v>1367</v>
      </c>
      <c r="B1194" t="s">
        <v>1368</v>
      </c>
      <c r="C1194" t="s">
        <v>6042</v>
      </c>
      <c r="D1194" s="13">
        <v>48076</v>
      </c>
      <c r="E1194" t="s">
        <v>9102</v>
      </c>
      <c r="F1194" t="str">
        <f>IF(ISERROR(VLOOKUP(Transaktionen[[#This Row],[Transaktionen]],BTT[Verwendete Transaktion (Pflichtauswahl)],1,FALSE)),"nein","ja")</f>
        <v>nein</v>
      </c>
    </row>
    <row r="1195" spans="1:7" x14ac:dyDescent="0.25">
      <c r="A1195" t="s">
        <v>8521</v>
      </c>
      <c r="B1195" t="s">
        <v>8524</v>
      </c>
      <c r="C1195" t="s">
        <v>8485</v>
      </c>
      <c r="D1195" s="13" t="s">
        <v>576</v>
      </c>
      <c r="E1195" t="s">
        <v>576</v>
      </c>
      <c r="F1195" t="str">
        <f>IF(ISERROR(VLOOKUP(Transaktionen[[#This Row],[Transaktionen]],BTT[Verwendete Transaktion (Pflichtauswahl)],1,FALSE)),"nein","ja")</f>
        <v>ja</v>
      </c>
    </row>
    <row r="1196" spans="1:7" x14ac:dyDescent="0.25">
      <c r="A1196" t="s">
        <v>1369</v>
      </c>
      <c r="B1196" t="s">
        <v>1370</v>
      </c>
      <c r="C1196" t="s">
        <v>6087</v>
      </c>
      <c r="D1196" s="13">
        <v>3072</v>
      </c>
      <c r="E1196" t="s">
        <v>9102</v>
      </c>
      <c r="F1196" t="str">
        <f>IF(ISERROR(VLOOKUP(Transaktionen[[#This Row],[Transaktionen]],BTT[Verwendete Transaktion (Pflichtauswahl)],1,FALSE)),"nein","ja")</f>
        <v>nein</v>
      </c>
    </row>
    <row r="1197" spans="1:7" x14ac:dyDescent="0.25">
      <c r="A1197" t="s">
        <v>1371</v>
      </c>
      <c r="B1197" t="s">
        <v>1372</v>
      </c>
      <c r="C1197" t="s">
        <v>6087</v>
      </c>
      <c r="D1197" s="13">
        <v>2404</v>
      </c>
      <c r="E1197" t="s">
        <v>9102</v>
      </c>
      <c r="F1197" t="str">
        <f>IF(ISERROR(VLOOKUP(Transaktionen[[#This Row],[Transaktionen]],BTT[Verwendete Transaktion (Pflichtauswahl)],1,FALSE)),"nein","ja")</f>
        <v>nein</v>
      </c>
      <c r="G1197" t="s">
        <v>9080</v>
      </c>
    </row>
    <row r="1198" spans="1:7" x14ac:dyDescent="0.25">
      <c r="A1198" t="s">
        <v>6834</v>
      </c>
      <c r="B1198" t="s">
        <v>7879</v>
      </c>
      <c r="C1198" t="s">
        <v>6087</v>
      </c>
      <c r="D1198" s="13">
        <v>24</v>
      </c>
      <c r="E1198" t="s">
        <v>9102</v>
      </c>
      <c r="F1198" t="str">
        <f>IF(ISERROR(VLOOKUP(Transaktionen[[#This Row],[Transaktionen]],BTT[Verwendete Transaktion (Pflichtauswahl)],1,FALSE)),"nein","ja")</f>
        <v>nein</v>
      </c>
      <c r="G1198" t="s">
        <v>9080</v>
      </c>
    </row>
    <row r="1199" spans="1:7" x14ac:dyDescent="0.25">
      <c r="A1199" t="s">
        <v>1373</v>
      </c>
      <c r="B1199" t="s">
        <v>1374</v>
      </c>
      <c r="C1199" t="s">
        <v>6087</v>
      </c>
      <c r="D1199" s="13">
        <v>702</v>
      </c>
      <c r="E1199" t="s">
        <v>9102</v>
      </c>
      <c r="F1199" t="str">
        <f>IF(ISERROR(VLOOKUP(Transaktionen[[#This Row],[Transaktionen]],BTT[Verwendete Transaktion (Pflichtauswahl)],1,FALSE)),"nein","ja")</f>
        <v>nein</v>
      </c>
      <c r="G1199" t="s">
        <v>9080</v>
      </c>
    </row>
    <row r="1200" spans="1:7" x14ac:dyDescent="0.25">
      <c r="A1200" t="s">
        <v>1375</v>
      </c>
      <c r="B1200" t="s">
        <v>1376</v>
      </c>
      <c r="C1200" t="s">
        <v>6087</v>
      </c>
      <c r="D1200" s="13">
        <v>248</v>
      </c>
      <c r="E1200" t="s">
        <v>9102</v>
      </c>
      <c r="F1200" t="str">
        <f>IF(ISERROR(VLOOKUP(Transaktionen[[#This Row],[Transaktionen]],BTT[Verwendete Transaktion (Pflichtauswahl)],1,FALSE)),"nein","ja")</f>
        <v>nein</v>
      </c>
      <c r="G1200" t="s">
        <v>9080</v>
      </c>
    </row>
    <row r="1201" spans="1:7" x14ac:dyDescent="0.25">
      <c r="A1201" t="s">
        <v>1377</v>
      </c>
      <c r="B1201" t="s">
        <v>1378</v>
      </c>
      <c r="C1201" t="s">
        <v>6087</v>
      </c>
      <c r="D1201" s="13">
        <v>237</v>
      </c>
      <c r="E1201" t="s">
        <v>9102</v>
      </c>
      <c r="F1201" t="str">
        <f>IF(ISERROR(VLOOKUP(Transaktionen[[#This Row],[Transaktionen]],BTT[Verwendete Transaktion (Pflichtauswahl)],1,FALSE)),"nein","ja")</f>
        <v>nein</v>
      </c>
      <c r="G1201" t="s">
        <v>9080</v>
      </c>
    </row>
    <row r="1202" spans="1:7" x14ac:dyDescent="0.25">
      <c r="A1202" t="s">
        <v>6835</v>
      </c>
      <c r="B1202" t="s">
        <v>7880</v>
      </c>
      <c r="C1202" t="s">
        <v>6087</v>
      </c>
      <c r="D1202" s="13">
        <v>4</v>
      </c>
      <c r="E1202" t="s">
        <v>9102</v>
      </c>
      <c r="F1202" t="str">
        <f>IF(ISERROR(VLOOKUP(Transaktionen[[#This Row],[Transaktionen]],BTT[Verwendete Transaktion (Pflichtauswahl)],1,FALSE)),"nein","ja")</f>
        <v>nein</v>
      </c>
    </row>
    <row r="1203" spans="1:7" x14ac:dyDescent="0.25">
      <c r="A1203" t="s">
        <v>1379</v>
      </c>
      <c r="B1203" t="s">
        <v>1380</v>
      </c>
      <c r="C1203" t="s">
        <v>6087</v>
      </c>
      <c r="D1203" s="13">
        <v>16381</v>
      </c>
      <c r="E1203" t="s">
        <v>9102</v>
      </c>
      <c r="F1203" t="str">
        <f>IF(ISERROR(VLOOKUP(Transaktionen[[#This Row],[Transaktionen]],BTT[Verwendete Transaktion (Pflichtauswahl)],1,FALSE)),"nein","ja")</f>
        <v>nein</v>
      </c>
      <c r="G1203" t="s">
        <v>9080</v>
      </c>
    </row>
    <row r="1204" spans="1:7" x14ac:dyDescent="0.25">
      <c r="A1204" t="s">
        <v>1381</v>
      </c>
      <c r="B1204" t="s">
        <v>1382</v>
      </c>
      <c r="C1204" t="s">
        <v>6087</v>
      </c>
      <c r="D1204" s="13">
        <v>13758</v>
      </c>
      <c r="E1204" t="s">
        <v>9102</v>
      </c>
      <c r="F1204" t="str">
        <f>IF(ISERROR(VLOOKUP(Transaktionen[[#This Row],[Transaktionen]],BTT[Verwendete Transaktion (Pflichtauswahl)],1,FALSE)),"nein","ja")</f>
        <v>nein</v>
      </c>
      <c r="G1204" t="s">
        <v>9080</v>
      </c>
    </row>
    <row r="1205" spans="1:7" x14ac:dyDescent="0.25">
      <c r="A1205" t="s">
        <v>1383</v>
      </c>
      <c r="B1205" t="s">
        <v>1384</v>
      </c>
      <c r="C1205" t="s">
        <v>6087</v>
      </c>
      <c r="D1205" s="13">
        <v>4616</v>
      </c>
      <c r="E1205" t="s">
        <v>9102</v>
      </c>
      <c r="F1205" t="str">
        <f>IF(ISERROR(VLOOKUP(Transaktionen[[#This Row],[Transaktionen]],BTT[Verwendete Transaktion (Pflichtauswahl)],1,FALSE)),"nein","ja")</f>
        <v>nein</v>
      </c>
    </row>
    <row r="1206" spans="1:7" x14ac:dyDescent="0.25">
      <c r="A1206" t="s">
        <v>1385</v>
      </c>
      <c r="B1206" t="s">
        <v>1386</v>
      </c>
      <c r="C1206" t="s">
        <v>6087</v>
      </c>
      <c r="D1206" s="13">
        <v>245</v>
      </c>
      <c r="E1206" t="s">
        <v>9102</v>
      </c>
      <c r="F1206" t="str">
        <f>IF(ISERROR(VLOOKUP(Transaktionen[[#This Row],[Transaktionen]],BTT[Verwendete Transaktion (Pflichtauswahl)],1,FALSE)),"nein","ja")</f>
        <v>nein</v>
      </c>
      <c r="G1206" t="s">
        <v>9080</v>
      </c>
    </row>
    <row r="1207" spans="1:7" x14ac:dyDescent="0.25">
      <c r="A1207" t="s">
        <v>6836</v>
      </c>
      <c r="B1207" t="s">
        <v>7881</v>
      </c>
      <c r="C1207" t="s">
        <v>6087</v>
      </c>
      <c r="D1207" s="13">
        <v>4</v>
      </c>
      <c r="E1207" t="s">
        <v>576</v>
      </c>
      <c r="F1207" t="str">
        <f>IF(ISERROR(VLOOKUP(Transaktionen[[#This Row],[Transaktionen]],BTT[Verwendete Transaktion (Pflichtauswahl)],1,FALSE)),"nein","ja")</f>
        <v>nein</v>
      </c>
      <c r="G1207" t="s">
        <v>9080</v>
      </c>
    </row>
    <row r="1208" spans="1:7" x14ac:dyDescent="0.25">
      <c r="A1208" t="s">
        <v>1387</v>
      </c>
      <c r="B1208" t="s">
        <v>1388</v>
      </c>
      <c r="C1208" t="s">
        <v>6087</v>
      </c>
      <c r="D1208" s="13">
        <v>2639</v>
      </c>
      <c r="E1208" t="s">
        <v>9102</v>
      </c>
      <c r="F1208" t="str">
        <f>IF(ISERROR(VLOOKUP(Transaktionen[[#This Row],[Transaktionen]],BTT[Verwendete Transaktion (Pflichtauswahl)],1,FALSE)),"nein","ja")</f>
        <v>nein</v>
      </c>
    </row>
    <row r="1209" spans="1:7" x14ac:dyDescent="0.25">
      <c r="A1209" t="s">
        <v>1389</v>
      </c>
      <c r="B1209" t="s">
        <v>1390</v>
      </c>
      <c r="C1209" t="s">
        <v>6087</v>
      </c>
      <c r="D1209" s="13">
        <v>6060</v>
      </c>
      <c r="E1209" t="s">
        <v>9102</v>
      </c>
      <c r="F1209" t="str">
        <f>IF(ISERROR(VLOOKUP(Transaktionen[[#This Row],[Transaktionen]],BTT[Verwendete Transaktion (Pflichtauswahl)],1,FALSE)),"nein","ja")</f>
        <v>nein</v>
      </c>
    </row>
    <row r="1210" spans="1:7" x14ac:dyDescent="0.25">
      <c r="A1210" t="s">
        <v>1391</v>
      </c>
      <c r="B1210" t="s">
        <v>1392</v>
      </c>
      <c r="C1210" t="s">
        <v>6087</v>
      </c>
      <c r="D1210" s="13">
        <v>12749</v>
      </c>
      <c r="E1210" t="s">
        <v>9102</v>
      </c>
      <c r="F1210" t="str">
        <f>IF(ISERROR(VLOOKUP(Transaktionen[[#This Row],[Transaktionen]],BTT[Verwendete Transaktion (Pflichtauswahl)],1,FALSE)),"nein","ja")</f>
        <v>nein</v>
      </c>
    </row>
    <row r="1211" spans="1:7" x14ac:dyDescent="0.25">
      <c r="A1211" t="s">
        <v>6845</v>
      </c>
      <c r="B1211" t="s">
        <v>7890</v>
      </c>
      <c r="C1211" t="s">
        <v>6087</v>
      </c>
      <c r="D1211" s="13">
        <v>45</v>
      </c>
      <c r="E1211" t="s">
        <v>576</v>
      </c>
      <c r="F1211" t="str">
        <f>IF(ISERROR(VLOOKUP(Transaktionen[[#This Row],[Transaktionen]],BTT[Verwendete Transaktion (Pflichtauswahl)],1,FALSE)),"nein","ja")</f>
        <v>nein</v>
      </c>
    </row>
    <row r="1212" spans="1:7" x14ac:dyDescent="0.25">
      <c r="A1212" t="s">
        <v>1475</v>
      </c>
      <c r="B1212" t="s">
        <v>1476</v>
      </c>
      <c r="C1212" t="s">
        <v>6087</v>
      </c>
      <c r="D1212" s="13">
        <v>33</v>
      </c>
      <c r="E1212" t="s">
        <v>9102</v>
      </c>
      <c r="F1212" t="str">
        <f>IF(ISERROR(VLOOKUP(Transaktionen[[#This Row],[Transaktionen]],BTT[Verwendete Transaktion (Pflichtauswahl)],1,FALSE)),"nein","ja")</f>
        <v>nein</v>
      </c>
    </row>
    <row r="1213" spans="1:7" x14ac:dyDescent="0.25">
      <c r="A1213" t="s">
        <v>1393</v>
      </c>
      <c r="B1213" t="s">
        <v>1394</v>
      </c>
      <c r="C1213" t="s">
        <v>6087</v>
      </c>
      <c r="D1213" s="13">
        <v>15380</v>
      </c>
      <c r="E1213" t="s">
        <v>9102</v>
      </c>
      <c r="F1213" t="str">
        <f>IF(ISERROR(VLOOKUP(Transaktionen[[#This Row],[Transaktionen]],BTT[Verwendete Transaktion (Pflichtauswahl)],1,FALSE)),"nein","ja")</f>
        <v>nein</v>
      </c>
    </row>
    <row r="1214" spans="1:7" x14ac:dyDescent="0.25">
      <c r="A1214" t="s">
        <v>1395</v>
      </c>
      <c r="B1214" t="s">
        <v>1396</v>
      </c>
      <c r="C1214" t="s">
        <v>6087</v>
      </c>
      <c r="D1214" s="13">
        <v>36557</v>
      </c>
      <c r="E1214" t="s">
        <v>9102</v>
      </c>
      <c r="F1214" t="str">
        <f>IF(ISERROR(VLOOKUP(Transaktionen[[#This Row],[Transaktionen]],BTT[Verwendete Transaktion (Pflichtauswahl)],1,FALSE)),"nein","ja")</f>
        <v>nein</v>
      </c>
    </row>
    <row r="1215" spans="1:7" x14ac:dyDescent="0.25">
      <c r="A1215" t="s">
        <v>1397</v>
      </c>
      <c r="B1215" t="s">
        <v>1398</v>
      </c>
      <c r="C1215" t="s">
        <v>6087</v>
      </c>
      <c r="D1215" s="13">
        <v>321</v>
      </c>
      <c r="E1215" t="s">
        <v>9102</v>
      </c>
      <c r="F1215" t="str">
        <f>IF(ISERROR(VLOOKUP(Transaktionen[[#This Row],[Transaktionen]],BTT[Verwendete Transaktion (Pflichtauswahl)],1,FALSE)),"nein","ja")</f>
        <v>nein</v>
      </c>
    </row>
    <row r="1216" spans="1:7" x14ac:dyDescent="0.25">
      <c r="A1216" t="s">
        <v>1399</v>
      </c>
      <c r="B1216" t="s">
        <v>1400</v>
      </c>
      <c r="C1216" t="s">
        <v>6087</v>
      </c>
      <c r="D1216" s="13">
        <v>3</v>
      </c>
      <c r="E1216" t="s">
        <v>9102</v>
      </c>
      <c r="F1216" t="str">
        <f>IF(ISERROR(VLOOKUP(Transaktionen[[#This Row],[Transaktionen]],BTT[Verwendete Transaktion (Pflichtauswahl)],1,FALSE)),"nein","ja")</f>
        <v>nein</v>
      </c>
    </row>
    <row r="1217" spans="1:7" x14ac:dyDescent="0.25">
      <c r="A1217" t="s">
        <v>1401</v>
      </c>
      <c r="B1217" t="s">
        <v>1402</v>
      </c>
      <c r="C1217" t="s">
        <v>6087</v>
      </c>
      <c r="D1217" s="13">
        <v>2389</v>
      </c>
      <c r="E1217" t="s">
        <v>9102</v>
      </c>
      <c r="F1217" t="str">
        <f>IF(ISERROR(VLOOKUP(Transaktionen[[#This Row],[Transaktionen]],BTT[Verwendete Transaktion (Pflichtauswahl)],1,FALSE)),"nein","ja")</f>
        <v>nein</v>
      </c>
    </row>
    <row r="1218" spans="1:7" x14ac:dyDescent="0.25">
      <c r="A1218" t="s">
        <v>6837</v>
      </c>
      <c r="B1218" t="s">
        <v>7882</v>
      </c>
      <c r="C1218" t="s">
        <v>6087</v>
      </c>
      <c r="D1218" s="13">
        <v>6</v>
      </c>
      <c r="E1218" t="s">
        <v>9102</v>
      </c>
      <c r="F1218" t="str">
        <f>IF(ISERROR(VLOOKUP(Transaktionen[[#This Row],[Transaktionen]],BTT[Verwendete Transaktion (Pflichtauswahl)],1,FALSE)),"nein","ja")</f>
        <v>nein</v>
      </c>
    </row>
    <row r="1219" spans="1:7" x14ac:dyDescent="0.25">
      <c r="A1219" t="s">
        <v>6838</v>
      </c>
      <c r="B1219" t="s">
        <v>7883</v>
      </c>
      <c r="C1219" t="s">
        <v>6087</v>
      </c>
      <c r="D1219" s="13">
        <v>36</v>
      </c>
      <c r="E1219" t="s">
        <v>9102</v>
      </c>
      <c r="F1219" t="str">
        <f>IF(ISERROR(VLOOKUP(Transaktionen[[#This Row],[Transaktionen]],BTT[Verwendete Transaktion (Pflichtauswahl)],1,FALSE)),"nein","ja")</f>
        <v>nein</v>
      </c>
    </row>
    <row r="1220" spans="1:7" x14ac:dyDescent="0.25">
      <c r="A1220" t="s">
        <v>1403</v>
      </c>
      <c r="B1220" t="s">
        <v>1404</v>
      </c>
      <c r="C1220" t="s">
        <v>6087</v>
      </c>
      <c r="D1220" s="13">
        <v>9345</v>
      </c>
      <c r="E1220" t="s">
        <v>9102</v>
      </c>
      <c r="F1220" t="str">
        <f>IF(ISERROR(VLOOKUP(Transaktionen[[#This Row],[Transaktionen]],BTT[Verwendete Transaktion (Pflichtauswahl)],1,FALSE)),"nein","ja")</f>
        <v>nein</v>
      </c>
    </row>
    <row r="1221" spans="1:7" x14ac:dyDescent="0.25">
      <c r="A1221" t="s">
        <v>1405</v>
      </c>
      <c r="B1221" t="s">
        <v>1406</v>
      </c>
      <c r="C1221" t="s">
        <v>6087</v>
      </c>
      <c r="D1221" s="13">
        <v>3047</v>
      </c>
      <c r="E1221" t="s">
        <v>9102</v>
      </c>
      <c r="F1221" t="str">
        <f>IF(ISERROR(VLOOKUP(Transaktionen[[#This Row],[Transaktionen]],BTT[Verwendete Transaktion (Pflichtauswahl)],1,FALSE)),"nein","ja")</f>
        <v>nein</v>
      </c>
    </row>
    <row r="1222" spans="1:7" x14ac:dyDescent="0.25">
      <c r="A1222" t="s">
        <v>1407</v>
      </c>
      <c r="B1222" t="s">
        <v>1408</v>
      </c>
      <c r="C1222" t="s">
        <v>6087</v>
      </c>
      <c r="D1222" s="13">
        <v>172</v>
      </c>
      <c r="E1222" t="s">
        <v>9102</v>
      </c>
      <c r="F1222" t="str">
        <f>IF(ISERROR(VLOOKUP(Transaktionen[[#This Row],[Transaktionen]],BTT[Verwendete Transaktion (Pflichtauswahl)],1,FALSE)),"nein","ja")</f>
        <v>nein</v>
      </c>
    </row>
    <row r="1223" spans="1:7" x14ac:dyDescent="0.25">
      <c r="A1223" t="s">
        <v>1409</v>
      </c>
      <c r="B1223" t="s">
        <v>1410</v>
      </c>
      <c r="C1223" t="s">
        <v>6087</v>
      </c>
      <c r="D1223" s="13">
        <v>1449</v>
      </c>
      <c r="E1223" t="s">
        <v>9102</v>
      </c>
      <c r="F1223" t="str">
        <f>IF(ISERROR(VLOOKUP(Transaktionen[[#This Row],[Transaktionen]],BTT[Verwendete Transaktion (Pflichtauswahl)],1,FALSE)),"nein","ja")</f>
        <v>nein</v>
      </c>
    </row>
    <row r="1224" spans="1:7" x14ac:dyDescent="0.25">
      <c r="A1224" t="s">
        <v>1411</v>
      </c>
      <c r="B1224" t="s">
        <v>1412</v>
      </c>
      <c r="C1224" t="s">
        <v>6087</v>
      </c>
      <c r="D1224" s="13">
        <v>172195</v>
      </c>
      <c r="E1224" t="s">
        <v>9102</v>
      </c>
      <c r="F1224" t="str">
        <f>IF(ISERROR(VLOOKUP(Transaktionen[[#This Row],[Transaktionen]],BTT[Verwendete Transaktion (Pflichtauswahl)],1,FALSE)),"nein","ja")</f>
        <v>nein</v>
      </c>
    </row>
    <row r="1225" spans="1:7" x14ac:dyDescent="0.25">
      <c r="A1225" t="s">
        <v>1413</v>
      </c>
      <c r="B1225" t="s">
        <v>1414</v>
      </c>
      <c r="C1225" t="s">
        <v>6087</v>
      </c>
      <c r="D1225" s="13">
        <v>169</v>
      </c>
      <c r="E1225" t="s">
        <v>9102</v>
      </c>
      <c r="F1225" t="str">
        <f>IF(ISERROR(VLOOKUP(Transaktionen[[#This Row],[Transaktionen]],BTT[Verwendete Transaktion (Pflichtauswahl)],1,FALSE)),"nein","ja")</f>
        <v>nein</v>
      </c>
      <c r="G1225" t="s">
        <v>9080</v>
      </c>
    </row>
    <row r="1226" spans="1:7" x14ac:dyDescent="0.25">
      <c r="A1226" t="s">
        <v>1415</v>
      </c>
      <c r="B1226" t="s">
        <v>1416</v>
      </c>
      <c r="C1226" t="s">
        <v>6087</v>
      </c>
      <c r="D1226" s="13">
        <v>3633</v>
      </c>
      <c r="E1226" t="s">
        <v>9102</v>
      </c>
      <c r="F1226" t="str">
        <f>IF(ISERROR(VLOOKUP(Transaktionen[[#This Row],[Transaktionen]],BTT[Verwendete Transaktion (Pflichtauswahl)],1,FALSE)),"nein","ja")</f>
        <v>nein</v>
      </c>
    </row>
    <row r="1227" spans="1:7" x14ac:dyDescent="0.25">
      <c r="A1227" t="s">
        <v>1417</v>
      </c>
      <c r="B1227" t="s">
        <v>1418</v>
      </c>
      <c r="C1227" t="s">
        <v>6087</v>
      </c>
      <c r="D1227" s="13">
        <v>33</v>
      </c>
      <c r="E1227" t="s">
        <v>9102</v>
      </c>
      <c r="F1227" t="str">
        <f>IF(ISERROR(VLOOKUP(Transaktionen[[#This Row],[Transaktionen]],BTT[Verwendete Transaktion (Pflichtauswahl)],1,FALSE)),"nein","ja")</f>
        <v>nein</v>
      </c>
    </row>
    <row r="1228" spans="1:7" x14ac:dyDescent="0.25">
      <c r="A1228" t="s">
        <v>1419</v>
      </c>
      <c r="B1228" t="s">
        <v>1420</v>
      </c>
      <c r="C1228" t="s">
        <v>6087</v>
      </c>
      <c r="D1228" s="13">
        <v>2691</v>
      </c>
      <c r="E1228" t="s">
        <v>9102</v>
      </c>
      <c r="F1228" t="str">
        <f>IF(ISERROR(VLOOKUP(Transaktionen[[#This Row],[Transaktionen]],BTT[Verwendete Transaktion (Pflichtauswahl)],1,FALSE)),"nein","ja")</f>
        <v>nein</v>
      </c>
    </row>
    <row r="1229" spans="1:7" x14ac:dyDescent="0.25">
      <c r="A1229" t="s">
        <v>1421</v>
      </c>
      <c r="B1229" t="s">
        <v>1422</v>
      </c>
      <c r="C1229" t="s">
        <v>6087</v>
      </c>
      <c r="D1229" s="13">
        <v>9252</v>
      </c>
      <c r="E1229" t="s">
        <v>9102</v>
      </c>
      <c r="F1229" t="str">
        <f>IF(ISERROR(VLOOKUP(Transaktionen[[#This Row],[Transaktionen]],BTT[Verwendete Transaktion (Pflichtauswahl)],1,FALSE)),"nein","ja")</f>
        <v>nein</v>
      </c>
    </row>
    <row r="1230" spans="1:7" x14ac:dyDescent="0.25">
      <c r="A1230" t="s">
        <v>6839</v>
      </c>
      <c r="B1230" t="s">
        <v>7884</v>
      </c>
      <c r="C1230" t="s">
        <v>6087</v>
      </c>
      <c r="D1230" s="13" t="s">
        <v>576</v>
      </c>
      <c r="E1230" t="s">
        <v>576</v>
      </c>
      <c r="F1230" t="str">
        <f>IF(ISERROR(VLOOKUP(Transaktionen[[#This Row],[Transaktionen]],BTT[Verwendete Transaktion (Pflichtauswahl)],1,FALSE)),"nein","ja")</f>
        <v>nein</v>
      </c>
    </row>
    <row r="1231" spans="1:7" x14ac:dyDescent="0.25">
      <c r="A1231" t="s">
        <v>1423</v>
      </c>
      <c r="B1231" t="s">
        <v>1424</v>
      </c>
      <c r="C1231" t="s">
        <v>6087</v>
      </c>
      <c r="D1231" s="13">
        <v>3</v>
      </c>
      <c r="E1231" t="s">
        <v>9102</v>
      </c>
      <c r="F1231" t="str">
        <f>IF(ISERROR(VLOOKUP(Transaktionen[[#This Row],[Transaktionen]],BTT[Verwendete Transaktion (Pflichtauswahl)],1,FALSE)),"nein","ja")</f>
        <v>nein</v>
      </c>
    </row>
    <row r="1232" spans="1:7" x14ac:dyDescent="0.25">
      <c r="A1232" t="s">
        <v>1425</v>
      </c>
      <c r="B1232" t="s">
        <v>1426</v>
      </c>
      <c r="C1232" t="s">
        <v>6087</v>
      </c>
      <c r="D1232" s="13">
        <v>477</v>
      </c>
      <c r="E1232" t="s">
        <v>9102</v>
      </c>
      <c r="F1232" t="str">
        <f>IF(ISERROR(VLOOKUP(Transaktionen[[#This Row],[Transaktionen]],BTT[Verwendete Transaktion (Pflichtauswahl)],1,FALSE)),"nein","ja")</f>
        <v>nein</v>
      </c>
    </row>
    <row r="1233" spans="1:7" x14ac:dyDescent="0.25">
      <c r="A1233" t="s">
        <v>1427</v>
      </c>
      <c r="B1233" t="s">
        <v>1428</v>
      </c>
      <c r="C1233" t="s">
        <v>6087</v>
      </c>
      <c r="D1233" s="13">
        <v>2613</v>
      </c>
      <c r="E1233" t="s">
        <v>9102</v>
      </c>
      <c r="F1233" t="str">
        <f>IF(ISERROR(VLOOKUP(Transaktionen[[#This Row],[Transaktionen]],BTT[Verwendete Transaktion (Pflichtauswahl)],1,FALSE)),"nein","ja")</f>
        <v>nein</v>
      </c>
    </row>
    <row r="1234" spans="1:7" x14ac:dyDescent="0.25">
      <c r="A1234" t="s">
        <v>1429</v>
      </c>
      <c r="B1234" t="s">
        <v>1430</v>
      </c>
      <c r="C1234" t="s">
        <v>6087</v>
      </c>
      <c r="D1234" s="13">
        <v>126819</v>
      </c>
      <c r="E1234" t="s">
        <v>9102</v>
      </c>
      <c r="F1234" t="str">
        <f>IF(ISERROR(VLOOKUP(Transaktionen[[#This Row],[Transaktionen]],BTT[Verwendete Transaktion (Pflichtauswahl)],1,FALSE)),"nein","ja")</f>
        <v>nein</v>
      </c>
    </row>
    <row r="1235" spans="1:7" x14ac:dyDescent="0.25">
      <c r="A1235" t="s">
        <v>1431</v>
      </c>
      <c r="B1235" t="s">
        <v>1432</v>
      </c>
      <c r="C1235" t="s">
        <v>6087</v>
      </c>
      <c r="D1235" s="13">
        <v>741</v>
      </c>
      <c r="E1235" t="s">
        <v>9102</v>
      </c>
      <c r="F1235" t="str">
        <f>IF(ISERROR(VLOOKUP(Transaktionen[[#This Row],[Transaktionen]],BTT[Verwendete Transaktion (Pflichtauswahl)],1,FALSE)),"nein","ja")</f>
        <v>nein</v>
      </c>
    </row>
    <row r="1236" spans="1:7" x14ac:dyDescent="0.25">
      <c r="A1236" t="s">
        <v>1433</v>
      </c>
      <c r="B1236" t="s">
        <v>1434</v>
      </c>
      <c r="C1236" t="s">
        <v>6087</v>
      </c>
      <c r="D1236" s="13">
        <v>252</v>
      </c>
      <c r="E1236" t="s">
        <v>9102</v>
      </c>
      <c r="F1236" t="str">
        <f>IF(ISERROR(VLOOKUP(Transaktionen[[#This Row],[Transaktionen]],BTT[Verwendete Transaktion (Pflichtauswahl)],1,FALSE)),"nein","ja")</f>
        <v>nein</v>
      </c>
    </row>
    <row r="1237" spans="1:7" x14ac:dyDescent="0.25">
      <c r="A1237" t="s">
        <v>1435</v>
      </c>
      <c r="B1237" t="s">
        <v>1436</v>
      </c>
      <c r="C1237" t="s">
        <v>6087</v>
      </c>
      <c r="D1237" s="13">
        <v>24</v>
      </c>
      <c r="E1237" t="s">
        <v>9102</v>
      </c>
      <c r="F1237" t="str">
        <f>IF(ISERROR(VLOOKUP(Transaktionen[[#This Row],[Transaktionen]],BTT[Verwendete Transaktion (Pflichtauswahl)],1,FALSE)),"nein","ja")</f>
        <v>nein</v>
      </c>
    </row>
    <row r="1238" spans="1:7" x14ac:dyDescent="0.25">
      <c r="A1238" t="s">
        <v>6840</v>
      </c>
      <c r="B1238" t="s">
        <v>7885</v>
      </c>
      <c r="C1238" t="s">
        <v>6087</v>
      </c>
      <c r="D1238" s="13">
        <v>3</v>
      </c>
      <c r="E1238" t="s">
        <v>9102</v>
      </c>
      <c r="F1238" t="str">
        <f>IF(ISERROR(VLOOKUP(Transaktionen[[#This Row],[Transaktionen]],BTT[Verwendete Transaktion (Pflichtauswahl)],1,FALSE)),"nein","ja")</f>
        <v>nein</v>
      </c>
      <c r="G1238" t="s">
        <v>9074</v>
      </c>
    </row>
    <row r="1239" spans="1:7" x14ac:dyDescent="0.25">
      <c r="A1239" t="s">
        <v>1437</v>
      </c>
      <c r="B1239" t="s">
        <v>1438</v>
      </c>
      <c r="C1239" t="s">
        <v>6087</v>
      </c>
      <c r="D1239" s="13">
        <v>387</v>
      </c>
      <c r="E1239" t="s">
        <v>9102</v>
      </c>
      <c r="F1239" t="str">
        <f>IF(ISERROR(VLOOKUP(Transaktionen[[#This Row],[Transaktionen]],BTT[Verwendete Transaktion (Pflichtauswahl)],1,FALSE)),"nein","ja")</f>
        <v>nein</v>
      </c>
    </row>
    <row r="1240" spans="1:7" x14ac:dyDescent="0.25">
      <c r="A1240" t="s">
        <v>1439</v>
      </c>
      <c r="B1240" t="s">
        <v>1440</v>
      </c>
      <c r="C1240" t="s">
        <v>6087</v>
      </c>
      <c r="D1240" s="13">
        <v>16611</v>
      </c>
      <c r="E1240" t="s">
        <v>9102</v>
      </c>
      <c r="F1240" t="str">
        <f>IF(ISERROR(VLOOKUP(Transaktionen[[#This Row],[Transaktionen]],BTT[Verwendete Transaktion (Pflichtauswahl)],1,FALSE)),"nein","ja")</f>
        <v>nein</v>
      </c>
    </row>
    <row r="1241" spans="1:7" x14ac:dyDescent="0.25">
      <c r="A1241" t="s">
        <v>1441</v>
      </c>
      <c r="B1241" t="s">
        <v>1442</v>
      </c>
      <c r="C1241" t="s">
        <v>6087</v>
      </c>
      <c r="D1241" s="13">
        <v>47528</v>
      </c>
      <c r="E1241" t="s">
        <v>9102</v>
      </c>
      <c r="F1241" t="str">
        <f>IF(ISERROR(VLOOKUP(Transaktionen[[#This Row],[Transaktionen]],BTT[Verwendete Transaktion (Pflichtauswahl)],1,FALSE)),"nein","ja")</f>
        <v>nein</v>
      </c>
    </row>
    <row r="1242" spans="1:7" x14ac:dyDescent="0.25">
      <c r="A1242" t="s">
        <v>1443</v>
      </c>
      <c r="B1242" t="s">
        <v>1444</v>
      </c>
      <c r="C1242" t="s">
        <v>6087</v>
      </c>
      <c r="D1242" s="13">
        <v>971</v>
      </c>
      <c r="E1242" t="s">
        <v>9102</v>
      </c>
      <c r="F1242" t="str">
        <f>IF(ISERROR(VLOOKUP(Transaktionen[[#This Row],[Transaktionen]],BTT[Verwendete Transaktion (Pflichtauswahl)],1,FALSE)),"nein","ja")</f>
        <v>nein</v>
      </c>
    </row>
    <row r="1243" spans="1:7" x14ac:dyDescent="0.25">
      <c r="A1243" t="s">
        <v>1445</v>
      </c>
      <c r="B1243" t="s">
        <v>1446</v>
      </c>
      <c r="C1243" t="s">
        <v>6087</v>
      </c>
      <c r="D1243" s="13">
        <v>985</v>
      </c>
      <c r="E1243" t="s">
        <v>9102</v>
      </c>
      <c r="F1243" t="str">
        <f>IF(ISERROR(VLOOKUP(Transaktionen[[#This Row],[Transaktionen]],BTT[Verwendete Transaktion (Pflichtauswahl)],1,FALSE)),"nein","ja")</f>
        <v>nein</v>
      </c>
      <c r="G1243" t="s">
        <v>9080</v>
      </c>
    </row>
    <row r="1244" spans="1:7" x14ac:dyDescent="0.25">
      <c r="A1244" t="s">
        <v>1447</v>
      </c>
      <c r="B1244" t="s">
        <v>1448</v>
      </c>
      <c r="C1244" t="s">
        <v>6087</v>
      </c>
      <c r="D1244" s="13">
        <v>46343</v>
      </c>
      <c r="E1244" t="s">
        <v>9102</v>
      </c>
      <c r="F1244" t="str">
        <f>IF(ISERROR(VLOOKUP(Transaktionen[[#This Row],[Transaktionen]],BTT[Verwendete Transaktion (Pflichtauswahl)],1,FALSE)),"nein","ja")</f>
        <v>nein</v>
      </c>
    </row>
    <row r="1245" spans="1:7" x14ac:dyDescent="0.25">
      <c r="A1245" t="s">
        <v>6841</v>
      </c>
      <c r="B1245" t="s">
        <v>7886</v>
      </c>
      <c r="C1245" t="s">
        <v>6087</v>
      </c>
      <c r="D1245" s="13" t="s">
        <v>576</v>
      </c>
      <c r="E1245" t="s">
        <v>576</v>
      </c>
      <c r="F1245" t="str">
        <f>IF(ISERROR(VLOOKUP(Transaktionen[[#This Row],[Transaktionen]],BTT[Verwendete Transaktion (Pflichtauswahl)],1,FALSE)),"nein","ja")</f>
        <v>nein</v>
      </c>
    </row>
    <row r="1246" spans="1:7" x14ac:dyDescent="0.25">
      <c r="A1246" t="s">
        <v>6842</v>
      </c>
      <c r="B1246" t="s">
        <v>7887</v>
      </c>
      <c r="C1246" t="s">
        <v>6087</v>
      </c>
      <c r="D1246" s="13">
        <v>102</v>
      </c>
      <c r="E1246" t="s">
        <v>576</v>
      </c>
      <c r="F1246" t="str">
        <f>IF(ISERROR(VLOOKUP(Transaktionen[[#This Row],[Transaktionen]],BTT[Verwendete Transaktion (Pflichtauswahl)],1,FALSE)),"nein","ja")</f>
        <v>nein</v>
      </c>
    </row>
    <row r="1247" spans="1:7" x14ac:dyDescent="0.25">
      <c r="A1247" t="s">
        <v>6843</v>
      </c>
      <c r="B1247" t="s">
        <v>7888</v>
      </c>
      <c r="C1247" t="s">
        <v>6087</v>
      </c>
      <c r="D1247" s="13" t="s">
        <v>576</v>
      </c>
      <c r="E1247" t="s">
        <v>576</v>
      </c>
      <c r="F1247" t="str">
        <f>IF(ISERROR(VLOOKUP(Transaktionen[[#This Row],[Transaktionen]],BTT[Verwendete Transaktion (Pflichtauswahl)],1,FALSE)),"nein","ja")</f>
        <v>nein</v>
      </c>
    </row>
    <row r="1248" spans="1:7" x14ac:dyDescent="0.25">
      <c r="A1248" t="s">
        <v>1449</v>
      </c>
      <c r="B1248" t="s">
        <v>1450</v>
      </c>
      <c r="C1248" t="s">
        <v>6087</v>
      </c>
      <c r="D1248" s="13">
        <v>261</v>
      </c>
      <c r="E1248" t="s">
        <v>9102</v>
      </c>
      <c r="F1248" t="str">
        <f>IF(ISERROR(VLOOKUP(Transaktionen[[#This Row],[Transaktionen]],BTT[Verwendete Transaktion (Pflichtauswahl)],1,FALSE)),"nein","ja")</f>
        <v>nein</v>
      </c>
    </row>
    <row r="1249" spans="1:7" x14ac:dyDescent="0.25">
      <c r="A1249" t="s">
        <v>1451</v>
      </c>
      <c r="B1249" t="s">
        <v>1452</v>
      </c>
      <c r="C1249" t="s">
        <v>6087</v>
      </c>
      <c r="D1249" s="13">
        <v>3</v>
      </c>
      <c r="E1249" t="s">
        <v>9102</v>
      </c>
      <c r="F1249" t="str">
        <f>IF(ISERROR(VLOOKUP(Transaktionen[[#This Row],[Transaktionen]],BTT[Verwendete Transaktion (Pflichtauswahl)],1,FALSE)),"nein","ja")</f>
        <v>nein</v>
      </c>
    </row>
    <row r="1250" spans="1:7" x14ac:dyDescent="0.25">
      <c r="A1250" t="s">
        <v>1453</v>
      </c>
      <c r="B1250" t="s">
        <v>1454</v>
      </c>
      <c r="C1250" t="s">
        <v>6087</v>
      </c>
      <c r="D1250" s="13">
        <v>255</v>
      </c>
      <c r="E1250" t="s">
        <v>9102</v>
      </c>
      <c r="F1250" t="str">
        <f>IF(ISERROR(VLOOKUP(Transaktionen[[#This Row],[Transaktionen]],BTT[Verwendete Transaktion (Pflichtauswahl)],1,FALSE)),"nein","ja")</f>
        <v>nein</v>
      </c>
    </row>
    <row r="1251" spans="1:7" x14ac:dyDescent="0.25">
      <c r="A1251" t="s">
        <v>6844</v>
      </c>
      <c r="B1251" t="s">
        <v>7889</v>
      </c>
      <c r="C1251" t="s">
        <v>6087</v>
      </c>
      <c r="D1251" s="13">
        <v>39</v>
      </c>
      <c r="E1251" t="s">
        <v>9102</v>
      </c>
      <c r="F1251" t="str">
        <f>IF(ISERROR(VLOOKUP(Transaktionen[[#This Row],[Transaktionen]],BTT[Verwendete Transaktion (Pflichtauswahl)],1,FALSE)),"nein","ja")</f>
        <v>nein</v>
      </c>
    </row>
    <row r="1252" spans="1:7" x14ac:dyDescent="0.25">
      <c r="A1252" t="s">
        <v>1455</v>
      </c>
      <c r="B1252" t="s">
        <v>1456</v>
      </c>
      <c r="C1252" t="s">
        <v>6087</v>
      </c>
      <c r="D1252" s="13">
        <v>649</v>
      </c>
      <c r="E1252" t="s">
        <v>9102</v>
      </c>
      <c r="F1252" t="str">
        <f>IF(ISERROR(VLOOKUP(Transaktionen[[#This Row],[Transaktionen]],BTT[Verwendete Transaktion (Pflichtauswahl)],1,FALSE)),"nein","ja")</f>
        <v>nein</v>
      </c>
    </row>
    <row r="1253" spans="1:7" x14ac:dyDescent="0.25">
      <c r="A1253" t="s">
        <v>1457</v>
      </c>
      <c r="B1253" t="s">
        <v>1458</v>
      </c>
      <c r="C1253" t="s">
        <v>6087</v>
      </c>
      <c r="D1253" s="13">
        <v>15542</v>
      </c>
      <c r="E1253" t="s">
        <v>9102</v>
      </c>
      <c r="F1253" t="str">
        <f>IF(ISERROR(VLOOKUP(Transaktionen[[#This Row],[Transaktionen]],BTT[Verwendete Transaktion (Pflichtauswahl)],1,FALSE)),"nein","ja")</f>
        <v>nein</v>
      </c>
    </row>
    <row r="1254" spans="1:7" x14ac:dyDescent="0.25">
      <c r="A1254" t="s">
        <v>1459</v>
      </c>
      <c r="B1254" t="s">
        <v>1460</v>
      </c>
      <c r="C1254" t="s">
        <v>6087</v>
      </c>
      <c r="D1254" s="13">
        <v>3539</v>
      </c>
      <c r="E1254" t="s">
        <v>9102</v>
      </c>
      <c r="F1254" t="str">
        <f>IF(ISERROR(VLOOKUP(Transaktionen[[#This Row],[Transaktionen]],BTT[Verwendete Transaktion (Pflichtauswahl)],1,FALSE)),"nein","ja")</f>
        <v>nein</v>
      </c>
    </row>
    <row r="1255" spans="1:7" x14ac:dyDescent="0.25">
      <c r="A1255" t="s">
        <v>1461</v>
      </c>
      <c r="B1255" t="s">
        <v>1462</v>
      </c>
      <c r="C1255" t="s">
        <v>6087</v>
      </c>
      <c r="D1255" s="13">
        <v>27519</v>
      </c>
      <c r="E1255" t="s">
        <v>9102</v>
      </c>
      <c r="F1255" t="str">
        <f>IF(ISERROR(VLOOKUP(Transaktionen[[#This Row],[Transaktionen]],BTT[Verwendete Transaktion (Pflichtauswahl)],1,FALSE)),"nein","ja")</f>
        <v>nein</v>
      </c>
    </row>
    <row r="1256" spans="1:7" x14ac:dyDescent="0.25">
      <c r="A1256" t="s">
        <v>1463</v>
      </c>
      <c r="B1256" t="s">
        <v>1464</v>
      </c>
      <c r="C1256" t="s">
        <v>6087</v>
      </c>
      <c r="D1256" s="13">
        <v>5380</v>
      </c>
      <c r="E1256" t="s">
        <v>9102</v>
      </c>
      <c r="F1256" s="10" t="str">
        <f>IF(ISERROR(VLOOKUP(Transaktionen[[#This Row],[Transaktionen]],BTT[Verwendete Transaktion (Pflichtauswahl)],1,FALSE)),"nein","ja")</f>
        <v>nein</v>
      </c>
    </row>
    <row r="1257" spans="1:7" x14ac:dyDescent="0.25">
      <c r="A1257" t="s">
        <v>1465</v>
      </c>
      <c r="B1257" t="s">
        <v>1466</v>
      </c>
      <c r="C1257" t="s">
        <v>6087</v>
      </c>
      <c r="D1257" s="13">
        <v>681</v>
      </c>
      <c r="E1257" t="s">
        <v>9102</v>
      </c>
      <c r="F1257" t="str">
        <f>IF(ISERROR(VLOOKUP(Transaktionen[[#This Row],[Transaktionen]],BTT[Verwendete Transaktion (Pflichtauswahl)],1,FALSE)),"nein","ja")</f>
        <v>nein</v>
      </c>
    </row>
    <row r="1258" spans="1:7" x14ac:dyDescent="0.25">
      <c r="A1258" t="s">
        <v>1467</v>
      </c>
      <c r="B1258" t="s">
        <v>1468</v>
      </c>
      <c r="C1258" t="s">
        <v>6087</v>
      </c>
      <c r="D1258" s="13">
        <v>4841</v>
      </c>
      <c r="E1258" t="s">
        <v>9102</v>
      </c>
      <c r="F1258" t="str">
        <f>IF(ISERROR(VLOOKUP(Transaktionen[[#This Row],[Transaktionen]],BTT[Verwendete Transaktion (Pflichtauswahl)],1,FALSE)),"nein","ja")</f>
        <v>nein</v>
      </c>
    </row>
    <row r="1259" spans="1:7" x14ac:dyDescent="0.25">
      <c r="A1259" t="s">
        <v>9183</v>
      </c>
      <c r="B1259" t="s">
        <v>9184</v>
      </c>
      <c r="C1259" t="s">
        <v>6087</v>
      </c>
      <c r="D1259" s="13">
        <v>6</v>
      </c>
      <c r="E1259" t="s">
        <v>9102</v>
      </c>
      <c r="F1259" t="str">
        <f>IF(ISERROR(VLOOKUP(Transaktionen[[#This Row],[Transaktionen]],BTT[Verwendete Transaktion (Pflichtauswahl)],1,FALSE)),"nein","ja")</f>
        <v>nein</v>
      </c>
    </row>
    <row r="1260" spans="1:7" x14ac:dyDescent="0.25">
      <c r="A1260" t="s">
        <v>1469</v>
      </c>
      <c r="B1260" t="s">
        <v>1470</v>
      </c>
      <c r="C1260" t="s">
        <v>6087</v>
      </c>
      <c r="D1260" s="13">
        <v>272994</v>
      </c>
      <c r="E1260" t="s">
        <v>9102</v>
      </c>
      <c r="F1260" t="str">
        <f>IF(ISERROR(VLOOKUP(Transaktionen[[#This Row],[Transaktionen]],BTT[Verwendete Transaktion (Pflichtauswahl)],1,FALSE)),"nein","ja")</f>
        <v>nein</v>
      </c>
    </row>
    <row r="1261" spans="1:7" x14ac:dyDescent="0.25">
      <c r="A1261" t="s">
        <v>1471</v>
      </c>
      <c r="B1261" t="s">
        <v>1472</v>
      </c>
      <c r="C1261" t="s">
        <v>6087</v>
      </c>
      <c r="D1261" s="13">
        <v>73786</v>
      </c>
      <c r="E1261" t="s">
        <v>9102</v>
      </c>
      <c r="F1261" t="str">
        <f>IF(ISERROR(VLOOKUP(Transaktionen[[#This Row],[Transaktionen]],BTT[Verwendete Transaktion (Pflichtauswahl)],1,FALSE)),"nein","ja")</f>
        <v>nein</v>
      </c>
    </row>
    <row r="1262" spans="1:7" x14ac:dyDescent="0.25">
      <c r="A1262" t="s">
        <v>1473</v>
      </c>
      <c r="B1262" t="s">
        <v>1474</v>
      </c>
      <c r="C1262" t="s">
        <v>6087</v>
      </c>
      <c r="D1262" s="13">
        <v>1403</v>
      </c>
      <c r="E1262" t="s">
        <v>9102</v>
      </c>
      <c r="F1262" t="str">
        <f>IF(ISERROR(VLOOKUP(Transaktionen[[#This Row],[Transaktionen]],BTT[Verwendete Transaktion (Pflichtauswahl)],1,FALSE)),"nein","ja")</f>
        <v>nein</v>
      </c>
    </row>
    <row r="1263" spans="1:7" x14ac:dyDescent="0.25">
      <c r="A1263" t="s">
        <v>6846</v>
      </c>
      <c r="B1263" t="s">
        <v>7891</v>
      </c>
      <c r="C1263" t="s">
        <v>6322</v>
      </c>
      <c r="D1263" s="13" t="s">
        <v>576</v>
      </c>
      <c r="E1263" t="s">
        <v>576</v>
      </c>
      <c r="F1263" t="str">
        <f>IF(ISERROR(VLOOKUP(Transaktionen[[#This Row],[Transaktionen]],BTT[Verwendete Transaktion (Pflichtauswahl)],1,FALSE)),"nein","ja")</f>
        <v>nein</v>
      </c>
      <c r="G1263" t="s">
        <v>9516</v>
      </c>
    </row>
    <row r="1264" spans="1:7" x14ac:dyDescent="0.25">
      <c r="A1264" t="s">
        <v>1477</v>
      </c>
      <c r="B1264" t="s">
        <v>1478</v>
      </c>
      <c r="C1264" t="s">
        <v>6087</v>
      </c>
      <c r="D1264" s="13">
        <v>488</v>
      </c>
      <c r="E1264" t="s">
        <v>9102</v>
      </c>
      <c r="F1264" t="str">
        <f>IF(ISERROR(VLOOKUP(Transaktionen[[#This Row],[Transaktionen]],BTT[Verwendete Transaktion (Pflichtauswahl)],1,FALSE)),"nein","ja")</f>
        <v>nein</v>
      </c>
    </row>
    <row r="1265" spans="1:7" x14ac:dyDescent="0.25">
      <c r="A1265" t="s">
        <v>6847</v>
      </c>
      <c r="B1265" t="s">
        <v>7892</v>
      </c>
      <c r="C1265" t="s">
        <v>6087</v>
      </c>
      <c r="D1265" s="13">
        <v>1</v>
      </c>
      <c r="E1265" t="s">
        <v>9102</v>
      </c>
      <c r="F1265" t="str">
        <f>IF(ISERROR(VLOOKUP(Transaktionen[[#This Row],[Transaktionen]],BTT[Verwendete Transaktion (Pflichtauswahl)],1,FALSE)),"nein","ja")</f>
        <v>nein</v>
      </c>
      <c r="G1265" t="s">
        <v>9080</v>
      </c>
    </row>
    <row r="1266" spans="1:7" x14ac:dyDescent="0.25">
      <c r="A1266" t="s">
        <v>1479</v>
      </c>
      <c r="B1266" t="s">
        <v>1480</v>
      </c>
      <c r="C1266" t="s">
        <v>6087</v>
      </c>
      <c r="D1266" s="13">
        <v>9759</v>
      </c>
      <c r="E1266" t="s">
        <v>9102</v>
      </c>
      <c r="F1266" t="str">
        <f>IF(ISERROR(VLOOKUP(Transaktionen[[#This Row],[Transaktionen]],BTT[Verwendete Transaktion (Pflichtauswahl)],1,FALSE)),"nein","ja")</f>
        <v>nein</v>
      </c>
    </row>
    <row r="1267" spans="1:7" x14ac:dyDescent="0.25">
      <c r="A1267" t="s">
        <v>1481</v>
      </c>
      <c r="B1267" t="s">
        <v>1482</v>
      </c>
      <c r="C1267" t="s">
        <v>6087</v>
      </c>
      <c r="D1267" s="13">
        <v>273</v>
      </c>
      <c r="E1267" t="s">
        <v>9102</v>
      </c>
      <c r="F1267" t="str">
        <f>IF(ISERROR(VLOOKUP(Transaktionen[[#This Row],[Transaktionen]],BTT[Verwendete Transaktion (Pflichtauswahl)],1,FALSE)),"nein","ja")</f>
        <v>nein</v>
      </c>
      <c r="G1267" t="s">
        <v>9080</v>
      </c>
    </row>
    <row r="1268" spans="1:7" x14ac:dyDescent="0.25">
      <c r="A1268" t="s">
        <v>1483</v>
      </c>
      <c r="B1268" t="s">
        <v>1484</v>
      </c>
      <c r="C1268" t="s">
        <v>6087</v>
      </c>
      <c r="D1268" s="13">
        <v>74</v>
      </c>
      <c r="E1268" t="s">
        <v>9102</v>
      </c>
      <c r="F1268" t="str">
        <f>IF(ISERROR(VLOOKUP(Transaktionen[[#This Row],[Transaktionen]],BTT[Verwendete Transaktion (Pflichtauswahl)],1,FALSE)),"nein","ja")</f>
        <v>nein</v>
      </c>
      <c r="G1268" t="s">
        <v>9080</v>
      </c>
    </row>
    <row r="1269" spans="1:7" x14ac:dyDescent="0.25">
      <c r="A1269" t="s">
        <v>1485</v>
      </c>
      <c r="B1269" t="s">
        <v>1486</v>
      </c>
      <c r="C1269" t="s">
        <v>6087</v>
      </c>
      <c r="D1269" s="13">
        <v>135</v>
      </c>
      <c r="E1269" t="s">
        <v>9102</v>
      </c>
      <c r="F1269" t="str">
        <f>IF(ISERROR(VLOOKUP(Transaktionen[[#This Row],[Transaktionen]],BTT[Verwendete Transaktion (Pflichtauswahl)],1,FALSE)),"nein","ja")</f>
        <v>nein</v>
      </c>
      <c r="G1269" t="s">
        <v>9080</v>
      </c>
    </row>
    <row r="1270" spans="1:7" x14ac:dyDescent="0.25">
      <c r="A1270" t="s">
        <v>1487</v>
      </c>
      <c r="B1270" t="s">
        <v>1488</v>
      </c>
      <c r="C1270" t="s">
        <v>6087</v>
      </c>
      <c r="D1270" s="13">
        <v>48574</v>
      </c>
      <c r="E1270" t="s">
        <v>9102</v>
      </c>
      <c r="F1270" t="str">
        <f>IF(ISERROR(VLOOKUP(Transaktionen[[#This Row],[Transaktionen]],BTT[Verwendete Transaktion (Pflichtauswahl)],1,FALSE)),"nein","ja")</f>
        <v>nein</v>
      </c>
    </row>
    <row r="1271" spans="1:7" x14ac:dyDescent="0.25">
      <c r="A1271" t="s">
        <v>1489</v>
      </c>
      <c r="B1271" t="s">
        <v>1490</v>
      </c>
      <c r="C1271" t="s">
        <v>6087</v>
      </c>
      <c r="D1271" s="13">
        <v>127</v>
      </c>
      <c r="E1271" t="s">
        <v>9102</v>
      </c>
      <c r="F1271" t="str">
        <f>IF(ISERROR(VLOOKUP(Transaktionen[[#This Row],[Transaktionen]],BTT[Verwendete Transaktion (Pflichtauswahl)],1,FALSE)),"nein","ja")</f>
        <v>nein</v>
      </c>
      <c r="G1271" t="s">
        <v>9080</v>
      </c>
    </row>
    <row r="1272" spans="1:7" x14ac:dyDescent="0.25">
      <c r="A1272" t="s">
        <v>1491</v>
      </c>
      <c r="B1272" t="s">
        <v>1492</v>
      </c>
      <c r="C1272" t="s">
        <v>6087</v>
      </c>
      <c r="D1272" s="13">
        <v>12</v>
      </c>
      <c r="E1272" t="s">
        <v>9102</v>
      </c>
      <c r="F1272" t="str">
        <f>IF(ISERROR(VLOOKUP(Transaktionen[[#This Row],[Transaktionen]],BTT[Verwendete Transaktion (Pflichtauswahl)],1,FALSE)),"nein","ja")</f>
        <v>nein</v>
      </c>
      <c r="G1272" t="s">
        <v>9080</v>
      </c>
    </row>
    <row r="1273" spans="1:7" x14ac:dyDescent="0.25">
      <c r="A1273" t="s">
        <v>1493</v>
      </c>
      <c r="B1273" t="s">
        <v>1494</v>
      </c>
      <c r="C1273" t="s">
        <v>6087</v>
      </c>
      <c r="D1273" s="13">
        <v>503</v>
      </c>
      <c r="E1273" t="s">
        <v>9102</v>
      </c>
      <c r="F1273" t="str">
        <f>IF(ISERROR(VLOOKUP(Transaktionen[[#This Row],[Transaktionen]],BTT[Verwendete Transaktion (Pflichtauswahl)],1,FALSE)),"nein","ja")</f>
        <v>nein</v>
      </c>
      <c r="G1273" t="s">
        <v>9080</v>
      </c>
    </row>
    <row r="1274" spans="1:7" x14ac:dyDescent="0.25">
      <c r="A1274" t="s">
        <v>1495</v>
      </c>
      <c r="B1274" t="s">
        <v>1496</v>
      </c>
      <c r="C1274" t="s">
        <v>6087</v>
      </c>
      <c r="D1274" s="13">
        <v>422</v>
      </c>
      <c r="E1274" t="s">
        <v>9102</v>
      </c>
      <c r="F1274" t="str">
        <f>IF(ISERROR(VLOOKUP(Transaktionen[[#This Row],[Transaktionen]],BTT[Verwendete Transaktion (Pflichtauswahl)],1,FALSE)),"nein","ja")</f>
        <v>nein</v>
      </c>
      <c r="G1274" t="s">
        <v>9080</v>
      </c>
    </row>
    <row r="1275" spans="1:7" x14ac:dyDescent="0.25">
      <c r="A1275" t="s">
        <v>1497</v>
      </c>
      <c r="B1275" t="s">
        <v>1498</v>
      </c>
      <c r="C1275" t="s">
        <v>6087</v>
      </c>
      <c r="D1275" s="13">
        <v>93</v>
      </c>
      <c r="E1275" t="s">
        <v>9102</v>
      </c>
      <c r="F1275" t="str">
        <f>IF(ISERROR(VLOOKUP(Transaktionen[[#This Row],[Transaktionen]],BTT[Verwendete Transaktion (Pflichtauswahl)],1,FALSE)),"nein","ja")</f>
        <v>nein</v>
      </c>
      <c r="G1275" t="s">
        <v>9080</v>
      </c>
    </row>
    <row r="1276" spans="1:7" x14ac:dyDescent="0.25">
      <c r="A1276" t="s">
        <v>1499</v>
      </c>
      <c r="B1276" t="s">
        <v>1500</v>
      </c>
      <c r="C1276" t="s">
        <v>6087</v>
      </c>
      <c r="D1276" s="13">
        <v>2</v>
      </c>
      <c r="E1276" t="s">
        <v>9102</v>
      </c>
      <c r="F1276" t="str">
        <f>IF(ISERROR(VLOOKUP(Transaktionen[[#This Row],[Transaktionen]],BTT[Verwendete Transaktion (Pflichtauswahl)],1,FALSE)),"nein","ja")</f>
        <v>nein</v>
      </c>
      <c r="G1276" t="s">
        <v>9080</v>
      </c>
    </row>
    <row r="1277" spans="1:7" x14ac:dyDescent="0.25">
      <c r="A1277" t="s">
        <v>1501</v>
      </c>
      <c r="B1277" t="s">
        <v>1502</v>
      </c>
      <c r="C1277" t="s">
        <v>6087</v>
      </c>
      <c r="D1277" s="13">
        <v>27</v>
      </c>
      <c r="E1277" t="s">
        <v>9102</v>
      </c>
      <c r="F1277" t="str">
        <f>IF(ISERROR(VLOOKUP(Transaktionen[[#This Row],[Transaktionen]],BTT[Verwendete Transaktion (Pflichtauswahl)],1,FALSE)),"nein","ja")</f>
        <v>nein</v>
      </c>
      <c r="G1277" t="s">
        <v>9080</v>
      </c>
    </row>
    <row r="1278" spans="1:7" x14ac:dyDescent="0.25">
      <c r="A1278" t="s">
        <v>1503</v>
      </c>
      <c r="B1278" t="s">
        <v>1504</v>
      </c>
      <c r="C1278" t="s">
        <v>6087</v>
      </c>
      <c r="D1278" s="13">
        <v>184</v>
      </c>
      <c r="E1278" t="s">
        <v>9102</v>
      </c>
      <c r="F1278" t="str">
        <f>IF(ISERROR(VLOOKUP(Transaktionen[[#This Row],[Transaktionen]],BTT[Verwendete Transaktion (Pflichtauswahl)],1,FALSE)),"nein","ja")</f>
        <v>nein</v>
      </c>
      <c r="G1278" t="s">
        <v>9080</v>
      </c>
    </row>
    <row r="1279" spans="1:7" x14ac:dyDescent="0.25">
      <c r="A1279" t="s">
        <v>1505</v>
      </c>
      <c r="B1279" t="s">
        <v>1506</v>
      </c>
      <c r="C1279" t="s">
        <v>6087</v>
      </c>
      <c r="D1279" s="13">
        <v>23</v>
      </c>
      <c r="E1279" t="s">
        <v>9102</v>
      </c>
      <c r="F1279" t="str">
        <f>IF(ISERROR(VLOOKUP(Transaktionen[[#This Row],[Transaktionen]],BTT[Verwendete Transaktion (Pflichtauswahl)],1,FALSE)),"nein","ja")</f>
        <v>nein</v>
      </c>
      <c r="G1279" t="s">
        <v>9080</v>
      </c>
    </row>
    <row r="1280" spans="1:7" x14ac:dyDescent="0.25">
      <c r="A1280" t="s">
        <v>1507</v>
      </c>
      <c r="B1280" t="s">
        <v>1508</v>
      </c>
      <c r="C1280" t="s">
        <v>6087</v>
      </c>
      <c r="D1280" s="13">
        <v>6719</v>
      </c>
      <c r="E1280" t="s">
        <v>9102</v>
      </c>
      <c r="F1280" t="str">
        <f>IF(ISERROR(VLOOKUP(Transaktionen[[#This Row],[Transaktionen]],BTT[Verwendete Transaktion (Pflichtauswahl)],1,FALSE)),"nein","ja")</f>
        <v>nein</v>
      </c>
      <c r="G1280" t="s">
        <v>9082</v>
      </c>
    </row>
    <row r="1281" spans="1:7" x14ac:dyDescent="0.25">
      <c r="A1281" t="s">
        <v>1509</v>
      </c>
      <c r="B1281" t="s">
        <v>1510</v>
      </c>
      <c r="C1281" t="s">
        <v>6087</v>
      </c>
      <c r="D1281" s="13">
        <v>786</v>
      </c>
      <c r="E1281" t="s">
        <v>9102</v>
      </c>
      <c r="F1281" t="str">
        <f>IF(ISERROR(VLOOKUP(Transaktionen[[#This Row],[Transaktionen]],BTT[Verwendete Transaktion (Pflichtauswahl)],1,FALSE)),"nein","ja")</f>
        <v>nein</v>
      </c>
      <c r="G1281" t="s">
        <v>9082</v>
      </c>
    </row>
    <row r="1282" spans="1:7" x14ac:dyDescent="0.25">
      <c r="A1282" t="s">
        <v>6848</v>
      </c>
      <c r="B1282" t="s">
        <v>7893</v>
      </c>
      <c r="C1282" t="s">
        <v>6087</v>
      </c>
      <c r="D1282" s="13" t="s">
        <v>576</v>
      </c>
      <c r="E1282" t="s">
        <v>576</v>
      </c>
      <c r="F1282" t="str">
        <f>IF(ISERROR(VLOOKUP(Transaktionen[[#This Row],[Transaktionen]],BTT[Verwendete Transaktion (Pflichtauswahl)],1,FALSE)),"nein","ja")</f>
        <v>nein</v>
      </c>
    </row>
    <row r="1283" spans="1:7" x14ac:dyDescent="0.25">
      <c r="A1283" t="s">
        <v>6849</v>
      </c>
      <c r="B1283" t="s">
        <v>7894</v>
      </c>
      <c r="C1283" t="s">
        <v>6087</v>
      </c>
      <c r="D1283" s="13" t="s">
        <v>576</v>
      </c>
      <c r="E1283" t="s">
        <v>576</v>
      </c>
      <c r="F1283" t="str">
        <f>IF(ISERROR(VLOOKUP(Transaktionen[[#This Row],[Transaktionen]],BTT[Verwendete Transaktion (Pflichtauswahl)],1,FALSE)),"nein","ja")</f>
        <v>nein</v>
      </c>
    </row>
    <row r="1284" spans="1:7" x14ac:dyDescent="0.25">
      <c r="A1284" t="s">
        <v>6850</v>
      </c>
      <c r="B1284" t="s">
        <v>7895</v>
      </c>
      <c r="C1284" t="s">
        <v>6087</v>
      </c>
      <c r="D1284" s="13" t="s">
        <v>576</v>
      </c>
      <c r="E1284" t="s">
        <v>576</v>
      </c>
      <c r="F1284" t="str">
        <f>IF(ISERROR(VLOOKUP(Transaktionen[[#This Row],[Transaktionen]],BTT[Verwendete Transaktion (Pflichtauswahl)],1,FALSE)),"nein","ja")</f>
        <v>nein</v>
      </c>
    </row>
    <row r="1285" spans="1:7" x14ac:dyDescent="0.25">
      <c r="A1285" t="s">
        <v>6851</v>
      </c>
      <c r="B1285" t="s">
        <v>7896</v>
      </c>
      <c r="C1285" t="s">
        <v>6322</v>
      </c>
      <c r="D1285" s="13" t="s">
        <v>576</v>
      </c>
      <c r="E1285" t="s">
        <v>576</v>
      </c>
      <c r="F1285" t="str">
        <f>IF(ISERROR(VLOOKUP(Transaktionen[[#This Row],[Transaktionen]],BTT[Verwendete Transaktion (Pflichtauswahl)],1,FALSE)),"nein","ja")</f>
        <v>nein</v>
      </c>
      <c r="G1285" t="s">
        <v>9516</v>
      </c>
    </row>
    <row r="1286" spans="1:7" x14ac:dyDescent="0.25">
      <c r="A1286" t="s">
        <v>1511</v>
      </c>
      <c r="B1286" t="s">
        <v>1512</v>
      </c>
      <c r="C1286" t="s">
        <v>6322</v>
      </c>
      <c r="D1286" s="13">
        <v>6904</v>
      </c>
      <c r="E1286" t="s">
        <v>9102</v>
      </c>
      <c r="F1286" t="str">
        <f>IF(ISERROR(VLOOKUP(Transaktionen[[#This Row],[Transaktionen]],BTT[Verwendete Transaktion (Pflichtauswahl)],1,FALSE)),"nein","ja")</f>
        <v>nein</v>
      </c>
    </row>
    <row r="1287" spans="1:7" x14ac:dyDescent="0.25">
      <c r="A1287" t="s">
        <v>1513</v>
      </c>
      <c r="B1287" t="s">
        <v>1514</v>
      </c>
      <c r="C1287" t="s">
        <v>6087</v>
      </c>
      <c r="D1287" s="13">
        <v>48</v>
      </c>
      <c r="E1287" t="s">
        <v>9102</v>
      </c>
      <c r="F1287" t="str">
        <f>IF(ISERROR(VLOOKUP(Transaktionen[[#This Row],[Transaktionen]],BTT[Verwendete Transaktion (Pflichtauswahl)],1,FALSE)),"nein","ja")</f>
        <v>nein</v>
      </c>
    </row>
    <row r="1288" spans="1:7" x14ac:dyDescent="0.25">
      <c r="A1288" t="s">
        <v>1515</v>
      </c>
      <c r="B1288" t="s">
        <v>1516</v>
      </c>
      <c r="C1288" t="s">
        <v>6087</v>
      </c>
      <c r="D1288" s="13">
        <v>321</v>
      </c>
      <c r="E1288" t="s">
        <v>9102</v>
      </c>
      <c r="F1288" t="str">
        <f>IF(ISERROR(VLOOKUP(Transaktionen[[#This Row],[Transaktionen]],BTT[Verwendete Transaktion (Pflichtauswahl)],1,FALSE)),"nein","ja")</f>
        <v>nein</v>
      </c>
      <c r="G1288" t="s">
        <v>9077</v>
      </c>
    </row>
    <row r="1289" spans="1:7" x14ac:dyDescent="0.25">
      <c r="A1289" t="s">
        <v>1517</v>
      </c>
      <c r="B1289" t="s">
        <v>1518</v>
      </c>
      <c r="C1289" t="s">
        <v>6087</v>
      </c>
      <c r="D1289" s="13">
        <v>497</v>
      </c>
      <c r="E1289" t="s">
        <v>9102</v>
      </c>
      <c r="F1289" t="str">
        <f>IF(ISERROR(VLOOKUP(Transaktionen[[#This Row],[Transaktionen]],BTT[Verwendete Transaktion (Pflichtauswahl)],1,FALSE)),"nein","ja")</f>
        <v>nein</v>
      </c>
      <c r="G1289" t="s">
        <v>9077</v>
      </c>
    </row>
    <row r="1290" spans="1:7" x14ac:dyDescent="0.25">
      <c r="A1290" t="s">
        <v>1519</v>
      </c>
      <c r="B1290" t="s">
        <v>1520</v>
      </c>
      <c r="C1290" t="s">
        <v>6087</v>
      </c>
      <c r="D1290" s="13">
        <v>4</v>
      </c>
      <c r="E1290" t="s">
        <v>9102</v>
      </c>
      <c r="F1290" t="str">
        <f>IF(ISERROR(VLOOKUP(Transaktionen[[#This Row],[Transaktionen]],BTT[Verwendete Transaktion (Pflichtauswahl)],1,FALSE)),"nein","ja")</f>
        <v>nein</v>
      </c>
    </row>
    <row r="1291" spans="1:7" x14ac:dyDescent="0.25">
      <c r="A1291" t="s">
        <v>6852</v>
      </c>
      <c r="B1291" t="s">
        <v>7897</v>
      </c>
      <c r="C1291" t="s">
        <v>6087</v>
      </c>
      <c r="D1291" s="13">
        <v>20</v>
      </c>
      <c r="E1291" t="s">
        <v>576</v>
      </c>
      <c r="F1291" t="str">
        <f>IF(ISERROR(VLOOKUP(Transaktionen[[#This Row],[Transaktionen]],BTT[Verwendete Transaktion (Pflichtauswahl)],1,FALSE)),"nein","ja")</f>
        <v>nein</v>
      </c>
      <c r="G1291" t="s">
        <v>9077</v>
      </c>
    </row>
    <row r="1292" spans="1:7" x14ac:dyDescent="0.25">
      <c r="A1292" t="s">
        <v>1521</v>
      </c>
      <c r="B1292" t="s">
        <v>1522</v>
      </c>
      <c r="C1292" t="s">
        <v>6087</v>
      </c>
      <c r="D1292" s="13">
        <v>14</v>
      </c>
      <c r="E1292" t="s">
        <v>9102</v>
      </c>
      <c r="F1292" t="str">
        <f>IF(ISERROR(VLOOKUP(Transaktionen[[#This Row],[Transaktionen]],BTT[Verwendete Transaktion (Pflichtauswahl)],1,FALSE)),"nein","ja")</f>
        <v>nein</v>
      </c>
      <c r="G1292" t="s">
        <v>9077</v>
      </c>
    </row>
    <row r="1293" spans="1:7" x14ac:dyDescent="0.25">
      <c r="A1293" t="s">
        <v>1523</v>
      </c>
      <c r="B1293" t="s">
        <v>1524</v>
      </c>
      <c r="C1293" t="s">
        <v>6087</v>
      </c>
      <c r="D1293" s="13">
        <v>25</v>
      </c>
      <c r="E1293" t="s">
        <v>9102</v>
      </c>
      <c r="F1293" t="str">
        <f>IF(ISERROR(VLOOKUP(Transaktionen[[#This Row],[Transaktionen]],BTT[Verwendete Transaktion (Pflichtauswahl)],1,FALSE)),"nein","ja")</f>
        <v>nein</v>
      </c>
    </row>
    <row r="1294" spans="1:7" x14ac:dyDescent="0.25">
      <c r="A1294" t="s">
        <v>1525</v>
      </c>
      <c r="B1294" t="s">
        <v>1526</v>
      </c>
      <c r="C1294" t="s">
        <v>6087</v>
      </c>
      <c r="D1294" s="13">
        <v>626</v>
      </c>
      <c r="E1294" t="s">
        <v>9102</v>
      </c>
      <c r="F1294" t="str">
        <f>IF(ISERROR(VLOOKUP(Transaktionen[[#This Row],[Transaktionen]],BTT[Verwendete Transaktion (Pflichtauswahl)],1,FALSE)),"nein","ja")</f>
        <v>nein</v>
      </c>
    </row>
    <row r="1295" spans="1:7" x14ac:dyDescent="0.25">
      <c r="A1295" t="s">
        <v>1527</v>
      </c>
      <c r="B1295" t="s">
        <v>1528</v>
      </c>
      <c r="C1295" t="s">
        <v>6087</v>
      </c>
      <c r="D1295" s="13">
        <v>123</v>
      </c>
      <c r="E1295" t="s">
        <v>9102</v>
      </c>
      <c r="F1295" t="str">
        <f>IF(ISERROR(VLOOKUP(Transaktionen[[#This Row],[Transaktionen]],BTT[Verwendete Transaktion (Pflichtauswahl)],1,FALSE)),"nein","ja")</f>
        <v>nein</v>
      </c>
      <c r="G1295" t="s">
        <v>9077</v>
      </c>
    </row>
    <row r="1296" spans="1:7" x14ac:dyDescent="0.25">
      <c r="A1296" t="s">
        <v>1529</v>
      </c>
      <c r="B1296" t="s">
        <v>1530</v>
      </c>
      <c r="C1296" t="s">
        <v>6087</v>
      </c>
      <c r="D1296" s="13">
        <v>62577</v>
      </c>
      <c r="E1296" t="s">
        <v>9102</v>
      </c>
      <c r="F1296" t="str">
        <f>IF(ISERROR(VLOOKUP(Transaktionen[[#This Row],[Transaktionen]],BTT[Verwendete Transaktion (Pflichtauswahl)],1,FALSE)),"nein","ja")</f>
        <v>nein</v>
      </c>
    </row>
    <row r="1297" spans="1:7" x14ac:dyDescent="0.25">
      <c r="A1297" t="s">
        <v>1531</v>
      </c>
      <c r="B1297" t="s">
        <v>1532</v>
      </c>
      <c r="C1297" t="s">
        <v>6087</v>
      </c>
      <c r="D1297" s="13">
        <v>16390</v>
      </c>
      <c r="E1297" t="s">
        <v>9102</v>
      </c>
      <c r="F1297" t="str">
        <f>IF(ISERROR(VLOOKUP(Transaktionen[[#This Row],[Transaktionen]],BTT[Verwendete Transaktion (Pflichtauswahl)],1,FALSE)),"nein","ja")</f>
        <v>nein</v>
      </c>
    </row>
    <row r="1298" spans="1:7" x14ac:dyDescent="0.25">
      <c r="A1298" t="s">
        <v>1533</v>
      </c>
      <c r="B1298" t="s">
        <v>1534</v>
      </c>
      <c r="C1298" t="s">
        <v>6087</v>
      </c>
      <c r="D1298" s="13">
        <v>6651</v>
      </c>
      <c r="E1298" t="s">
        <v>9102</v>
      </c>
      <c r="F1298" t="str">
        <f>IF(ISERROR(VLOOKUP(Transaktionen[[#This Row],[Transaktionen]],BTT[Verwendete Transaktion (Pflichtauswahl)],1,FALSE)),"nein","ja")</f>
        <v>nein</v>
      </c>
    </row>
    <row r="1299" spans="1:7" x14ac:dyDescent="0.25">
      <c r="A1299" t="s">
        <v>1535</v>
      </c>
      <c r="B1299" t="s">
        <v>1536</v>
      </c>
      <c r="C1299" t="s">
        <v>6087</v>
      </c>
      <c r="D1299" s="13">
        <v>185</v>
      </c>
      <c r="E1299" t="s">
        <v>9102</v>
      </c>
      <c r="F1299" t="str">
        <f>IF(ISERROR(VLOOKUP(Transaktionen[[#This Row],[Transaktionen]],BTT[Verwendete Transaktion (Pflichtauswahl)],1,FALSE)),"nein","ja")</f>
        <v>nein</v>
      </c>
    </row>
    <row r="1300" spans="1:7" x14ac:dyDescent="0.25">
      <c r="A1300" t="s">
        <v>1537</v>
      </c>
      <c r="B1300" t="s">
        <v>1538</v>
      </c>
      <c r="C1300" t="s">
        <v>6087</v>
      </c>
      <c r="D1300" s="13">
        <v>35380</v>
      </c>
      <c r="E1300" t="s">
        <v>9102</v>
      </c>
      <c r="F1300" t="str">
        <f>IF(ISERROR(VLOOKUP(Transaktionen[[#This Row],[Transaktionen]],BTT[Verwendete Transaktion (Pflichtauswahl)],1,FALSE)),"nein","ja")</f>
        <v>nein</v>
      </c>
    </row>
    <row r="1301" spans="1:7" x14ac:dyDescent="0.25">
      <c r="A1301" t="s">
        <v>1539</v>
      </c>
      <c r="B1301" t="s">
        <v>1540</v>
      </c>
      <c r="C1301" t="s">
        <v>6087</v>
      </c>
      <c r="D1301" s="13">
        <v>29221</v>
      </c>
      <c r="E1301" t="s">
        <v>9102</v>
      </c>
      <c r="F1301" t="str">
        <f>IF(ISERROR(VLOOKUP(Transaktionen[[#This Row],[Transaktionen]],BTT[Verwendete Transaktion (Pflichtauswahl)],1,FALSE)),"nein","ja")</f>
        <v>nein</v>
      </c>
    </row>
    <row r="1302" spans="1:7" x14ac:dyDescent="0.25">
      <c r="A1302" t="s">
        <v>1541</v>
      </c>
      <c r="B1302" t="s">
        <v>1542</v>
      </c>
      <c r="C1302" t="s">
        <v>6087</v>
      </c>
      <c r="D1302" s="13">
        <v>11306</v>
      </c>
      <c r="E1302" t="s">
        <v>9102</v>
      </c>
      <c r="F1302" t="str">
        <f>IF(ISERROR(VLOOKUP(Transaktionen[[#This Row],[Transaktionen]],BTT[Verwendete Transaktion (Pflichtauswahl)],1,FALSE)),"nein","ja")</f>
        <v>nein</v>
      </c>
    </row>
    <row r="1303" spans="1:7" x14ac:dyDescent="0.25">
      <c r="A1303" t="s">
        <v>1543</v>
      </c>
      <c r="B1303" t="s">
        <v>1544</v>
      </c>
      <c r="C1303" t="s">
        <v>6087</v>
      </c>
      <c r="D1303" s="13">
        <v>247</v>
      </c>
      <c r="E1303" t="s">
        <v>9102</v>
      </c>
      <c r="F1303" t="str">
        <f>IF(ISERROR(VLOOKUP(Transaktionen[[#This Row],[Transaktionen]],BTT[Verwendete Transaktion (Pflichtauswahl)],1,FALSE)),"nein","ja")</f>
        <v>nein</v>
      </c>
      <c r="G1303" t="s">
        <v>9077</v>
      </c>
    </row>
    <row r="1304" spans="1:7" x14ac:dyDescent="0.25">
      <c r="A1304" t="s">
        <v>1545</v>
      </c>
      <c r="B1304" t="s">
        <v>1546</v>
      </c>
      <c r="C1304" t="s">
        <v>6087</v>
      </c>
      <c r="D1304" s="13">
        <v>21</v>
      </c>
      <c r="E1304" t="s">
        <v>9102</v>
      </c>
      <c r="F1304" t="str">
        <f>IF(ISERROR(VLOOKUP(Transaktionen[[#This Row],[Transaktionen]],BTT[Verwendete Transaktion (Pflichtauswahl)],1,FALSE)),"nein","ja")</f>
        <v>nein</v>
      </c>
      <c r="G1304" t="s">
        <v>9077</v>
      </c>
    </row>
    <row r="1305" spans="1:7" x14ac:dyDescent="0.25">
      <c r="A1305" t="s">
        <v>1547</v>
      </c>
      <c r="B1305" t="s">
        <v>1548</v>
      </c>
      <c r="C1305" t="s">
        <v>6087</v>
      </c>
      <c r="D1305" s="13">
        <v>3781</v>
      </c>
      <c r="E1305" t="s">
        <v>9102</v>
      </c>
      <c r="F1305" t="str">
        <f>IF(ISERROR(VLOOKUP(Transaktionen[[#This Row],[Transaktionen]],BTT[Verwendete Transaktion (Pflichtauswahl)],1,FALSE)),"nein","ja")</f>
        <v>nein</v>
      </c>
    </row>
    <row r="1306" spans="1:7" x14ac:dyDescent="0.25">
      <c r="A1306" t="s">
        <v>1549</v>
      </c>
      <c r="B1306" t="s">
        <v>1550</v>
      </c>
      <c r="C1306" t="s">
        <v>6087</v>
      </c>
      <c r="D1306" s="13">
        <v>2623</v>
      </c>
      <c r="E1306" t="s">
        <v>9102</v>
      </c>
      <c r="F1306" t="str">
        <f>IF(ISERROR(VLOOKUP(Transaktionen[[#This Row],[Transaktionen]],BTT[Verwendete Transaktion (Pflichtauswahl)],1,FALSE)),"nein","ja")</f>
        <v>nein</v>
      </c>
    </row>
    <row r="1307" spans="1:7" x14ac:dyDescent="0.25">
      <c r="A1307" t="s">
        <v>1551</v>
      </c>
      <c r="B1307" t="s">
        <v>1552</v>
      </c>
      <c r="C1307" t="s">
        <v>6087</v>
      </c>
      <c r="D1307" s="13">
        <v>140</v>
      </c>
      <c r="E1307" t="s">
        <v>9102</v>
      </c>
      <c r="F1307" t="str">
        <f>IF(ISERROR(VLOOKUP(Transaktionen[[#This Row],[Transaktionen]],BTT[Verwendete Transaktion (Pflichtauswahl)],1,FALSE)),"nein","ja")</f>
        <v>nein</v>
      </c>
      <c r="G1307" t="s">
        <v>9077</v>
      </c>
    </row>
    <row r="1308" spans="1:7" x14ac:dyDescent="0.25">
      <c r="A1308" t="s">
        <v>1553</v>
      </c>
      <c r="B1308" t="s">
        <v>1554</v>
      </c>
      <c r="C1308" t="s">
        <v>6087</v>
      </c>
      <c r="D1308" s="13">
        <v>9812</v>
      </c>
      <c r="E1308" t="s">
        <v>9102</v>
      </c>
      <c r="F1308" t="str">
        <f>IF(ISERROR(VLOOKUP(Transaktionen[[#This Row],[Transaktionen]],BTT[Verwendete Transaktion (Pflichtauswahl)],1,FALSE)),"nein","ja")</f>
        <v>nein</v>
      </c>
    </row>
    <row r="1309" spans="1:7" x14ac:dyDescent="0.25">
      <c r="A1309" t="s">
        <v>6853</v>
      </c>
      <c r="B1309" t="s">
        <v>7898</v>
      </c>
      <c r="C1309" t="s">
        <v>6087</v>
      </c>
      <c r="D1309" s="13" t="s">
        <v>576</v>
      </c>
      <c r="E1309" t="s">
        <v>576</v>
      </c>
      <c r="F1309" t="str">
        <f>IF(ISERROR(VLOOKUP(Transaktionen[[#This Row],[Transaktionen]],BTT[Verwendete Transaktion (Pflichtauswahl)],1,FALSE)),"nein","ja")</f>
        <v>nein</v>
      </c>
      <c r="G1309" t="s">
        <v>9077</v>
      </c>
    </row>
    <row r="1310" spans="1:7" x14ac:dyDescent="0.25">
      <c r="A1310" t="s">
        <v>1555</v>
      </c>
      <c r="B1310" t="s">
        <v>1556</v>
      </c>
      <c r="C1310" t="s">
        <v>6087</v>
      </c>
      <c r="D1310" s="13">
        <v>36</v>
      </c>
      <c r="E1310" t="s">
        <v>9102</v>
      </c>
      <c r="F1310" t="str">
        <f>IF(ISERROR(VLOOKUP(Transaktionen[[#This Row],[Transaktionen]],BTT[Verwendete Transaktion (Pflichtauswahl)],1,FALSE)),"nein","ja")</f>
        <v>nein</v>
      </c>
      <c r="G1310" t="s">
        <v>9077</v>
      </c>
    </row>
    <row r="1311" spans="1:7" x14ac:dyDescent="0.25">
      <c r="A1311" t="s">
        <v>1557</v>
      </c>
      <c r="B1311" t="s">
        <v>1558</v>
      </c>
      <c r="C1311" t="s">
        <v>6087</v>
      </c>
      <c r="D1311" s="13">
        <v>3</v>
      </c>
      <c r="E1311" t="s">
        <v>9102</v>
      </c>
      <c r="F1311" t="str">
        <f>IF(ISERROR(VLOOKUP(Transaktionen[[#This Row],[Transaktionen]],BTT[Verwendete Transaktion (Pflichtauswahl)],1,FALSE)),"nein","ja")</f>
        <v>nein</v>
      </c>
      <c r="G1311" t="s">
        <v>9077</v>
      </c>
    </row>
    <row r="1312" spans="1:7" x14ac:dyDescent="0.25">
      <c r="A1312" t="s">
        <v>1559</v>
      </c>
      <c r="B1312" t="s">
        <v>1560</v>
      </c>
      <c r="C1312" t="s">
        <v>6087</v>
      </c>
      <c r="D1312" s="13">
        <v>390</v>
      </c>
      <c r="E1312" t="s">
        <v>9102</v>
      </c>
      <c r="F1312" t="str">
        <f>IF(ISERROR(VLOOKUP(Transaktionen[[#This Row],[Transaktionen]],BTT[Verwendete Transaktion (Pflichtauswahl)],1,FALSE)),"nein","ja")</f>
        <v>nein</v>
      </c>
      <c r="G1312" t="s">
        <v>9077</v>
      </c>
    </row>
    <row r="1313" spans="1:7" x14ac:dyDescent="0.25">
      <c r="A1313" t="s">
        <v>1561</v>
      </c>
      <c r="B1313" t="s">
        <v>1562</v>
      </c>
      <c r="C1313" t="s">
        <v>6087</v>
      </c>
      <c r="D1313" s="13">
        <v>88</v>
      </c>
      <c r="E1313" t="s">
        <v>9102</v>
      </c>
      <c r="F1313" t="str">
        <f>IF(ISERROR(VLOOKUP(Transaktionen[[#This Row],[Transaktionen]],BTT[Verwendete Transaktion (Pflichtauswahl)],1,FALSE)),"nein","ja")</f>
        <v>nein</v>
      </c>
      <c r="G1313" t="s">
        <v>9077</v>
      </c>
    </row>
    <row r="1314" spans="1:7" x14ac:dyDescent="0.25">
      <c r="A1314" t="s">
        <v>1563</v>
      </c>
      <c r="B1314" t="s">
        <v>1564</v>
      </c>
      <c r="C1314" t="s">
        <v>6087</v>
      </c>
      <c r="D1314" s="13">
        <v>117</v>
      </c>
      <c r="E1314" t="s">
        <v>576</v>
      </c>
      <c r="F1314" t="str">
        <f>IF(ISERROR(VLOOKUP(Transaktionen[[#This Row],[Transaktionen]],BTT[Verwendete Transaktion (Pflichtauswahl)],1,FALSE)),"nein","ja")</f>
        <v>nein</v>
      </c>
    </row>
    <row r="1315" spans="1:7" x14ac:dyDescent="0.25">
      <c r="A1315" t="s">
        <v>1565</v>
      </c>
      <c r="B1315" t="s">
        <v>1566</v>
      </c>
      <c r="C1315" t="s">
        <v>6087</v>
      </c>
      <c r="D1315" s="13">
        <v>231</v>
      </c>
      <c r="E1315" t="s">
        <v>9102</v>
      </c>
      <c r="F1315" t="str">
        <f>IF(ISERROR(VLOOKUP(Transaktionen[[#This Row],[Transaktionen]],BTT[Verwendete Transaktion (Pflichtauswahl)],1,FALSE)),"nein","ja")</f>
        <v>nein</v>
      </c>
    </row>
    <row r="1316" spans="1:7" x14ac:dyDescent="0.25">
      <c r="A1316" t="s">
        <v>1567</v>
      </c>
      <c r="B1316" t="s">
        <v>1568</v>
      </c>
      <c r="C1316" t="s">
        <v>6087</v>
      </c>
      <c r="D1316" s="13">
        <v>42</v>
      </c>
      <c r="E1316" t="s">
        <v>9102</v>
      </c>
      <c r="F1316" t="str">
        <f>IF(ISERROR(VLOOKUP(Transaktionen[[#This Row],[Transaktionen]],BTT[Verwendete Transaktion (Pflichtauswahl)],1,FALSE)),"nein","ja")</f>
        <v>nein</v>
      </c>
    </row>
    <row r="1317" spans="1:7" x14ac:dyDescent="0.25">
      <c r="A1317" t="s">
        <v>1569</v>
      </c>
      <c r="B1317" t="s">
        <v>1570</v>
      </c>
      <c r="C1317" t="s">
        <v>6087</v>
      </c>
      <c r="D1317" s="13">
        <v>66</v>
      </c>
      <c r="E1317" t="s">
        <v>9102</v>
      </c>
      <c r="F1317" t="str">
        <f>IF(ISERROR(VLOOKUP(Transaktionen[[#This Row],[Transaktionen]],BTT[Verwendete Transaktion (Pflichtauswahl)],1,FALSE)),"nein","ja")</f>
        <v>nein</v>
      </c>
    </row>
    <row r="1318" spans="1:7" x14ac:dyDescent="0.25">
      <c r="A1318" t="s">
        <v>1571</v>
      </c>
      <c r="B1318" t="s">
        <v>1572</v>
      </c>
      <c r="C1318" t="s">
        <v>6087</v>
      </c>
      <c r="D1318" s="13">
        <v>325657</v>
      </c>
      <c r="E1318" t="s">
        <v>9102</v>
      </c>
      <c r="F1318" t="str">
        <f>IF(ISERROR(VLOOKUP(Transaktionen[[#This Row],[Transaktionen]],BTT[Verwendete Transaktion (Pflichtauswahl)],1,FALSE)),"nein","ja")</f>
        <v>nein</v>
      </c>
    </row>
    <row r="1319" spans="1:7" x14ac:dyDescent="0.25">
      <c r="A1319" t="s">
        <v>1573</v>
      </c>
      <c r="B1319" t="s">
        <v>1574</v>
      </c>
      <c r="C1319" t="s">
        <v>6087</v>
      </c>
      <c r="D1319" s="13">
        <v>2264</v>
      </c>
      <c r="E1319" t="s">
        <v>9102</v>
      </c>
      <c r="F1319" t="str">
        <f>IF(ISERROR(VLOOKUP(Transaktionen[[#This Row],[Transaktionen]],BTT[Verwendete Transaktion (Pflichtauswahl)],1,FALSE)),"nein","ja")</f>
        <v>nein</v>
      </c>
    </row>
    <row r="1320" spans="1:7" x14ac:dyDescent="0.25">
      <c r="A1320" t="s">
        <v>1575</v>
      </c>
      <c r="B1320" t="s">
        <v>1576</v>
      </c>
      <c r="C1320" t="s">
        <v>6087</v>
      </c>
      <c r="D1320" s="13">
        <v>14789</v>
      </c>
      <c r="E1320" t="s">
        <v>9102</v>
      </c>
      <c r="F1320" t="str">
        <f>IF(ISERROR(VLOOKUP(Transaktionen[[#This Row],[Transaktionen]],BTT[Verwendete Transaktion (Pflichtauswahl)],1,FALSE)),"nein","ja")</f>
        <v>nein</v>
      </c>
    </row>
    <row r="1321" spans="1:7" x14ac:dyDescent="0.25">
      <c r="A1321" t="s">
        <v>1577</v>
      </c>
      <c r="B1321" t="s">
        <v>1578</v>
      </c>
      <c r="C1321" t="s">
        <v>6087</v>
      </c>
      <c r="D1321" s="13">
        <v>207</v>
      </c>
      <c r="E1321" t="s">
        <v>9102</v>
      </c>
      <c r="F1321" t="str">
        <f>IF(ISERROR(VLOOKUP(Transaktionen[[#This Row],[Transaktionen]],BTT[Verwendete Transaktion (Pflichtauswahl)],1,FALSE)),"nein","ja")</f>
        <v>nein</v>
      </c>
    </row>
    <row r="1322" spans="1:7" x14ac:dyDescent="0.25">
      <c r="A1322" t="s">
        <v>1579</v>
      </c>
      <c r="B1322" t="s">
        <v>1580</v>
      </c>
      <c r="C1322" t="s">
        <v>6087</v>
      </c>
      <c r="D1322" s="13">
        <v>124947</v>
      </c>
      <c r="E1322" t="s">
        <v>9102</v>
      </c>
      <c r="F1322" t="str">
        <f>IF(ISERROR(VLOOKUP(Transaktionen[[#This Row],[Transaktionen]],BTT[Verwendete Transaktion (Pflichtauswahl)],1,FALSE)),"nein","ja")</f>
        <v>nein</v>
      </c>
    </row>
    <row r="1323" spans="1:7" x14ac:dyDescent="0.25">
      <c r="A1323" t="s">
        <v>1581</v>
      </c>
      <c r="B1323" t="s">
        <v>1582</v>
      </c>
      <c r="C1323" t="s">
        <v>6087</v>
      </c>
      <c r="D1323" s="13">
        <v>953</v>
      </c>
      <c r="E1323" t="s">
        <v>9102</v>
      </c>
      <c r="F1323" t="str">
        <f>IF(ISERROR(VLOOKUP(Transaktionen[[#This Row],[Transaktionen]],BTT[Verwendete Transaktion (Pflichtauswahl)],1,FALSE)),"nein","ja")</f>
        <v>nein</v>
      </c>
    </row>
    <row r="1324" spans="1:7" x14ac:dyDescent="0.25">
      <c r="A1324" t="s">
        <v>6854</v>
      </c>
      <c r="B1324" t="s">
        <v>1580</v>
      </c>
      <c r="C1324" t="s">
        <v>6087</v>
      </c>
      <c r="D1324" s="13" t="s">
        <v>576</v>
      </c>
      <c r="E1324" t="s">
        <v>576</v>
      </c>
      <c r="F1324" t="str">
        <f>IF(ISERROR(VLOOKUP(Transaktionen[[#This Row],[Transaktionen]],BTT[Verwendete Transaktion (Pflichtauswahl)],1,FALSE)),"nein","ja")</f>
        <v>nein</v>
      </c>
      <c r="G1324" t="s">
        <v>9083</v>
      </c>
    </row>
    <row r="1325" spans="1:7" x14ac:dyDescent="0.25">
      <c r="A1325" t="s">
        <v>6855</v>
      </c>
      <c r="B1325" t="s">
        <v>7899</v>
      </c>
      <c r="C1325" t="s">
        <v>6087</v>
      </c>
      <c r="D1325" s="13" t="s">
        <v>576</v>
      </c>
      <c r="E1325" t="s">
        <v>576</v>
      </c>
      <c r="F1325" t="str">
        <f>IF(ISERROR(VLOOKUP(Transaktionen[[#This Row],[Transaktionen]],BTT[Verwendete Transaktion (Pflichtauswahl)],1,FALSE)),"nein","ja")</f>
        <v>nein</v>
      </c>
      <c r="G1325" t="s">
        <v>9077</v>
      </c>
    </row>
    <row r="1326" spans="1:7" x14ac:dyDescent="0.25">
      <c r="A1326" t="s">
        <v>6856</v>
      </c>
      <c r="B1326" t="s">
        <v>7900</v>
      </c>
      <c r="C1326" t="s">
        <v>6087</v>
      </c>
      <c r="D1326" s="13" t="s">
        <v>576</v>
      </c>
      <c r="E1326" t="s">
        <v>576</v>
      </c>
      <c r="F1326" t="str">
        <f>IF(ISERROR(VLOOKUP(Transaktionen[[#This Row],[Transaktionen]],BTT[Verwendete Transaktion (Pflichtauswahl)],1,FALSE)),"nein","ja")</f>
        <v>nein</v>
      </c>
      <c r="G1326" t="s">
        <v>9077</v>
      </c>
    </row>
    <row r="1327" spans="1:7" x14ac:dyDescent="0.25">
      <c r="A1327" t="s">
        <v>1583</v>
      </c>
      <c r="B1327" t="s">
        <v>1584</v>
      </c>
      <c r="C1327" t="s">
        <v>6087</v>
      </c>
      <c r="D1327" s="13">
        <v>28786</v>
      </c>
      <c r="E1327" t="s">
        <v>9102</v>
      </c>
      <c r="F1327" t="str">
        <f>IF(ISERROR(VLOOKUP(Transaktionen[[#This Row],[Transaktionen]],BTT[Verwendete Transaktion (Pflichtauswahl)],1,FALSE)),"nein","ja")</f>
        <v>nein</v>
      </c>
    </row>
    <row r="1328" spans="1:7" x14ac:dyDescent="0.25">
      <c r="A1328" t="s">
        <v>1585</v>
      </c>
      <c r="B1328" t="s">
        <v>1586</v>
      </c>
      <c r="C1328" t="s">
        <v>6087</v>
      </c>
      <c r="D1328" s="13">
        <v>864946</v>
      </c>
      <c r="E1328" t="s">
        <v>9102</v>
      </c>
      <c r="F1328" t="str">
        <f>IF(ISERROR(VLOOKUP(Transaktionen[[#This Row],[Transaktionen]],BTT[Verwendete Transaktion (Pflichtauswahl)],1,FALSE)),"nein","ja")</f>
        <v>nein</v>
      </c>
    </row>
    <row r="1329" spans="1:7" x14ac:dyDescent="0.25">
      <c r="A1329" t="s">
        <v>1587</v>
      </c>
      <c r="B1329" t="s">
        <v>1588</v>
      </c>
      <c r="C1329" t="s">
        <v>6087</v>
      </c>
      <c r="D1329" s="13">
        <v>4970</v>
      </c>
      <c r="E1329" t="s">
        <v>9102</v>
      </c>
      <c r="F1329" t="str">
        <f>IF(ISERROR(VLOOKUP(Transaktionen[[#This Row],[Transaktionen]],BTT[Verwendete Transaktion (Pflichtauswahl)],1,FALSE)),"nein","ja")</f>
        <v>nein</v>
      </c>
    </row>
    <row r="1330" spans="1:7" x14ac:dyDescent="0.25">
      <c r="A1330" t="s">
        <v>1589</v>
      </c>
      <c r="B1330" t="s">
        <v>1590</v>
      </c>
      <c r="C1330" t="s">
        <v>6087</v>
      </c>
      <c r="D1330" s="13">
        <v>11907</v>
      </c>
      <c r="E1330" t="s">
        <v>9102</v>
      </c>
      <c r="F1330" t="str">
        <f>IF(ISERROR(VLOOKUP(Transaktionen[[#This Row],[Transaktionen]],BTT[Verwendete Transaktion (Pflichtauswahl)],1,FALSE)),"nein","ja")</f>
        <v>nein</v>
      </c>
    </row>
    <row r="1331" spans="1:7" x14ac:dyDescent="0.25">
      <c r="A1331" t="s">
        <v>1591</v>
      </c>
      <c r="B1331" t="s">
        <v>1592</v>
      </c>
      <c r="C1331" t="s">
        <v>6087</v>
      </c>
      <c r="D1331" s="13">
        <v>18325</v>
      </c>
      <c r="E1331" t="s">
        <v>9102</v>
      </c>
      <c r="F1331" t="str">
        <f>IF(ISERROR(VLOOKUP(Transaktionen[[#This Row],[Transaktionen]],BTT[Verwendete Transaktion (Pflichtauswahl)],1,FALSE)),"nein","ja")</f>
        <v>nein</v>
      </c>
    </row>
    <row r="1332" spans="1:7" x14ac:dyDescent="0.25">
      <c r="A1332" t="s">
        <v>1593</v>
      </c>
      <c r="B1332" t="s">
        <v>1594</v>
      </c>
      <c r="C1332" t="s">
        <v>6087</v>
      </c>
      <c r="D1332" s="13" t="s">
        <v>576</v>
      </c>
      <c r="E1332" t="s">
        <v>576</v>
      </c>
      <c r="F1332" t="str">
        <f>IF(ISERROR(VLOOKUP(Transaktionen[[#This Row],[Transaktionen]],BTT[Verwendete Transaktion (Pflichtauswahl)],1,FALSE)),"nein","ja")</f>
        <v>nein</v>
      </c>
      <c r="G1332" t="s">
        <v>9084</v>
      </c>
    </row>
    <row r="1333" spans="1:7" x14ac:dyDescent="0.25">
      <c r="A1333" t="s">
        <v>1595</v>
      </c>
      <c r="B1333" t="s">
        <v>1596</v>
      </c>
      <c r="C1333" t="s">
        <v>6087</v>
      </c>
      <c r="D1333" s="13">
        <v>21991</v>
      </c>
      <c r="E1333" t="s">
        <v>9102</v>
      </c>
      <c r="F1333" t="str">
        <f>IF(ISERROR(VLOOKUP(Transaktionen[[#This Row],[Transaktionen]],BTT[Verwendete Transaktion (Pflichtauswahl)],1,FALSE)),"nein","ja")</f>
        <v>nein</v>
      </c>
    </row>
    <row r="1334" spans="1:7" x14ac:dyDescent="0.25">
      <c r="A1334" t="s">
        <v>1597</v>
      </c>
      <c r="B1334" t="s">
        <v>1598</v>
      </c>
      <c r="C1334" t="s">
        <v>6087</v>
      </c>
      <c r="D1334" s="13">
        <v>27536</v>
      </c>
      <c r="E1334" t="s">
        <v>9102</v>
      </c>
      <c r="F1334" t="str">
        <f>IF(ISERROR(VLOOKUP(Transaktionen[[#This Row],[Transaktionen]],BTT[Verwendete Transaktion (Pflichtauswahl)],1,FALSE)),"nein","ja")</f>
        <v>nein</v>
      </c>
    </row>
    <row r="1335" spans="1:7" x14ac:dyDescent="0.25">
      <c r="A1335" t="s">
        <v>1599</v>
      </c>
      <c r="B1335" t="s">
        <v>1380</v>
      </c>
      <c r="C1335" t="s">
        <v>6087</v>
      </c>
      <c r="D1335" s="13">
        <v>42</v>
      </c>
      <c r="E1335" t="s">
        <v>9102</v>
      </c>
      <c r="F1335" t="str">
        <f>IF(ISERROR(VLOOKUP(Transaktionen[[#This Row],[Transaktionen]],BTT[Verwendete Transaktion (Pflichtauswahl)],1,FALSE)),"nein","ja")</f>
        <v>nein</v>
      </c>
      <c r="G1335" t="s">
        <v>9077</v>
      </c>
    </row>
    <row r="1336" spans="1:7" x14ac:dyDescent="0.25">
      <c r="A1336" t="s">
        <v>1600</v>
      </c>
      <c r="B1336" t="s">
        <v>1601</v>
      </c>
      <c r="C1336" t="s">
        <v>6087</v>
      </c>
      <c r="D1336" s="13">
        <v>8</v>
      </c>
      <c r="E1336" t="s">
        <v>9102</v>
      </c>
      <c r="F1336" t="str">
        <f>IF(ISERROR(VLOOKUP(Transaktionen[[#This Row],[Transaktionen]],BTT[Verwendete Transaktion (Pflichtauswahl)],1,FALSE)),"nein","ja")</f>
        <v>nein</v>
      </c>
      <c r="G1336" t="s">
        <v>9077</v>
      </c>
    </row>
    <row r="1337" spans="1:7" x14ac:dyDescent="0.25">
      <c r="A1337" t="s">
        <v>1602</v>
      </c>
      <c r="B1337" t="s">
        <v>1603</v>
      </c>
      <c r="C1337" t="s">
        <v>6087</v>
      </c>
      <c r="D1337" s="13">
        <v>3</v>
      </c>
      <c r="E1337" t="s">
        <v>9102</v>
      </c>
      <c r="F1337" t="str">
        <f>IF(ISERROR(VLOOKUP(Transaktionen[[#This Row],[Transaktionen]],BTT[Verwendete Transaktion (Pflichtauswahl)],1,FALSE)),"nein","ja")</f>
        <v>nein</v>
      </c>
      <c r="G1337" t="s">
        <v>9084</v>
      </c>
    </row>
    <row r="1338" spans="1:7" x14ac:dyDescent="0.25">
      <c r="A1338" t="s">
        <v>1604</v>
      </c>
      <c r="B1338" t="s">
        <v>1605</v>
      </c>
      <c r="C1338" t="s">
        <v>6087</v>
      </c>
      <c r="D1338" s="13">
        <v>30</v>
      </c>
      <c r="E1338" t="s">
        <v>9102</v>
      </c>
      <c r="F1338" t="str">
        <f>IF(ISERROR(VLOOKUP(Transaktionen[[#This Row],[Transaktionen]],BTT[Verwendete Transaktion (Pflichtauswahl)],1,FALSE)),"nein","ja")</f>
        <v>nein</v>
      </c>
      <c r="G1338" t="s">
        <v>9084</v>
      </c>
    </row>
    <row r="1339" spans="1:7" x14ac:dyDescent="0.25">
      <c r="A1339" t="s">
        <v>1606</v>
      </c>
      <c r="B1339" t="s">
        <v>1607</v>
      </c>
      <c r="C1339" t="s">
        <v>6087</v>
      </c>
      <c r="D1339" s="13">
        <v>15</v>
      </c>
      <c r="E1339" t="s">
        <v>9102</v>
      </c>
      <c r="F1339" t="str">
        <f>IF(ISERROR(VLOOKUP(Transaktionen[[#This Row],[Transaktionen]],BTT[Verwendete Transaktion (Pflichtauswahl)],1,FALSE)),"nein","ja")</f>
        <v>nein</v>
      </c>
      <c r="G1339" t="s">
        <v>9084</v>
      </c>
    </row>
    <row r="1340" spans="1:7" x14ac:dyDescent="0.25">
      <c r="A1340" t="s">
        <v>1608</v>
      </c>
      <c r="B1340" t="s">
        <v>1609</v>
      </c>
      <c r="C1340" t="s">
        <v>6087</v>
      </c>
      <c r="D1340" s="13">
        <v>30277</v>
      </c>
      <c r="E1340" t="s">
        <v>9102</v>
      </c>
      <c r="F1340" t="str">
        <f>IF(ISERROR(VLOOKUP(Transaktionen[[#This Row],[Transaktionen]],BTT[Verwendete Transaktion (Pflichtauswahl)],1,FALSE)),"nein","ja")</f>
        <v>nein</v>
      </c>
    </row>
    <row r="1341" spans="1:7" x14ac:dyDescent="0.25">
      <c r="A1341" t="s">
        <v>6857</v>
      </c>
      <c r="B1341" t="s">
        <v>7901</v>
      </c>
      <c r="C1341" t="s">
        <v>6084</v>
      </c>
      <c r="D1341" s="13" t="s">
        <v>576</v>
      </c>
      <c r="E1341" t="s">
        <v>576</v>
      </c>
      <c r="F1341" t="str">
        <f>IF(ISERROR(VLOOKUP(Transaktionen[[#This Row],[Transaktionen]],BTT[Verwendete Transaktion (Pflichtauswahl)],1,FALSE)),"nein","ja")</f>
        <v>nein</v>
      </c>
      <c r="G1341" t="s">
        <v>9085</v>
      </c>
    </row>
    <row r="1342" spans="1:7" x14ac:dyDescent="0.25">
      <c r="A1342" t="s">
        <v>6858</v>
      </c>
      <c r="B1342" t="s">
        <v>7902</v>
      </c>
      <c r="C1342" t="s">
        <v>6087</v>
      </c>
      <c r="D1342" s="13">
        <v>76</v>
      </c>
      <c r="E1342" t="s">
        <v>9102</v>
      </c>
      <c r="F1342" t="str">
        <f>IF(ISERROR(VLOOKUP(Transaktionen[[#This Row],[Transaktionen]],BTT[Verwendete Transaktion (Pflichtauswahl)],1,FALSE)),"nein","ja")</f>
        <v>nein</v>
      </c>
      <c r="G1342" t="s">
        <v>9084</v>
      </c>
    </row>
    <row r="1343" spans="1:7" x14ac:dyDescent="0.25">
      <c r="A1343" t="s">
        <v>1610</v>
      </c>
      <c r="B1343" t="s">
        <v>1611</v>
      </c>
      <c r="C1343" t="s">
        <v>6087</v>
      </c>
      <c r="D1343" s="13">
        <v>115</v>
      </c>
      <c r="E1343" t="s">
        <v>9102</v>
      </c>
      <c r="F1343" t="str">
        <f>IF(ISERROR(VLOOKUP(Transaktionen[[#This Row],[Transaktionen]],BTT[Verwendete Transaktion (Pflichtauswahl)],1,FALSE)),"nein","ja")</f>
        <v>nein</v>
      </c>
      <c r="G1343" t="s">
        <v>9077</v>
      </c>
    </row>
    <row r="1344" spans="1:7" x14ac:dyDescent="0.25">
      <c r="A1344" t="s">
        <v>1612</v>
      </c>
      <c r="B1344" t="s">
        <v>1613</v>
      </c>
      <c r="C1344" t="s">
        <v>6087</v>
      </c>
      <c r="D1344" s="13">
        <v>606</v>
      </c>
      <c r="E1344" t="s">
        <v>9102</v>
      </c>
      <c r="F1344" t="str">
        <f>IF(ISERROR(VLOOKUP(Transaktionen[[#This Row],[Transaktionen]],BTT[Verwendete Transaktion (Pflichtauswahl)],1,FALSE)),"nein","ja")</f>
        <v>nein</v>
      </c>
      <c r="G1344" t="s">
        <v>9077</v>
      </c>
    </row>
    <row r="1345" spans="1:7" x14ac:dyDescent="0.25">
      <c r="A1345" t="s">
        <v>1614</v>
      </c>
      <c r="B1345" t="s">
        <v>1615</v>
      </c>
      <c r="C1345" t="s">
        <v>6087</v>
      </c>
      <c r="D1345" s="13">
        <v>120</v>
      </c>
      <c r="E1345" t="s">
        <v>9102</v>
      </c>
      <c r="F1345" t="str">
        <f>IF(ISERROR(VLOOKUP(Transaktionen[[#This Row],[Transaktionen]],BTT[Verwendete Transaktion (Pflichtauswahl)],1,FALSE)),"nein","ja")</f>
        <v>nein</v>
      </c>
    </row>
    <row r="1346" spans="1:7" x14ac:dyDescent="0.25">
      <c r="A1346" t="s">
        <v>6859</v>
      </c>
      <c r="B1346" t="s">
        <v>7903</v>
      </c>
      <c r="C1346" t="s">
        <v>6087</v>
      </c>
      <c r="D1346" s="13">
        <v>3</v>
      </c>
      <c r="E1346" t="s">
        <v>9102</v>
      </c>
      <c r="F1346" t="str">
        <f>IF(ISERROR(VLOOKUP(Transaktionen[[#This Row],[Transaktionen]],BTT[Verwendete Transaktion (Pflichtauswahl)],1,FALSE)),"nein","ja")</f>
        <v>nein</v>
      </c>
      <c r="G1346" t="s">
        <v>9077</v>
      </c>
    </row>
    <row r="1347" spans="1:7" x14ac:dyDescent="0.25">
      <c r="A1347" t="s">
        <v>1616</v>
      </c>
      <c r="B1347" t="s">
        <v>1617</v>
      </c>
      <c r="C1347" t="s">
        <v>6087</v>
      </c>
      <c r="D1347" s="13">
        <v>1128</v>
      </c>
      <c r="E1347" t="s">
        <v>9102</v>
      </c>
      <c r="F1347" t="str">
        <f>IF(ISERROR(VLOOKUP(Transaktionen[[#This Row],[Transaktionen]],BTT[Verwendete Transaktion (Pflichtauswahl)],1,FALSE)),"nein","ja")</f>
        <v>nein</v>
      </c>
    </row>
    <row r="1348" spans="1:7" x14ac:dyDescent="0.25">
      <c r="A1348" t="s">
        <v>1618</v>
      </c>
      <c r="B1348" t="s">
        <v>1619</v>
      </c>
      <c r="C1348" t="s">
        <v>6087</v>
      </c>
      <c r="D1348" s="13">
        <v>2716</v>
      </c>
      <c r="E1348" t="s">
        <v>9102</v>
      </c>
      <c r="F1348" t="str">
        <f>IF(ISERROR(VLOOKUP(Transaktionen[[#This Row],[Transaktionen]],BTT[Verwendete Transaktion (Pflichtauswahl)],1,FALSE)),"nein","ja")</f>
        <v>nein</v>
      </c>
    </row>
    <row r="1349" spans="1:7" x14ac:dyDescent="0.25">
      <c r="A1349" t="s">
        <v>1620</v>
      </c>
      <c r="B1349" t="s">
        <v>1621</v>
      </c>
      <c r="C1349" t="s">
        <v>6087</v>
      </c>
      <c r="D1349" s="13">
        <v>5107</v>
      </c>
      <c r="E1349" t="s">
        <v>9102</v>
      </c>
      <c r="F1349" t="str">
        <f>IF(ISERROR(VLOOKUP(Transaktionen[[#This Row],[Transaktionen]],BTT[Verwendete Transaktion (Pflichtauswahl)],1,FALSE)),"nein","ja")</f>
        <v>nein</v>
      </c>
      <c r="G1349" t="s">
        <v>9077</v>
      </c>
    </row>
    <row r="1350" spans="1:7" x14ac:dyDescent="0.25">
      <c r="A1350" t="s">
        <v>1622</v>
      </c>
      <c r="B1350" t="s">
        <v>1623</v>
      </c>
      <c r="C1350" t="s">
        <v>6087</v>
      </c>
      <c r="D1350" s="13">
        <v>34493</v>
      </c>
      <c r="E1350" t="s">
        <v>9102</v>
      </c>
      <c r="F1350" t="str">
        <f>IF(ISERROR(VLOOKUP(Transaktionen[[#This Row],[Transaktionen]],BTT[Verwendete Transaktion (Pflichtauswahl)],1,FALSE)),"nein","ja")</f>
        <v>nein</v>
      </c>
    </row>
    <row r="1351" spans="1:7" x14ac:dyDescent="0.25">
      <c r="A1351" t="s">
        <v>1624</v>
      </c>
      <c r="B1351" t="s">
        <v>1625</v>
      </c>
      <c r="C1351" t="s">
        <v>6087</v>
      </c>
      <c r="D1351" s="13">
        <v>7010</v>
      </c>
      <c r="E1351" t="s">
        <v>9102</v>
      </c>
      <c r="F1351" t="str">
        <f>IF(ISERROR(VLOOKUP(Transaktionen[[#This Row],[Transaktionen]],BTT[Verwendete Transaktion (Pflichtauswahl)],1,FALSE)),"nein","ja")</f>
        <v>nein</v>
      </c>
    </row>
    <row r="1352" spans="1:7" x14ac:dyDescent="0.25">
      <c r="A1352" t="s">
        <v>1626</v>
      </c>
      <c r="B1352" t="s">
        <v>1627</v>
      </c>
      <c r="C1352" t="s">
        <v>6087</v>
      </c>
      <c r="D1352" s="13">
        <v>8195</v>
      </c>
      <c r="E1352" t="s">
        <v>9102</v>
      </c>
      <c r="F1352" t="str">
        <f>IF(ISERROR(VLOOKUP(Transaktionen[[#This Row],[Transaktionen]],BTT[Verwendete Transaktion (Pflichtauswahl)],1,FALSE)),"nein","ja")</f>
        <v>nein</v>
      </c>
    </row>
    <row r="1353" spans="1:7" x14ac:dyDescent="0.25">
      <c r="A1353" t="s">
        <v>1628</v>
      </c>
      <c r="B1353" t="s">
        <v>1629</v>
      </c>
      <c r="C1353" t="s">
        <v>6087</v>
      </c>
      <c r="D1353" s="13">
        <v>1601</v>
      </c>
      <c r="E1353" t="s">
        <v>9102</v>
      </c>
      <c r="F1353" t="str">
        <f>IF(ISERROR(VLOOKUP(Transaktionen[[#This Row],[Transaktionen]],BTT[Verwendete Transaktion (Pflichtauswahl)],1,FALSE)),"nein","ja")</f>
        <v>nein</v>
      </c>
    </row>
    <row r="1354" spans="1:7" x14ac:dyDescent="0.25">
      <c r="A1354" t="s">
        <v>1630</v>
      </c>
      <c r="B1354" t="s">
        <v>1631</v>
      </c>
      <c r="C1354" t="s">
        <v>6087</v>
      </c>
      <c r="D1354" s="13">
        <v>26295</v>
      </c>
      <c r="E1354" t="s">
        <v>9102</v>
      </c>
      <c r="F1354" t="str">
        <f>IF(ISERROR(VLOOKUP(Transaktionen[[#This Row],[Transaktionen]],BTT[Verwendete Transaktion (Pflichtauswahl)],1,FALSE)),"nein","ja")</f>
        <v>nein</v>
      </c>
      <c r="G1354" t="s">
        <v>9077</v>
      </c>
    </row>
    <row r="1355" spans="1:7" x14ac:dyDescent="0.25">
      <c r="A1355" t="s">
        <v>1632</v>
      </c>
      <c r="B1355" t="s">
        <v>1633</v>
      </c>
      <c r="C1355" t="s">
        <v>6087</v>
      </c>
      <c r="D1355" s="13">
        <v>855354</v>
      </c>
      <c r="E1355" t="s">
        <v>9102</v>
      </c>
      <c r="F1355" t="str">
        <f>IF(ISERROR(VLOOKUP(Transaktionen[[#This Row],[Transaktionen]],BTT[Verwendete Transaktion (Pflichtauswahl)],1,FALSE)),"nein","ja")</f>
        <v>nein</v>
      </c>
      <c r="G1355" t="s">
        <v>9077</v>
      </c>
    </row>
    <row r="1356" spans="1:7" x14ac:dyDescent="0.25">
      <c r="A1356" t="s">
        <v>1634</v>
      </c>
      <c r="B1356" t="s">
        <v>1635</v>
      </c>
      <c r="C1356" t="s">
        <v>6087</v>
      </c>
      <c r="D1356" s="13">
        <v>2557</v>
      </c>
      <c r="E1356" t="s">
        <v>9102</v>
      </c>
      <c r="F1356" t="str">
        <f>IF(ISERROR(VLOOKUP(Transaktionen[[#This Row],[Transaktionen]],BTT[Verwendete Transaktion (Pflichtauswahl)],1,FALSE)),"nein","ja")</f>
        <v>nein</v>
      </c>
    </row>
    <row r="1357" spans="1:7" x14ac:dyDescent="0.25">
      <c r="A1357" t="s">
        <v>1636</v>
      </c>
      <c r="B1357" t="s">
        <v>1637</v>
      </c>
      <c r="C1357" t="s">
        <v>6087</v>
      </c>
      <c r="D1357" s="13">
        <v>198</v>
      </c>
      <c r="E1357" t="s">
        <v>9102</v>
      </c>
      <c r="F1357" s="10" t="str">
        <f>IF(ISERROR(VLOOKUP(Transaktionen[[#This Row],[Transaktionen]],BTT[Verwendete Transaktion (Pflichtauswahl)],1,FALSE)),"nein","ja")</f>
        <v>nein</v>
      </c>
      <c r="G1357" t="s">
        <v>9077</v>
      </c>
    </row>
    <row r="1358" spans="1:7" x14ac:dyDescent="0.25">
      <c r="A1358" t="s">
        <v>1638</v>
      </c>
      <c r="B1358" t="s">
        <v>1639</v>
      </c>
      <c r="C1358" t="s">
        <v>6087</v>
      </c>
      <c r="D1358" s="13">
        <v>284</v>
      </c>
      <c r="E1358" t="s">
        <v>9102</v>
      </c>
      <c r="F1358" t="str">
        <f>IF(ISERROR(VLOOKUP(Transaktionen[[#This Row],[Transaktionen]],BTT[Verwendete Transaktion (Pflichtauswahl)],1,FALSE)),"nein","ja")</f>
        <v>nein</v>
      </c>
      <c r="G1358" t="s">
        <v>9077</v>
      </c>
    </row>
    <row r="1359" spans="1:7" x14ac:dyDescent="0.25">
      <c r="A1359" t="s">
        <v>1640</v>
      </c>
      <c r="B1359" t="s">
        <v>1641</v>
      </c>
      <c r="C1359" t="s">
        <v>6087</v>
      </c>
      <c r="D1359" s="13">
        <v>98</v>
      </c>
      <c r="E1359" t="s">
        <v>9102</v>
      </c>
      <c r="F1359" t="str">
        <f>IF(ISERROR(VLOOKUP(Transaktionen[[#This Row],[Transaktionen]],BTT[Verwendete Transaktion (Pflichtauswahl)],1,FALSE)),"nein","ja")</f>
        <v>nein</v>
      </c>
      <c r="G1359" t="s">
        <v>9077</v>
      </c>
    </row>
    <row r="1360" spans="1:7" x14ac:dyDescent="0.25">
      <c r="A1360" t="s">
        <v>9185</v>
      </c>
      <c r="B1360" t="s">
        <v>9186</v>
      </c>
      <c r="C1360" t="s">
        <v>6087</v>
      </c>
      <c r="D1360" s="13">
        <v>18</v>
      </c>
      <c r="E1360" t="s">
        <v>9102</v>
      </c>
      <c r="F1360" t="str">
        <f>IF(ISERROR(VLOOKUP(Transaktionen[[#This Row],[Transaktionen]],BTT[Verwendete Transaktion (Pflichtauswahl)],1,FALSE)),"nein","ja")</f>
        <v>nein</v>
      </c>
      <c r="G1360" t="s">
        <v>9517</v>
      </c>
    </row>
    <row r="1361" spans="1:7" x14ac:dyDescent="0.25">
      <c r="A1361" t="s">
        <v>1642</v>
      </c>
      <c r="B1361" t="s">
        <v>1643</v>
      </c>
      <c r="C1361" t="s">
        <v>6322</v>
      </c>
      <c r="D1361" s="13">
        <v>76</v>
      </c>
      <c r="E1361" t="s">
        <v>9102</v>
      </c>
      <c r="F1361" t="str">
        <f>IF(ISERROR(VLOOKUP(Transaktionen[[#This Row],[Transaktionen]],BTT[Verwendete Transaktion (Pflichtauswahl)],1,FALSE)),"nein","ja")</f>
        <v>nein</v>
      </c>
    </row>
    <row r="1362" spans="1:7" x14ac:dyDescent="0.25">
      <c r="A1362" t="s">
        <v>1644</v>
      </c>
      <c r="B1362" t="s">
        <v>1645</v>
      </c>
      <c r="C1362" t="s">
        <v>6322</v>
      </c>
      <c r="D1362" s="13">
        <v>18516</v>
      </c>
      <c r="E1362" t="s">
        <v>9102</v>
      </c>
      <c r="F1362" t="str">
        <f>IF(ISERROR(VLOOKUP(Transaktionen[[#This Row],[Transaktionen]],BTT[Verwendete Transaktion (Pflichtauswahl)],1,FALSE)),"nein","ja")</f>
        <v>nein</v>
      </c>
    </row>
    <row r="1363" spans="1:7" x14ac:dyDescent="0.25">
      <c r="A1363" t="s">
        <v>1698</v>
      </c>
      <c r="B1363" t="s">
        <v>1699</v>
      </c>
      <c r="C1363" t="s">
        <v>3</v>
      </c>
      <c r="D1363" s="13">
        <v>80623</v>
      </c>
      <c r="E1363" t="s">
        <v>9102</v>
      </c>
      <c r="F1363" t="str">
        <f>IF(ISERROR(VLOOKUP(Transaktionen[[#This Row],[Transaktionen]],BTT[Verwendete Transaktion (Pflichtauswahl)],1,FALSE)),"nein","ja")</f>
        <v>nein</v>
      </c>
    </row>
    <row r="1364" spans="1:7" x14ac:dyDescent="0.25">
      <c r="A1364" t="s">
        <v>1700</v>
      </c>
      <c r="B1364" t="s">
        <v>1701</v>
      </c>
      <c r="C1364" t="s">
        <v>3</v>
      </c>
      <c r="D1364" s="13" t="s">
        <v>576</v>
      </c>
      <c r="E1364" t="s">
        <v>576</v>
      </c>
      <c r="F1364" t="str">
        <f>IF(ISERROR(VLOOKUP(Transaktionen[[#This Row],[Transaktionen]],BTT[Verwendete Transaktion (Pflichtauswahl)],1,FALSE)),"nein","ja")</f>
        <v>nein</v>
      </c>
      <c r="G1364" t="s">
        <v>9516</v>
      </c>
    </row>
    <row r="1365" spans="1:7" x14ac:dyDescent="0.25">
      <c r="A1365" t="s">
        <v>1702</v>
      </c>
      <c r="B1365" t="s">
        <v>1703</v>
      </c>
      <c r="C1365" t="s">
        <v>3</v>
      </c>
      <c r="D1365" s="13" t="s">
        <v>576</v>
      </c>
      <c r="E1365" t="s">
        <v>576</v>
      </c>
      <c r="F1365" t="str">
        <f>IF(ISERROR(VLOOKUP(Transaktionen[[#This Row],[Transaktionen]],BTT[Verwendete Transaktion (Pflichtauswahl)],1,FALSE)),"nein","ja")</f>
        <v>nein</v>
      </c>
      <c r="G1365" t="s">
        <v>9516</v>
      </c>
    </row>
    <row r="1366" spans="1:7" x14ac:dyDescent="0.25">
      <c r="A1366" t="s">
        <v>1704</v>
      </c>
      <c r="B1366" t="s">
        <v>1705</v>
      </c>
      <c r="C1366" t="s">
        <v>3</v>
      </c>
      <c r="D1366" s="13">
        <v>962</v>
      </c>
      <c r="E1366" t="s">
        <v>9102</v>
      </c>
      <c r="F1366" t="str">
        <f>IF(ISERROR(VLOOKUP(Transaktionen[[#This Row],[Transaktionen]],BTT[Verwendete Transaktion (Pflichtauswahl)],1,FALSE)),"nein","ja")</f>
        <v>nein</v>
      </c>
    </row>
    <row r="1367" spans="1:7" x14ac:dyDescent="0.25">
      <c r="A1367" t="s">
        <v>1706</v>
      </c>
      <c r="B1367" t="s">
        <v>1707</v>
      </c>
      <c r="C1367" t="s">
        <v>3</v>
      </c>
      <c r="D1367" s="13">
        <v>418</v>
      </c>
      <c r="E1367" t="s">
        <v>9102</v>
      </c>
      <c r="F1367" t="str">
        <f>IF(ISERROR(VLOOKUP(Transaktionen[[#This Row],[Transaktionen]],BTT[Verwendete Transaktion (Pflichtauswahl)],1,FALSE)),"nein","ja")</f>
        <v>nein</v>
      </c>
    </row>
    <row r="1368" spans="1:7" x14ac:dyDescent="0.25">
      <c r="A1368" t="s">
        <v>1708</v>
      </c>
      <c r="B1368" t="s">
        <v>1709</v>
      </c>
      <c r="C1368" t="s">
        <v>3</v>
      </c>
      <c r="D1368" s="13">
        <v>134</v>
      </c>
      <c r="E1368" t="s">
        <v>9102</v>
      </c>
      <c r="F1368" s="10" t="str">
        <f>IF(ISERROR(VLOOKUP(Transaktionen[[#This Row],[Transaktionen]],BTT[Verwendete Transaktion (Pflichtauswahl)],1,FALSE)),"nein","ja")</f>
        <v>nein</v>
      </c>
    </row>
    <row r="1369" spans="1:7" x14ac:dyDescent="0.25">
      <c r="A1369" t="s">
        <v>1710</v>
      </c>
      <c r="B1369" t="s">
        <v>1711</v>
      </c>
      <c r="C1369" t="s">
        <v>3</v>
      </c>
      <c r="D1369" s="13">
        <v>174</v>
      </c>
      <c r="E1369" t="s">
        <v>9102</v>
      </c>
      <c r="F1369" s="10" t="str">
        <f>IF(ISERROR(VLOOKUP(Transaktionen[[#This Row],[Transaktionen]],BTT[Verwendete Transaktion (Pflichtauswahl)],1,FALSE)),"nein","ja")</f>
        <v>nein</v>
      </c>
    </row>
    <row r="1370" spans="1:7" x14ac:dyDescent="0.25">
      <c r="A1370" t="s">
        <v>1712</v>
      </c>
      <c r="B1370" t="s">
        <v>1713</v>
      </c>
      <c r="C1370" t="s">
        <v>3</v>
      </c>
      <c r="D1370" s="13">
        <v>10</v>
      </c>
      <c r="E1370" t="s">
        <v>576</v>
      </c>
      <c r="F1370" t="str">
        <f>IF(ISERROR(VLOOKUP(Transaktionen[[#This Row],[Transaktionen]],BTT[Verwendete Transaktion (Pflichtauswahl)],1,FALSE)),"nein","ja")</f>
        <v>nein</v>
      </c>
    </row>
    <row r="1371" spans="1:7" x14ac:dyDescent="0.25">
      <c r="A1371" t="s">
        <v>9187</v>
      </c>
      <c r="B1371" t="s">
        <v>9188</v>
      </c>
      <c r="C1371" t="s">
        <v>3</v>
      </c>
      <c r="D1371" s="13">
        <v>2</v>
      </c>
      <c r="E1371" t="s">
        <v>9102</v>
      </c>
      <c r="F1371" t="str">
        <f>IF(ISERROR(VLOOKUP(Transaktionen[[#This Row],[Transaktionen]],BTT[Verwendete Transaktion (Pflichtauswahl)],1,FALSE)),"nein","ja")</f>
        <v>nein</v>
      </c>
    </row>
    <row r="1372" spans="1:7" x14ac:dyDescent="0.25">
      <c r="A1372" t="s">
        <v>9189</v>
      </c>
      <c r="B1372" t="s">
        <v>9190</v>
      </c>
      <c r="C1372" t="s">
        <v>3</v>
      </c>
      <c r="D1372" s="13">
        <v>24</v>
      </c>
      <c r="E1372" t="s">
        <v>9102</v>
      </c>
      <c r="F1372" t="str">
        <f>IF(ISERROR(VLOOKUP(Transaktionen[[#This Row],[Transaktionen]],BTT[Verwendete Transaktion (Pflichtauswahl)],1,FALSE)),"nein","ja")</f>
        <v>nein</v>
      </c>
    </row>
    <row r="1373" spans="1:7" x14ac:dyDescent="0.25">
      <c r="A1373" t="s">
        <v>1714</v>
      </c>
      <c r="B1373" t="s">
        <v>1715</v>
      </c>
      <c r="C1373" t="s">
        <v>3</v>
      </c>
      <c r="D1373" s="13" t="s">
        <v>576</v>
      </c>
      <c r="E1373" t="s">
        <v>576</v>
      </c>
      <c r="F1373" s="10" t="str">
        <f>IF(ISERROR(VLOOKUP(Transaktionen[[#This Row],[Transaktionen]],BTT[Verwendete Transaktion (Pflichtauswahl)],1,FALSE)),"nein","ja")</f>
        <v>nein</v>
      </c>
      <c r="G1373" t="s">
        <v>9516</v>
      </c>
    </row>
    <row r="1374" spans="1:7" x14ac:dyDescent="0.25">
      <c r="A1374" t="s">
        <v>1716</v>
      </c>
      <c r="B1374" t="s">
        <v>1717</v>
      </c>
      <c r="C1374" t="s">
        <v>3</v>
      </c>
      <c r="D1374" s="13">
        <v>5</v>
      </c>
      <c r="E1374" t="s">
        <v>576</v>
      </c>
      <c r="F1374" t="str">
        <f>IF(ISERROR(VLOOKUP(Transaktionen[[#This Row],[Transaktionen]],BTT[Verwendete Transaktion (Pflichtauswahl)],1,FALSE)),"nein","ja")</f>
        <v>nein</v>
      </c>
    </row>
    <row r="1375" spans="1:7" x14ac:dyDescent="0.25">
      <c r="A1375" t="s">
        <v>6860</v>
      </c>
      <c r="B1375" t="s">
        <v>7904</v>
      </c>
      <c r="C1375" t="s">
        <v>3</v>
      </c>
      <c r="D1375" s="13">
        <v>2</v>
      </c>
      <c r="E1375" t="s">
        <v>9102</v>
      </c>
      <c r="F1375" t="str">
        <f>IF(ISERROR(VLOOKUP(Transaktionen[[#This Row],[Transaktionen]],BTT[Verwendete Transaktion (Pflichtauswahl)],1,FALSE)),"nein","ja")</f>
        <v>nein</v>
      </c>
    </row>
    <row r="1376" spans="1:7" x14ac:dyDescent="0.25">
      <c r="A1376" t="s">
        <v>9191</v>
      </c>
      <c r="B1376" t="s">
        <v>9192</v>
      </c>
      <c r="C1376" t="s">
        <v>3</v>
      </c>
      <c r="D1376" s="13">
        <v>195</v>
      </c>
      <c r="E1376" t="s">
        <v>9102</v>
      </c>
      <c r="F1376" t="str">
        <f>IF(ISERROR(VLOOKUP(Transaktionen[[#This Row],[Transaktionen]],BTT[Verwendete Transaktion (Pflichtauswahl)],1,FALSE)),"nein","ja")</f>
        <v>nein</v>
      </c>
    </row>
    <row r="1377" spans="1:7" x14ac:dyDescent="0.25">
      <c r="A1377" t="s">
        <v>1718</v>
      </c>
      <c r="B1377" t="s">
        <v>1719</v>
      </c>
      <c r="C1377" t="s">
        <v>3</v>
      </c>
      <c r="D1377" s="13">
        <v>2</v>
      </c>
      <c r="E1377" t="s">
        <v>9102</v>
      </c>
      <c r="F1377" t="str">
        <f>IF(ISERROR(VLOOKUP(Transaktionen[[#This Row],[Transaktionen]],BTT[Verwendete Transaktion (Pflichtauswahl)],1,FALSE)),"nein","ja")</f>
        <v>nein</v>
      </c>
    </row>
    <row r="1378" spans="1:7" x14ac:dyDescent="0.25">
      <c r="A1378" t="s">
        <v>1720</v>
      </c>
      <c r="B1378" t="s">
        <v>1721</v>
      </c>
      <c r="C1378" t="s">
        <v>3</v>
      </c>
      <c r="D1378" s="13">
        <v>825</v>
      </c>
      <c r="E1378" t="s">
        <v>9102</v>
      </c>
      <c r="F1378" t="str">
        <f>IF(ISERROR(VLOOKUP(Transaktionen[[#This Row],[Transaktionen]],BTT[Verwendete Transaktion (Pflichtauswahl)],1,FALSE)),"nein","ja")</f>
        <v>nein</v>
      </c>
    </row>
    <row r="1379" spans="1:7" x14ac:dyDescent="0.25">
      <c r="A1379" t="s">
        <v>6861</v>
      </c>
      <c r="B1379" t="s">
        <v>7905</v>
      </c>
      <c r="C1379" t="s">
        <v>3</v>
      </c>
      <c r="D1379" s="13">
        <v>5</v>
      </c>
      <c r="E1379" t="s">
        <v>9102</v>
      </c>
      <c r="F1379" t="str">
        <f>IF(ISERROR(VLOOKUP(Transaktionen[[#This Row],[Transaktionen]],BTT[Verwendete Transaktion (Pflichtauswahl)],1,FALSE)),"nein","ja")</f>
        <v>nein</v>
      </c>
    </row>
    <row r="1380" spans="1:7" x14ac:dyDescent="0.25">
      <c r="A1380" t="s">
        <v>1722</v>
      </c>
      <c r="B1380" t="s">
        <v>1723</v>
      </c>
      <c r="C1380" t="s">
        <v>3</v>
      </c>
      <c r="D1380" s="13">
        <v>2</v>
      </c>
      <c r="E1380" t="s">
        <v>9102</v>
      </c>
      <c r="F1380" t="str">
        <f>IF(ISERROR(VLOOKUP(Transaktionen[[#This Row],[Transaktionen]],BTT[Verwendete Transaktion (Pflichtauswahl)],1,FALSE)),"nein","ja")</f>
        <v>nein</v>
      </c>
    </row>
    <row r="1381" spans="1:7" x14ac:dyDescent="0.25">
      <c r="A1381" t="s">
        <v>1724</v>
      </c>
      <c r="B1381" t="s">
        <v>1725</v>
      </c>
      <c r="C1381" t="s">
        <v>6102</v>
      </c>
      <c r="D1381" s="13">
        <v>45</v>
      </c>
      <c r="E1381" t="s">
        <v>576</v>
      </c>
      <c r="F1381" t="str">
        <f>IF(ISERROR(VLOOKUP(Transaktionen[[#This Row],[Transaktionen]],BTT[Verwendete Transaktion (Pflichtauswahl)],1,FALSE)),"nein","ja")</f>
        <v>nein</v>
      </c>
    </row>
    <row r="1382" spans="1:7" x14ac:dyDescent="0.25">
      <c r="A1382" t="s">
        <v>1726</v>
      </c>
      <c r="B1382" t="s">
        <v>1727</v>
      </c>
      <c r="C1382" t="s">
        <v>3</v>
      </c>
      <c r="D1382" s="13">
        <v>1264</v>
      </c>
      <c r="E1382" t="s">
        <v>9102</v>
      </c>
      <c r="F1382" t="str">
        <f>IF(ISERROR(VLOOKUP(Transaktionen[[#This Row],[Transaktionen]],BTT[Verwendete Transaktion (Pflichtauswahl)],1,FALSE)),"nein","ja")</f>
        <v>nein</v>
      </c>
    </row>
    <row r="1383" spans="1:7" x14ac:dyDescent="0.25">
      <c r="A1383" t="s">
        <v>1728</v>
      </c>
      <c r="B1383" t="s">
        <v>1729</v>
      </c>
      <c r="C1383" t="s">
        <v>3</v>
      </c>
      <c r="D1383" s="13">
        <v>3348</v>
      </c>
      <c r="E1383" t="s">
        <v>9102</v>
      </c>
      <c r="F1383" t="str">
        <f>IF(ISERROR(VLOOKUP(Transaktionen[[#This Row],[Transaktionen]],BTT[Verwendete Transaktion (Pflichtauswahl)],1,FALSE)),"nein","ja")</f>
        <v>nein</v>
      </c>
    </row>
    <row r="1384" spans="1:7" x14ac:dyDescent="0.25">
      <c r="A1384" t="s">
        <v>1730</v>
      </c>
      <c r="B1384" t="s">
        <v>1731</v>
      </c>
      <c r="C1384" t="s">
        <v>3</v>
      </c>
      <c r="D1384" s="13" t="s">
        <v>576</v>
      </c>
      <c r="E1384" t="s">
        <v>576</v>
      </c>
      <c r="F1384" t="str">
        <f>IF(ISERROR(VLOOKUP(Transaktionen[[#This Row],[Transaktionen]],BTT[Verwendete Transaktion (Pflichtauswahl)],1,FALSE)),"nein","ja")</f>
        <v>nein</v>
      </c>
      <c r="G1384" t="s">
        <v>9516</v>
      </c>
    </row>
    <row r="1385" spans="1:7" x14ac:dyDescent="0.25">
      <c r="A1385" t="s">
        <v>1646</v>
      </c>
      <c r="B1385" t="s">
        <v>1647</v>
      </c>
      <c r="C1385" t="s">
        <v>3</v>
      </c>
      <c r="D1385" s="13">
        <v>6</v>
      </c>
      <c r="E1385" t="s">
        <v>576</v>
      </c>
      <c r="F1385" t="str">
        <f>IF(ISERROR(VLOOKUP(Transaktionen[[#This Row],[Transaktionen]],BTT[Verwendete Transaktion (Pflichtauswahl)],1,FALSE)),"nein","ja")</f>
        <v>nein</v>
      </c>
    </row>
    <row r="1386" spans="1:7" x14ac:dyDescent="0.25">
      <c r="A1386" t="s">
        <v>1648</v>
      </c>
      <c r="B1386" t="s">
        <v>1649</v>
      </c>
      <c r="C1386" t="s">
        <v>3</v>
      </c>
      <c r="D1386" s="13">
        <v>497597</v>
      </c>
      <c r="E1386" t="s">
        <v>9102</v>
      </c>
      <c r="F1386" t="str">
        <f>IF(ISERROR(VLOOKUP(Transaktionen[[#This Row],[Transaktionen]],BTT[Verwendete Transaktion (Pflichtauswahl)],1,FALSE)),"nein","ja")</f>
        <v>nein</v>
      </c>
    </row>
    <row r="1387" spans="1:7" x14ac:dyDescent="0.25">
      <c r="A1387" t="s">
        <v>1650</v>
      </c>
      <c r="B1387" t="s">
        <v>1651</v>
      </c>
      <c r="C1387" t="s">
        <v>3</v>
      </c>
      <c r="D1387" s="13">
        <v>698781</v>
      </c>
      <c r="E1387" t="s">
        <v>9102</v>
      </c>
      <c r="F1387" t="str">
        <f>IF(ISERROR(VLOOKUP(Transaktionen[[#This Row],[Transaktionen]],BTT[Verwendete Transaktion (Pflichtauswahl)],1,FALSE)),"nein","ja")</f>
        <v>nein</v>
      </c>
    </row>
    <row r="1388" spans="1:7" x14ac:dyDescent="0.25">
      <c r="A1388" t="s">
        <v>1652</v>
      </c>
      <c r="B1388" t="s">
        <v>1653</v>
      </c>
      <c r="C1388" t="s">
        <v>6102</v>
      </c>
      <c r="D1388" s="13" t="s">
        <v>576</v>
      </c>
      <c r="E1388" t="s">
        <v>576</v>
      </c>
      <c r="F1388" t="str">
        <f>IF(ISERROR(VLOOKUP(Transaktionen[[#This Row],[Transaktionen]],BTT[Verwendete Transaktion (Pflichtauswahl)],1,FALSE)),"nein","ja")</f>
        <v>nein</v>
      </c>
      <c r="G1388" t="s">
        <v>9516</v>
      </c>
    </row>
    <row r="1389" spans="1:7" x14ac:dyDescent="0.25">
      <c r="A1389" t="s">
        <v>1654</v>
      </c>
      <c r="B1389" t="s">
        <v>1655</v>
      </c>
      <c r="C1389" t="s">
        <v>3</v>
      </c>
      <c r="D1389" s="13">
        <v>8</v>
      </c>
      <c r="E1389" t="s">
        <v>576</v>
      </c>
      <c r="F1389" t="str">
        <f>IF(ISERROR(VLOOKUP(Transaktionen[[#This Row],[Transaktionen]],BTT[Verwendete Transaktion (Pflichtauswahl)],1,FALSE)),"nein","ja")</f>
        <v>nein</v>
      </c>
    </row>
    <row r="1390" spans="1:7" x14ac:dyDescent="0.25">
      <c r="A1390" t="s">
        <v>1732</v>
      </c>
      <c r="B1390" t="s">
        <v>1733</v>
      </c>
      <c r="C1390" t="s">
        <v>3</v>
      </c>
      <c r="D1390" s="13">
        <v>246</v>
      </c>
      <c r="E1390" t="s">
        <v>9102</v>
      </c>
      <c r="F1390" t="str">
        <f>IF(ISERROR(VLOOKUP(Transaktionen[[#This Row],[Transaktionen]],BTT[Verwendete Transaktion (Pflichtauswahl)],1,FALSE)),"nein","ja")</f>
        <v>nein</v>
      </c>
    </row>
    <row r="1391" spans="1:7" x14ac:dyDescent="0.25">
      <c r="A1391" t="s">
        <v>1734</v>
      </c>
      <c r="B1391" t="s">
        <v>1735</v>
      </c>
      <c r="C1391" t="s">
        <v>6101</v>
      </c>
      <c r="D1391" s="13">
        <v>695643</v>
      </c>
      <c r="E1391" t="s">
        <v>9102</v>
      </c>
      <c r="F1391" t="str">
        <f>IF(ISERROR(VLOOKUP(Transaktionen[[#This Row],[Transaktionen]],BTT[Verwendete Transaktion (Pflichtauswahl)],1,FALSE)),"nein","ja")</f>
        <v>nein</v>
      </c>
    </row>
    <row r="1392" spans="1:7" x14ac:dyDescent="0.25">
      <c r="A1392" t="s">
        <v>1736</v>
      </c>
      <c r="B1392" t="s">
        <v>1737</v>
      </c>
      <c r="C1392" t="s">
        <v>3</v>
      </c>
      <c r="D1392" s="13">
        <v>3132</v>
      </c>
      <c r="E1392" t="s">
        <v>9102</v>
      </c>
      <c r="F1392" t="str">
        <f>IF(ISERROR(VLOOKUP(Transaktionen[[#This Row],[Transaktionen]],BTT[Verwendete Transaktion (Pflichtauswahl)],1,FALSE)),"nein","ja")</f>
        <v>nein</v>
      </c>
    </row>
    <row r="1393" spans="1:7" x14ac:dyDescent="0.25">
      <c r="A1393" t="s">
        <v>1738</v>
      </c>
      <c r="B1393" t="s">
        <v>1739</v>
      </c>
      <c r="C1393" t="s">
        <v>8458</v>
      </c>
      <c r="D1393" s="13">
        <v>1110</v>
      </c>
      <c r="E1393" t="s">
        <v>9102</v>
      </c>
      <c r="F1393" t="str">
        <f>IF(ISERROR(VLOOKUP(Transaktionen[[#This Row],[Transaktionen]],BTT[Verwendete Transaktion (Pflichtauswahl)],1,FALSE)),"nein","ja")</f>
        <v>nein</v>
      </c>
    </row>
    <row r="1394" spans="1:7" x14ac:dyDescent="0.25">
      <c r="A1394" t="s">
        <v>1740</v>
      </c>
      <c r="B1394" t="s">
        <v>1741</v>
      </c>
      <c r="C1394" t="s">
        <v>6089</v>
      </c>
      <c r="D1394" s="13">
        <v>9948</v>
      </c>
      <c r="E1394" t="s">
        <v>9102</v>
      </c>
      <c r="F1394" t="str">
        <f>IF(ISERROR(VLOOKUP(Transaktionen[[#This Row],[Transaktionen]],BTT[Verwendete Transaktion (Pflichtauswahl)],1,FALSE)),"nein","ja")</f>
        <v>nein</v>
      </c>
    </row>
    <row r="1395" spans="1:7" x14ac:dyDescent="0.25">
      <c r="A1395" t="s">
        <v>1656</v>
      </c>
      <c r="B1395" t="s">
        <v>1657</v>
      </c>
      <c r="C1395" t="s">
        <v>3</v>
      </c>
      <c r="D1395" s="13">
        <v>26</v>
      </c>
      <c r="E1395" t="s">
        <v>9102</v>
      </c>
      <c r="F1395" t="str">
        <f>IF(ISERROR(VLOOKUP(Transaktionen[[#This Row],[Transaktionen]],BTT[Verwendete Transaktion (Pflichtauswahl)],1,FALSE)),"nein","ja")</f>
        <v>nein</v>
      </c>
    </row>
    <row r="1396" spans="1:7" x14ac:dyDescent="0.25">
      <c r="A1396" t="s">
        <v>1658</v>
      </c>
      <c r="B1396" t="s">
        <v>1659</v>
      </c>
      <c r="C1396" t="s">
        <v>3</v>
      </c>
      <c r="D1396" s="13">
        <v>81988</v>
      </c>
      <c r="E1396" t="s">
        <v>9102</v>
      </c>
      <c r="F1396" t="str">
        <f>IF(ISERROR(VLOOKUP(Transaktionen[[#This Row],[Transaktionen]],BTT[Verwendete Transaktion (Pflichtauswahl)],1,FALSE)),"nein","ja")</f>
        <v>nein</v>
      </c>
    </row>
    <row r="1397" spans="1:7" x14ac:dyDescent="0.25">
      <c r="A1397" t="s">
        <v>1660</v>
      </c>
      <c r="B1397" t="s">
        <v>1661</v>
      </c>
      <c r="C1397" t="s">
        <v>3</v>
      </c>
      <c r="D1397" s="13">
        <v>4</v>
      </c>
      <c r="E1397" t="s">
        <v>576</v>
      </c>
      <c r="F1397" t="str">
        <f>IF(ISERROR(VLOOKUP(Transaktionen[[#This Row],[Transaktionen]],BTT[Verwendete Transaktion (Pflichtauswahl)],1,FALSE)),"nein","ja")</f>
        <v>nein</v>
      </c>
    </row>
    <row r="1398" spans="1:7" x14ac:dyDescent="0.25">
      <c r="A1398" t="s">
        <v>1662</v>
      </c>
      <c r="B1398" t="s">
        <v>1663</v>
      </c>
      <c r="C1398" t="s">
        <v>3</v>
      </c>
      <c r="D1398" s="13" t="s">
        <v>576</v>
      </c>
      <c r="E1398" t="s">
        <v>576</v>
      </c>
      <c r="F1398" t="str">
        <f>IF(ISERROR(VLOOKUP(Transaktionen[[#This Row],[Transaktionen]],BTT[Verwendete Transaktion (Pflichtauswahl)],1,FALSE)),"nein","ja")</f>
        <v>nein</v>
      </c>
      <c r="G1398" t="s">
        <v>9516</v>
      </c>
    </row>
    <row r="1399" spans="1:7" x14ac:dyDescent="0.25">
      <c r="A1399" t="s">
        <v>1664</v>
      </c>
      <c r="B1399" t="s">
        <v>1653</v>
      </c>
      <c r="C1399" t="s">
        <v>3</v>
      </c>
      <c r="D1399" s="13">
        <v>4</v>
      </c>
      <c r="E1399" t="s">
        <v>576</v>
      </c>
      <c r="F1399" t="str">
        <f>IF(ISERROR(VLOOKUP(Transaktionen[[#This Row],[Transaktionen]],BTT[Verwendete Transaktion (Pflichtauswahl)],1,FALSE)),"nein","ja")</f>
        <v>nein</v>
      </c>
    </row>
    <row r="1400" spans="1:7" x14ac:dyDescent="0.25">
      <c r="A1400" t="s">
        <v>1665</v>
      </c>
      <c r="B1400" t="s">
        <v>1666</v>
      </c>
      <c r="C1400" t="s">
        <v>3</v>
      </c>
      <c r="D1400" s="13">
        <v>4</v>
      </c>
      <c r="E1400" t="s">
        <v>576</v>
      </c>
      <c r="F1400" t="str">
        <f>IF(ISERROR(VLOOKUP(Transaktionen[[#This Row],[Transaktionen]],BTT[Verwendete Transaktion (Pflichtauswahl)],1,FALSE)),"nein","ja")</f>
        <v>nein</v>
      </c>
    </row>
    <row r="1401" spans="1:7" x14ac:dyDescent="0.25">
      <c r="A1401" t="s">
        <v>9379</v>
      </c>
      <c r="B1401" t="s">
        <v>1686</v>
      </c>
      <c r="C1401" t="s">
        <v>3</v>
      </c>
      <c r="D1401" s="13">
        <v>12</v>
      </c>
      <c r="E1401" t="s">
        <v>9102</v>
      </c>
      <c r="F1401" t="str">
        <f>IF(ISERROR(VLOOKUP(Transaktionen[[#This Row],[Transaktionen]],BTT[Verwendete Transaktion (Pflichtauswahl)],1,FALSE)),"nein","ja")</f>
        <v>nein</v>
      </c>
    </row>
    <row r="1402" spans="1:7" x14ac:dyDescent="0.25">
      <c r="A1402" t="s">
        <v>1667</v>
      </c>
      <c r="B1402" t="s">
        <v>1655</v>
      </c>
      <c r="C1402" t="s">
        <v>3</v>
      </c>
      <c r="D1402" s="13">
        <v>16</v>
      </c>
      <c r="E1402" t="s">
        <v>9102</v>
      </c>
      <c r="F1402" t="str">
        <f>IF(ISERROR(VLOOKUP(Transaktionen[[#This Row],[Transaktionen]],BTT[Verwendete Transaktion (Pflichtauswahl)],1,FALSE)),"nein","ja")</f>
        <v>nein</v>
      </c>
    </row>
    <row r="1403" spans="1:7" x14ac:dyDescent="0.25">
      <c r="A1403" t="s">
        <v>1668</v>
      </c>
      <c r="B1403" t="s">
        <v>1669</v>
      </c>
      <c r="C1403" t="s">
        <v>3</v>
      </c>
      <c r="D1403" s="13">
        <v>50827</v>
      </c>
      <c r="E1403" t="s">
        <v>9102</v>
      </c>
      <c r="F1403" t="str">
        <f>IF(ISERROR(VLOOKUP(Transaktionen[[#This Row],[Transaktionen]],BTT[Verwendete Transaktion (Pflichtauswahl)],1,FALSE)),"nein","ja")</f>
        <v>nein</v>
      </c>
    </row>
    <row r="1404" spans="1:7" x14ac:dyDescent="0.25">
      <c r="A1404" t="s">
        <v>1670</v>
      </c>
      <c r="B1404" t="s">
        <v>1671</v>
      </c>
      <c r="C1404" t="s">
        <v>3</v>
      </c>
      <c r="D1404" s="13" t="s">
        <v>576</v>
      </c>
      <c r="E1404" t="s">
        <v>576</v>
      </c>
      <c r="F1404" t="str">
        <f>IF(ISERROR(VLOOKUP(Transaktionen[[#This Row],[Transaktionen]],BTT[Verwendete Transaktion (Pflichtauswahl)],1,FALSE)),"nein","ja")</f>
        <v>nein</v>
      </c>
      <c r="G1404" t="s">
        <v>9516</v>
      </c>
    </row>
    <row r="1405" spans="1:7" x14ac:dyDescent="0.25">
      <c r="A1405" t="s">
        <v>1672</v>
      </c>
      <c r="B1405" t="s">
        <v>1673</v>
      </c>
      <c r="C1405" t="s">
        <v>3</v>
      </c>
      <c r="D1405" s="13">
        <v>38</v>
      </c>
      <c r="E1405" t="s">
        <v>9102</v>
      </c>
      <c r="F1405" t="str">
        <f>IF(ISERROR(VLOOKUP(Transaktionen[[#This Row],[Transaktionen]],BTT[Verwendete Transaktion (Pflichtauswahl)],1,FALSE)),"nein","ja")</f>
        <v>nein</v>
      </c>
    </row>
    <row r="1406" spans="1:7" x14ac:dyDescent="0.25">
      <c r="A1406" t="s">
        <v>1674</v>
      </c>
      <c r="B1406" t="s">
        <v>1675</v>
      </c>
      <c r="C1406" t="s">
        <v>3</v>
      </c>
      <c r="D1406" s="13" t="s">
        <v>576</v>
      </c>
      <c r="E1406" t="s">
        <v>576</v>
      </c>
      <c r="F1406" t="str">
        <f>IF(ISERROR(VLOOKUP(Transaktionen[[#This Row],[Transaktionen]],BTT[Verwendete Transaktion (Pflichtauswahl)],1,FALSE)),"nein","ja")</f>
        <v>nein</v>
      </c>
      <c r="G1406" t="s">
        <v>9516</v>
      </c>
    </row>
    <row r="1407" spans="1:7" x14ac:dyDescent="0.25">
      <c r="A1407" t="s">
        <v>1676</v>
      </c>
      <c r="B1407" t="s">
        <v>1677</v>
      </c>
      <c r="C1407" t="s">
        <v>3</v>
      </c>
      <c r="D1407" s="13">
        <v>33</v>
      </c>
      <c r="E1407" t="s">
        <v>9102</v>
      </c>
      <c r="F1407" t="str">
        <f>IF(ISERROR(VLOOKUP(Transaktionen[[#This Row],[Transaktionen]],BTT[Verwendete Transaktion (Pflichtauswahl)],1,FALSE)),"nein","ja")</f>
        <v>nein</v>
      </c>
    </row>
    <row r="1408" spans="1:7" x14ac:dyDescent="0.25">
      <c r="A1408" t="s">
        <v>1678</v>
      </c>
      <c r="B1408" t="s">
        <v>1659</v>
      </c>
      <c r="C1408" t="s">
        <v>3</v>
      </c>
      <c r="D1408" s="13">
        <v>31316</v>
      </c>
      <c r="E1408" t="s">
        <v>9102</v>
      </c>
      <c r="F1408" t="str">
        <f>IF(ISERROR(VLOOKUP(Transaktionen[[#This Row],[Transaktionen]],BTT[Verwendete Transaktion (Pflichtauswahl)],1,FALSE)),"nein","ja")</f>
        <v>nein</v>
      </c>
    </row>
    <row r="1409" spans="1:7" x14ac:dyDescent="0.25">
      <c r="A1409" t="s">
        <v>1679</v>
      </c>
      <c r="B1409" t="s">
        <v>1680</v>
      </c>
      <c r="C1409" t="s">
        <v>3</v>
      </c>
      <c r="D1409" s="13">
        <v>701755</v>
      </c>
      <c r="E1409" t="s">
        <v>9102</v>
      </c>
      <c r="F1409" t="str">
        <f>IF(ISERROR(VLOOKUP(Transaktionen[[#This Row],[Transaktionen]],BTT[Verwendete Transaktion (Pflichtauswahl)],1,FALSE)),"nein","ja")</f>
        <v>nein</v>
      </c>
    </row>
    <row r="1410" spans="1:7" x14ac:dyDescent="0.25">
      <c r="A1410" t="s">
        <v>1681</v>
      </c>
      <c r="B1410" t="s">
        <v>1682</v>
      </c>
      <c r="C1410" t="s">
        <v>3</v>
      </c>
      <c r="D1410" s="13">
        <v>422756</v>
      </c>
      <c r="E1410" t="s">
        <v>9102</v>
      </c>
      <c r="F1410" t="str">
        <f>IF(ISERROR(VLOOKUP(Transaktionen[[#This Row],[Transaktionen]],BTT[Verwendete Transaktion (Pflichtauswahl)],1,FALSE)),"nein","ja")</f>
        <v>nein</v>
      </c>
    </row>
    <row r="1411" spans="1:7" x14ac:dyDescent="0.25">
      <c r="A1411" t="s">
        <v>1683</v>
      </c>
      <c r="B1411" t="s">
        <v>1684</v>
      </c>
      <c r="C1411" t="s">
        <v>3</v>
      </c>
      <c r="D1411" s="13" t="s">
        <v>576</v>
      </c>
      <c r="E1411" t="s">
        <v>576</v>
      </c>
      <c r="F1411" t="str">
        <f>IF(ISERROR(VLOOKUP(Transaktionen[[#This Row],[Transaktionen]],BTT[Verwendete Transaktion (Pflichtauswahl)],1,FALSE)),"nein","ja")</f>
        <v>nein</v>
      </c>
      <c r="G1411" t="s">
        <v>9516</v>
      </c>
    </row>
    <row r="1412" spans="1:7" x14ac:dyDescent="0.25">
      <c r="A1412" t="s">
        <v>1742</v>
      </c>
      <c r="B1412" t="s">
        <v>1743</v>
      </c>
      <c r="C1412" t="s">
        <v>3</v>
      </c>
      <c r="D1412" s="13">
        <v>68</v>
      </c>
      <c r="E1412" t="s">
        <v>576</v>
      </c>
      <c r="F1412" t="str">
        <f>IF(ISERROR(VLOOKUP(Transaktionen[[#This Row],[Transaktionen]],BTT[Verwendete Transaktion (Pflichtauswahl)],1,FALSE)),"nein","ja")</f>
        <v>nein</v>
      </c>
    </row>
    <row r="1413" spans="1:7" x14ac:dyDescent="0.25">
      <c r="A1413" t="s">
        <v>1685</v>
      </c>
      <c r="B1413" t="s">
        <v>1686</v>
      </c>
      <c r="C1413" t="s">
        <v>3</v>
      </c>
      <c r="D1413" s="13">
        <v>21770</v>
      </c>
      <c r="E1413" t="s">
        <v>9102</v>
      </c>
      <c r="F1413" t="str">
        <f>IF(ISERROR(VLOOKUP(Transaktionen[[#This Row],[Transaktionen]],BTT[Verwendete Transaktion (Pflichtauswahl)],1,FALSE)),"nein","ja")</f>
        <v>nein</v>
      </c>
    </row>
    <row r="1414" spans="1:7" x14ac:dyDescent="0.25">
      <c r="A1414" t="s">
        <v>1687</v>
      </c>
      <c r="B1414" t="s">
        <v>1655</v>
      </c>
      <c r="C1414" t="s">
        <v>3</v>
      </c>
      <c r="D1414" s="13" t="s">
        <v>576</v>
      </c>
      <c r="E1414" t="s">
        <v>576</v>
      </c>
      <c r="F1414" t="str">
        <f>IF(ISERROR(VLOOKUP(Transaktionen[[#This Row],[Transaktionen]],BTT[Verwendete Transaktion (Pflichtauswahl)],1,FALSE)),"nein","ja")</f>
        <v>nein</v>
      </c>
      <c r="G1414" t="s">
        <v>9516</v>
      </c>
    </row>
    <row r="1415" spans="1:7" x14ac:dyDescent="0.25">
      <c r="A1415" t="s">
        <v>1744</v>
      </c>
      <c r="B1415" t="s">
        <v>1745</v>
      </c>
      <c r="C1415" t="s">
        <v>3</v>
      </c>
      <c r="D1415" s="13">
        <v>20</v>
      </c>
      <c r="E1415" t="s">
        <v>9102</v>
      </c>
      <c r="F1415" s="10" t="str">
        <f>IF(ISERROR(VLOOKUP(Transaktionen[[#This Row],[Transaktionen]],BTT[Verwendete Transaktion (Pflichtauswahl)],1,FALSE)),"nein","ja")</f>
        <v>nein</v>
      </c>
    </row>
    <row r="1416" spans="1:7" x14ac:dyDescent="0.25">
      <c r="A1416" t="s">
        <v>1688</v>
      </c>
      <c r="B1416" t="s">
        <v>1673</v>
      </c>
      <c r="C1416" t="s">
        <v>3</v>
      </c>
      <c r="D1416" s="13">
        <v>676</v>
      </c>
      <c r="E1416" t="s">
        <v>9102</v>
      </c>
      <c r="F1416" t="str">
        <f>IF(ISERROR(VLOOKUP(Transaktionen[[#This Row],[Transaktionen]],BTT[Verwendete Transaktion (Pflichtauswahl)],1,FALSE)),"nein","ja")</f>
        <v>nein</v>
      </c>
    </row>
    <row r="1417" spans="1:7" x14ac:dyDescent="0.25">
      <c r="A1417" t="s">
        <v>1689</v>
      </c>
      <c r="B1417" t="s">
        <v>1657</v>
      </c>
      <c r="C1417" t="s">
        <v>3</v>
      </c>
      <c r="D1417" s="13">
        <v>944</v>
      </c>
      <c r="E1417" t="s">
        <v>9102</v>
      </c>
      <c r="F1417" t="str">
        <f>IF(ISERROR(VLOOKUP(Transaktionen[[#This Row],[Transaktionen]],BTT[Verwendete Transaktion (Pflichtauswahl)],1,FALSE)),"nein","ja")</f>
        <v>nein</v>
      </c>
    </row>
    <row r="1418" spans="1:7" x14ac:dyDescent="0.25">
      <c r="A1418" t="s">
        <v>1690</v>
      </c>
      <c r="B1418" t="s">
        <v>1691</v>
      </c>
      <c r="C1418" t="s">
        <v>3</v>
      </c>
      <c r="D1418" s="13" t="s">
        <v>576</v>
      </c>
      <c r="E1418" t="s">
        <v>576</v>
      </c>
      <c r="F1418" t="str">
        <f>IF(ISERROR(VLOOKUP(Transaktionen[[#This Row],[Transaktionen]],BTT[Verwendete Transaktion (Pflichtauswahl)],1,FALSE)),"nein","ja")</f>
        <v>nein</v>
      </c>
      <c r="G1418" t="s">
        <v>9516</v>
      </c>
    </row>
    <row r="1419" spans="1:7" x14ac:dyDescent="0.25">
      <c r="A1419" t="s">
        <v>9380</v>
      </c>
      <c r="B1419" t="s">
        <v>9381</v>
      </c>
      <c r="C1419" t="s">
        <v>3</v>
      </c>
      <c r="D1419" s="13">
        <v>2</v>
      </c>
      <c r="E1419" t="s">
        <v>9102</v>
      </c>
      <c r="F1419" t="str">
        <f>IF(ISERROR(VLOOKUP(Transaktionen[[#This Row],[Transaktionen]],BTT[Verwendete Transaktion (Pflichtauswahl)],1,FALSE)),"nein","ja")</f>
        <v>nein</v>
      </c>
    </row>
    <row r="1420" spans="1:7" x14ac:dyDescent="0.25">
      <c r="A1420" t="s">
        <v>9382</v>
      </c>
      <c r="B1420" t="s">
        <v>9383</v>
      </c>
      <c r="C1420" t="s">
        <v>3</v>
      </c>
      <c r="D1420" s="13">
        <v>4</v>
      </c>
      <c r="E1420" t="s">
        <v>9102</v>
      </c>
      <c r="F1420" t="str">
        <f>IF(ISERROR(VLOOKUP(Transaktionen[[#This Row],[Transaktionen]],BTT[Verwendete Transaktion (Pflichtauswahl)],1,FALSE)),"nein","ja")</f>
        <v>nein</v>
      </c>
    </row>
    <row r="1421" spans="1:7" x14ac:dyDescent="0.25">
      <c r="A1421" t="s">
        <v>9193</v>
      </c>
      <c r="B1421" t="s">
        <v>9194</v>
      </c>
      <c r="C1421" t="s">
        <v>3</v>
      </c>
      <c r="D1421" s="13">
        <v>9</v>
      </c>
      <c r="E1421" t="s">
        <v>9102</v>
      </c>
      <c r="F1421" t="str">
        <f>IF(ISERROR(VLOOKUP(Transaktionen[[#This Row],[Transaktionen]],BTT[Verwendete Transaktion (Pflichtauswahl)],1,FALSE)),"nein","ja")</f>
        <v>nein</v>
      </c>
    </row>
    <row r="1422" spans="1:7" x14ac:dyDescent="0.25">
      <c r="A1422" t="s">
        <v>1692</v>
      </c>
      <c r="B1422" t="s">
        <v>1693</v>
      </c>
      <c r="C1422" t="s">
        <v>3</v>
      </c>
      <c r="D1422" s="13" t="s">
        <v>576</v>
      </c>
      <c r="E1422" t="s">
        <v>576</v>
      </c>
      <c r="F1422" t="str">
        <f>IF(ISERROR(VLOOKUP(Transaktionen[[#This Row],[Transaktionen]],BTT[Verwendete Transaktion (Pflichtauswahl)],1,FALSE)),"nein","ja")</f>
        <v>nein</v>
      </c>
      <c r="G1422" t="s">
        <v>9516</v>
      </c>
    </row>
    <row r="1423" spans="1:7" x14ac:dyDescent="0.25">
      <c r="A1423" t="s">
        <v>1746</v>
      </c>
      <c r="B1423" t="s">
        <v>1747</v>
      </c>
      <c r="C1423" t="s">
        <v>3</v>
      </c>
      <c r="D1423" s="13">
        <v>9</v>
      </c>
      <c r="E1423" t="s">
        <v>9102</v>
      </c>
      <c r="F1423" t="str">
        <f>IF(ISERROR(VLOOKUP(Transaktionen[[#This Row],[Transaktionen]],BTT[Verwendete Transaktion (Pflichtauswahl)],1,FALSE)),"nein","ja")</f>
        <v>nein</v>
      </c>
    </row>
    <row r="1424" spans="1:7" x14ac:dyDescent="0.25">
      <c r="A1424" t="s">
        <v>9384</v>
      </c>
      <c r="B1424" t="s">
        <v>9385</v>
      </c>
      <c r="C1424" t="s">
        <v>3</v>
      </c>
      <c r="D1424" s="13">
        <v>4</v>
      </c>
      <c r="E1424" t="s">
        <v>9102</v>
      </c>
      <c r="F1424" t="str">
        <f>IF(ISERROR(VLOOKUP(Transaktionen[[#This Row],[Transaktionen]],BTT[Verwendete Transaktion (Pflichtauswahl)],1,FALSE)),"nein","ja")</f>
        <v>nein</v>
      </c>
    </row>
    <row r="1425" spans="1:7" x14ac:dyDescent="0.25">
      <c r="A1425" t="s">
        <v>1694</v>
      </c>
      <c r="B1425" t="s">
        <v>1695</v>
      </c>
      <c r="C1425" t="s">
        <v>3</v>
      </c>
      <c r="D1425" s="13" t="s">
        <v>576</v>
      </c>
      <c r="E1425" t="s">
        <v>576</v>
      </c>
      <c r="F1425" t="str">
        <f>IF(ISERROR(VLOOKUP(Transaktionen[[#This Row],[Transaktionen]],BTT[Verwendete Transaktion (Pflichtauswahl)],1,FALSE)),"nein","ja")</f>
        <v>nein</v>
      </c>
      <c r="G1425" t="s">
        <v>9516</v>
      </c>
    </row>
    <row r="1426" spans="1:7" x14ac:dyDescent="0.25">
      <c r="A1426" t="s">
        <v>1696</v>
      </c>
      <c r="B1426" t="s">
        <v>1697</v>
      </c>
      <c r="C1426" t="s">
        <v>3</v>
      </c>
      <c r="D1426" s="13">
        <v>6</v>
      </c>
      <c r="E1426" t="s">
        <v>576</v>
      </c>
      <c r="F1426" t="str">
        <f>IF(ISERROR(VLOOKUP(Transaktionen[[#This Row],[Transaktionen]],BTT[Verwendete Transaktion (Pflichtauswahl)],1,FALSE)),"nein","ja")</f>
        <v>nein</v>
      </c>
    </row>
    <row r="1427" spans="1:7" x14ac:dyDescent="0.25">
      <c r="A1427" t="s">
        <v>6862</v>
      </c>
      <c r="B1427" t="s">
        <v>7906</v>
      </c>
      <c r="C1427" t="s">
        <v>6102</v>
      </c>
      <c r="D1427" s="13" t="s">
        <v>576</v>
      </c>
      <c r="E1427" t="s">
        <v>576</v>
      </c>
      <c r="F1427" t="str">
        <f>IF(ISERROR(VLOOKUP(Transaktionen[[#This Row],[Transaktionen]],BTT[Verwendete Transaktion (Pflichtauswahl)],1,FALSE)),"nein","ja")</f>
        <v>nein</v>
      </c>
      <c r="G1427" t="s">
        <v>9516</v>
      </c>
    </row>
    <row r="1428" spans="1:7" x14ac:dyDescent="0.25">
      <c r="A1428" t="s">
        <v>1748</v>
      </c>
      <c r="B1428" t="s">
        <v>628</v>
      </c>
      <c r="C1428" t="s">
        <v>6102</v>
      </c>
      <c r="D1428" s="13" t="s">
        <v>576</v>
      </c>
      <c r="E1428" t="s">
        <v>576</v>
      </c>
      <c r="F1428" t="str">
        <f>IF(ISERROR(VLOOKUP(Transaktionen[[#This Row],[Transaktionen]],BTT[Verwendete Transaktion (Pflichtauswahl)],1,FALSE)),"nein","ja")</f>
        <v>nein</v>
      </c>
      <c r="G1428" t="s">
        <v>9516</v>
      </c>
    </row>
    <row r="1429" spans="1:7" x14ac:dyDescent="0.25">
      <c r="A1429" t="s">
        <v>1749</v>
      </c>
      <c r="B1429" t="s">
        <v>1750</v>
      </c>
      <c r="C1429" t="s">
        <v>6102</v>
      </c>
      <c r="D1429" s="13" t="s">
        <v>576</v>
      </c>
      <c r="E1429" t="s">
        <v>576</v>
      </c>
      <c r="F1429" t="str">
        <f>IF(ISERROR(VLOOKUP(Transaktionen[[#This Row],[Transaktionen]],BTT[Verwendete Transaktion (Pflichtauswahl)],1,FALSE)),"nein","ja")</f>
        <v>nein</v>
      </c>
      <c r="G1429" t="s">
        <v>9516</v>
      </c>
    </row>
    <row r="1430" spans="1:7" x14ac:dyDescent="0.25">
      <c r="A1430" t="s">
        <v>1751</v>
      </c>
      <c r="B1430" t="s">
        <v>1703</v>
      </c>
      <c r="C1430" t="s">
        <v>6102</v>
      </c>
      <c r="D1430" s="13" t="s">
        <v>576</v>
      </c>
      <c r="E1430" t="s">
        <v>576</v>
      </c>
      <c r="F1430" t="str">
        <f>IF(ISERROR(VLOOKUP(Transaktionen[[#This Row],[Transaktionen]],BTT[Verwendete Transaktion (Pflichtauswahl)],1,FALSE)),"nein","ja")</f>
        <v>nein</v>
      </c>
      <c r="G1430" t="s">
        <v>9516</v>
      </c>
    </row>
    <row r="1431" spans="1:7" x14ac:dyDescent="0.25">
      <c r="A1431" t="s">
        <v>1752</v>
      </c>
      <c r="B1431" t="s">
        <v>1753</v>
      </c>
      <c r="C1431" t="s">
        <v>6102</v>
      </c>
      <c r="D1431" s="13" t="s">
        <v>576</v>
      </c>
      <c r="E1431" t="s">
        <v>576</v>
      </c>
      <c r="F1431" t="str">
        <f>IF(ISERROR(VLOOKUP(Transaktionen[[#This Row],[Transaktionen]],BTT[Verwendete Transaktion (Pflichtauswahl)],1,FALSE)),"nein","ja")</f>
        <v>nein</v>
      </c>
      <c r="G1431" t="s">
        <v>9516</v>
      </c>
    </row>
    <row r="1432" spans="1:7" x14ac:dyDescent="0.25">
      <c r="A1432" t="s">
        <v>1754</v>
      </c>
      <c r="B1432" t="s">
        <v>1755</v>
      </c>
      <c r="C1432" t="s">
        <v>3</v>
      </c>
      <c r="D1432" s="13">
        <v>4790</v>
      </c>
      <c r="E1432" t="s">
        <v>9102</v>
      </c>
      <c r="F1432" t="str">
        <f>IF(ISERROR(VLOOKUP(Transaktionen[[#This Row],[Transaktionen]],BTT[Verwendete Transaktion (Pflichtauswahl)],1,FALSE)),"nein","ja")</f>
        <v>nein</v>
      </c>
    </row>
    <row r="1433" spans="1:7" x14ac:dyDescent="0.25">
      <c r="A1433" t="s">
        <v>1756</v>
      </c>
      <c r="B1433" t="s">
        <v>1757</v>
      </c>
      <c r="C1433" t="s">
        <v>3</v>
      </c>
      <c r="D1433" s="13">
        <v>86162</v>
      </c>
      <c r="E1433" t="s">
        <v>9102</v>
      </c>
      <c r="F1433" t="str">
        <f>IF(ISERROR(VLOOKUP(Transaktionen[[#This Row],[Transaktionen]],BTT[Verwendete Transaktion (Pflichtauswahl)],1,FALSE)),"nein","ja")</f>
        <v>nein</v>
      </c>
    </row>
    <row r="1434" spans="1:7" x14ac:dyDescent="0.25">
      <c r="A1434" t="s">
        <v>1758</v>
      </c>
      <c r="B1434" t="s">
        <v>1759</v>
      </c>
      <c r="C1434" t="s">
        <v>3</v>
      </c>
      <c r="D1434" s="13">
        <v>1684955</v>
      </c>
      <c r="E1434" t="s">
        <v>9102</v>
      </c>
      <c r="F1434" t="str">
        <f>IF(ISERROR(VLOOKUP(Transaktionen[[#This Row],[Transaktionen]],BTT[Verwendete Transaktion (Pflichtauswahl)],1,FALSE)),"nein","ja")</f>
        <v>nein</v>
      </c>
    </row>
    <row r="1435" spans="1:7" x14ac:dyDescent="0.25">
      <c r="A1435" t="s">
        <v>1760</v>
      </c>
      <c r="B1435" t="s">
        <v>618</v>
      </c>
      <c r="C1435" t="s">
        <v>8456</v>
      </c>
      <c r="D1435" s="13">
        <v>3787385</v>
      </c>
      <c r="E1435" t="s">
        <v>9102</v>
      </c>
      <c r="F1435" t="str">
        <f>IF(ISERROR(VLOOKUP(Transaktionen[[#This Row],[Transaktionen]],BTT[Verwendete Transaktion (Pflichtauswahl)],1,FALSE)),"nein","ja")</f>
        <v>nein</v>
      </c>
    </row>
    <row r="1436" spans="1:7" x14ac:dyDescent="0.25">
      <c r="A1436" t="s">
        <v>1761</v>
      </c>
      <c r="B1436" t="s">
        <v>1762</v>
      </c>
      <c r="C1436" t="s">
        <v>6102</v>
      </c>
      <c r="D1436" s="13">
        <v>102</v>
      </c>
      <c r="E1436" t="s">
        <v>9102</v>
      </c>
      <c r="F1436" t="str">
        <f>IF(ISERROR(VLOOKUP(Transaktionen[[#This Row],[Transaktionen]],BTT[Verwendete Transaktion (Pflichtauswahl)],1,FALSE)),"nein","ja")</f>
        <v>nein</v>
      </c>
    </row>
    <row r="1437" spans="1:7" x14ac:dyDescent="0.25">
      <c r="A1437" t="s">
        <v>1763</v>
      </c>
      <c r="B1437" t="s">
        <v>1764</v>
      </c>
      <c r="C1437" t="s">
        <v>3</v>
      </c>
      <c r="D1437" s="13">
        <v>192</v>
      </c>
      <c r="E1437" t="s">
        <v>9102</v>
      </c>
      <c r="F1437" t="str">
        <f>IF(ISERROR(VLOOKUP(Transaktionen[[#This Row],[Transaktionen]],BTT[Verwendete Transaktion (Pflichtauswahl)],1,FALSE)),"nein","ja")</f>
        <v>nein</v>
      </c>
    </row>
    <row r="1438" spans="1:7" x14ac:dyDescent="0.25">
      <c r="A1438" t="s">
        <v>1765</v>
      </c>
      <c r="B1438" t="s">
        <v>1766</v>
      </c>
      <c r="C1438" t="s">
        <v>3</v>
      </c>
      <c r="D1438" s="13">
        <v>296</v>
      </c>
      <c r="E1438" t="s">
        <v>9102</v>
      </c>
      <c r="F1438" t="str">
        <f>IF(ISERROR(VLOOKUP(Transaktionen[[#This Row],[Transaktionen]],BTT[Verwendete Transaktion (Pflichtauswahl)],1,FALSE)),"nein","ja")</f>
        <v>nein</v>
      </c>
    </row>
    <row r="1439" spans="1:7" x14ac:dyDescent="0.25">
      <c r="A1439" t="s">
        <v>1767</v>
      </c>
      <c r="B1439" t="s">
        <v>1768</v>
      </c>
      <c r="C1439" t="s">
        <v>3</v>
      </c>
      <c r="D1439" s="13">
        <v>43164</v>
      </c>
      <c r="E1439" t="s">
        <v>9102</v>
      </c>
      <c r="F1439" t="str">
        <f>IF(ISERROR(VLOOKUP(Transaktionen[[#This Row],[Transaktionen]],BTT[Verwendete Transaktion (Pflichtauswahl)],1,FALSE)),"nein","ja")</f>
        <v>nein</v>
      </c>
    </row>
    <row r="1440" spans="1:7" x14ac:dyDescent="0.25">
      <c r="A1440" t="s">
        <v>1769</v>
      </c>
      <c r="B1440" t="s">
        <v>1770</v>
      </c>
      <c r="C1440" t="s">
        <v>3</v>
      </c>
      <c r="D1440" s="13">
        <v>22689</v>
      </c>
      <c r="E1440" t="s">
        <v>9102</v>
      </c>
      <c r="F1440" t="str">
        <f>IF(ISERROR(VLOOKUP(Transaktionen[[#This Row],[Transaktionen]],BTT[Verwendete Transaktion (Pflichtauswahl)],1,FALSE)),"nein","ja")</f>
        <v>nein</v>
      </c>
    </row>
    <row r="1441" spans="1:7" x14ac:dyDescent="0.25">
      <c r="A1441" t="s">
        <v>1771</v>
      </c>
      <c r="B1441" t="s">
        <v>1772</v>
      </c>
      <c r="C1441" t="s">
        <v>3</v>
      </c>
      <c r="D1441" s="13" t="s">
        <v>576</v>
      </c>
      <c r="E1441" t="s">
        <v>576</v>
      </c>
      <c r="F1441" t="str">
        <f>IF(ISERROR(VLOOKUP(Transaktionen[[#This Row],[Transaktionen]],BTT[Verwendete Transaktion (Pflichtauswahl)],1,FALSE)),"nein","ja")</f>
        <v>nein</v>
      </c>
      <c r="G1441" t="s">
        <v>9516</v>
      </c>
    </row>
    <row r="1442" spans="1:7" x14ac:dyDescent="0.25">
      <c r="A1442" t="s">
        <v>1773</v>
      </c>
      <c r="B1442" t="s">
        <v>1774</v>
      </c>
      <c r="C1442" t="s">
        <v>3</v>
      </c>
      <c r="D1442" s="13">
        <v>10</v>
      </c>
      <c r="E1442" t="s">
        <v>576</v>
      </c>
      <c r="F1442" t="str">
        <f>IF(ISERROR(VLOOKUP(Transaktionen[[#This Row],[Transaktionen]],BTT[Verwendete Transaktion (Pflichtauswahl)],1,FALSE)),"nein","ja")</f>
        <v>nein</v>
      </c>
    </row>
    <row r="1443" spans="1:7" x14ac:dyDescent="0.25">
      <c r="A1443" t="s">
        <v>6863</v>
      </c>
      <c r="B1443" t="s">
        <v>7907</v>
      </c>
      <c r="C1443" t="s">
        <v>3</v>
      </c>
      <c r="D1443" s="13">
        <v>3</v>
      </c>
      <c r="E1443" t="s">
        <v>576</v>
      </c>
      <c r="F1443" t="str">
        <f>IF(ISERROR(VLOOKUP(Transaktionen[[#This Row],[Transaktionen]],BTT[Verwendete Transaktion (Pflichtauswahl)],1,FALSE)),"nein","ja")</f>
        <v>nein</v>
      </c>
    </row>
    <row r="1444" spans="1:7" x14ac:dyDescent="0.25">
      <c r="A1444" t="s">
        <v>1775</v>
      </c>
      <c r="B1444" t="s">
        <v>1776</v>
      </c>
      <c r="C1444" t="s">
        <v>3</v>
      </c>
      <c r="D1444" s="13">
        <v>66</v>
      </c>
      <c r="E1444" t="s">
        <v>9102</v>
      </c>
      <c r="F1444" t="str">
        <f>IF(ISERROR(VLOOKUP(Transaktionen[[#This Row],[Transaktionen]],BTT[Verwendete Transaktion (Pflichtauswahl)],1,FALSE)),"nein","ja")</f>
        <v>nein</v>
      </c>
    </row>
    <row r="1445" spans="1:7" x14ac:dyDescent="0.25">
      <c r="A1445" t="s">
        <v>1777</v>
      </c>
      <c r="B1445" t="s">
        <v>1778</v>
      </c>
      <c r="C1445" t="s">
        <v>3</v>
      </c>
      <c r="D1445" s="13">
        <v>32</v>
      </c>
      <c r="E1445" t="s">
        <v>9102</v>
      </c>
      <c r="F1445" t="str">
        <f>IF(ISERROR(VLOOKUP(Transaktionen[[#This Row],[Transaktionen]],BTT[Verwendete Transaktion (Pflichtauswahl)],1,FALSE)),"nein","ja")</f>
        <v>nein</v>
      </c>
    </row>
    <row r="1446" spans="1:7" x14ac:dyDescent="0.25">
      <c r="A1446" t="s">
        <v>6864</v>
      </c>
      <c r="B1446" t="s">
        <v>1669</v>
      </c>
      <c r="C1446" t="s">
        <v>3</v>
      </c>
      <c r="D1446" s="13">
        <v>6703</v>
      </c>
      <c r="E1446" t="s">
        <v>9103</v>
      </c>
      <c r="F1446" t="str">
        <f>IF(ISERROR(VLOOKUP(Transaktionen[[#This Row],[Transaktionen]],BTT[Verwendete Transaktion (Pflichtauswahl)],1,FALSE)),"nein","ja")</f>
        <v>nein</v>
      </c>
    </row>
    <row r="1447" spans="1:7" x14ac:dyDescent="0.25">
      <c r="A1447" t="s">
        <v>6865</v>
      </c>
      <c r="B1447" t="s">
        <v>1682</v>
      </c>
      <c r="C1447" t="s">
        <v>3</v>
      </c>
      <c r="D1447" s="13">
        <v>50101</v>
      </c>
      <c r="E1447" t="s">
        <v>9103</v>
      </c>
      <c r="F1447" t="str">
        <f>IF(ISERROR(VLOOKUP(Transaktionen[[#This Row],[Transaktionen]],BTT[Verwendete Transaktion (Pflichtauswahl)],1,FALSE)),"nein","ja")</f>
        <v>nein</v>
      </c>
    </row>
    <row r="1448" spans="1:7" x14ac:dyDescent="0.25">
      <c r="A1448" t="s">
        <v>6866</v>
      </c>
      <c r="B1448" t="s">
        <v>1651</v>
      </c>
      <c r="C1448" t="s">
        <v>6102</v>
      </c>
      <c r="D1448" s="13">
        <v>3292425</v>
      </c>
      <c r="E1448" t="s">
        <v>9103</v>
      </c>
      <c r="F1448" t="str">
        <f>IF(ISERROR(VLOOKUP(Transaktionen[[#This Row],[Transaktionen]],BTT[Verwendete Transaktion (Pflichtauswahl)],1,FALSE)),"nein","ja")</f>
        <v>nein</v>
      </c>
    </row>
    <row r="1449" spans="1:7" x14ac:dyDescent="0.25">
      <c r="A1449" t="s">
        <v>6867</v>
      </c>
      <c r="B1449" t="s">
        <v>1673</v>
      </c>
      <c r="C1449" t="s">
        <v>3</v>
      </c>
      <c r="D1449" s="13">
        <v>274</v>
      </c>
      <c r="E1449" t="s">
        <v>9103</v>
      </c>
      <c r="F1449" t="str">
        <f>IF(ISERROR(VLOOKUP(Transaktionen[[#This Row],[Transaktionen]],BTT[Verwendete Transaktion (Pflichtauswahl)],1,FALSE)),"nein","ja")</f>
        <v>nein</v>
      </c>
    </row>
    <row r="1450" spans="1:7" x14ac:dyDescent="0.25">
      <c r="A1450" t="s">
        <v>6868</v>
      </c>
      <c r="B1450" t="s">
        <v>7908</v>
      </c>
      <c r="C1450" t="s">
        <v>3</v>
      </c>
      <c r="D1450" s="13">
        <v>232</v>
      </c>
      <c r="E1450" t="s">
        <v>9103</v>
      </c>
      <c r="F1450" t="str">
        <f>IF(ISERROR(VLOOKUP(Transaktionen[[#This Row],[Transaktionen]],BTT[Verwendete Transaktion (Pflichtauswahl)],1,FALSE)),"nein","ja")</f>
        <v>nein</v>
      </c>
    </row>
    <row r="1451" spans="1:7" x14ac:dyDescent="0.25">
      <c r="A1451" t="s">
        <v>6869</v>
      </c>
      <c r="B1451" t="s">
        <v>7909</v>
      </c>
      <c r="C1451" t="s">
        <v>3</v>
      </c>
      <c r="D1451" s="13" t="s">
        <v>576</v>
      </c>
      <c r="E1451" t="s">
        <v>576</v>
      </c>
      <c r="F1451" t="str">
        <f>IF(ISERROR(VLOOKUP(Transaktionen[[#This Row],[Transaktionen]],BTT[Verwendete Transaktion (Pflichtauswahl)],1,FALSE)),"nein","ja")</f>
        <v>nein</v>
      </c>
      <c r="G1451" t="s">
        <v>9516</v>
      </c>
    </row>
    <row r="1452" spans="1:7" x14ac:dyDescent="0.25">
      <c r="A1452" t="s">
        <v>1779</v>
      </c>
      <c r="B1452" t="s">
        <v>1780</v>
      </c>
      <c r="C1452" t="s">
        <v>6102</v>
      </c>
      <c r="D1452" s="13">
        <v>4738</v>
      </c>
      <c r="E1452" t="s">
        <v>9102</v>
      </c>
      <c r="F1452" t="str">
        <f>IF(ISERROR(VLOOKUP(Transaktionen[[#This Row],[Transaktionen]],BTT[Verwendete Transaktion (Pflichtauswahl)],1,FALSE)),"nein","ja")</f>
        <v>nein</v>
      </c>
    </row>
    <row r="1453" spans="1:7" x14ac:dyDescent="0.25">
      <c r="A1453" t="s">
        <v>1781</v>
      </c>
      <c r="B1453" t="s">
        <v>1782</v>
      </c>
      <c r="C1453" t="s">
        <v>3</v>
      </c>
      <c r="D1453" s="13">
        <v>18042</v>
      </c>
      <c r="E1453" t="s">
        <v>9102</v>
      </c>
      <c r="F1453" t="str">
        <f>IF(ISERROR(VLOOKUP(Transaktionen[[#This Row],[Transaktionen]],BTT[Verwendete Transaktion (Pflichtauswahl)],1,FALSE)),"nein","ja")</f>
        <v>nein</v>
      </c>
    </row>
    <row r="1454" spans="1:7" x14ac:dyDescent="0.25">
      <c r="A1454" t="s">
        <v>1783</v>
      </c>
      <c r="B1454" t="s">
        <v>1784</v>
      </c>
      <c r="C1454" t="s">
        <v>3</v>
      </c>
      <c r="D1454" s="13">
        <v>101582</v>
      </c>
      <c r="E1454" t="s">
        <v>9102</v>
      </c>
      <c r="F1454" t="str">
        <f>IF(ISERROR(VLOOKUP(Transaktionen[[#This Row],[Transaktionen]],BTT[Verwendete Transaktion (Pflichtauswahl)],1,FALSE)),"nein","ja")</f>
        <v>nein</v>
      </c>
    </row>
    <row r="1455" spans="1:7" x14ac:dyDescent="0.25">
      <c r="A1455" t="s">
        <v>1785</v>
      </c>
      <c r="B1455" t="s">
        <v>1786</v>
      </c>
      <c r="C1455" t="s">
        <v>3</v>
      </c>
      <c r="D1455" s="13" t="s">
        <v>576</v>
      </c>
      <c r="E1455" t="s">
        <v>576</v>
      </c>
      <c r="F1455" t="str">
        <f>IF(ISERROR(VLOOKUP(Transaktionen[[#This Row],[Transaktionen]],BTT[Verwendete Transaktion (Pflichtauswahl)],1,FALSE)),"nein","ja")</f>
        <v>nein</v>
      </c>
      <c r="G1455" t="s">
        <v>9516</v>
      </c>
    </row>
    <row r="1456" spans="1:7" x14ac:dyDescent="0.25">
      <c r="A1456" t="s">
        <v>1787</v>
      </c>
      <c r="B1456" t="s">
        <v>1788</v>
      </c>
      <c r="C1456" t="s">
        <v>3</v>
      </c>
      <c r="D1456" s="13" t="s">
        <v>576</v>
      </c>
      <c r="E1456" t="s">
        <v>576</v>
      </c>
      <c r="F1456" t="str">
        <f>IF(ISERROR(VLOOKUP(Transaktionen[[#This Row],[Transaktionen]],BTT[Verwendete Transaktion (Pflichtauswahl)],1,FALSE)),"nein","ja")</f>
        <v>nein</v>
      </c>
      <c r="G1456" t="s">
        <v>9516</v>
      </c>
    </row>
    <row r="1457" spans="1:7" x14ac:dyDescent="0.25">
      <c r="A1457" t="s">
        <v>1789</v>
      </c>
      <c r="B1457" t="s">
        <v>1790</v>
      </c>
      <c r="C1457" t="s">
        <v>3</v>
      </c>
      <c r="D1457" s="13" t="s">
        <v>576</v>
      </c>
      <c r="E1457" t="s">
        <v>576</v>
      </c>
      <c r="F1457" t="str">
        <f>IF(ISERROR(VLOOKUP(Transaktionen[[#This Row],[Transaktionen]],BTT[Verwendete Transaktion (Pflichtauswahl)],1,FALSE)),"nein","ja")</f>
        <v>nein</v>
      </c>
      <c r="G1457" t="s">
        <v>9516</v>
      </c>
    </row>
    <row r="1458" spans="1:7" x14ac:dyDescent="0.25">
      <c r="A1458" t="s">
        <v>1791</v>
      </c>
      <c r="B1458" t="s">
        <v>1792</v>
      </c>
      <c r="C1458" t="s">
        <v>3</v>
      </c>
      <c r="D1458" s="13">
        <v>12</v>
      </c>
      <c r="E1458" t="s">
        <v>9102</v>
      </c>
      <c r="F1458" t="str">
        <f>IF(ISERROR(VLOOKUP(Transaktionen[[#This Row],[Transaktionen]],BTT[Verwendete Transaktion (Pflichtauswahl)],1,FALSE)),"nein","ja")</f>
        <v>nein</v>
      </c>
    </row>
    <row r="1459" spans="1:7" x14ac:dyDescent="0.25">
      <c r="A1459" t="s">
        <v>6870</v>
      </c>
      <c r="B1459" t="s">
        <v>1671</v>
      </c>
      <c r="C1459" t="s">
        <v>3</v>
      </c>
      <c r="D1459" s="13" t="s">
        <v>576</v>
      </c>
      <c r="E1459" t="s">
        <v>576</v>
      </c>
      <c r="F1459" t="str">
        <f>IF(ISERROR(VLOOKUP(Transaktionen[[#This Row],[Transaktionen]],BTT[Verwendete Transaktion (Pflichtauswahl)],1,FALSE)),"nein","ja")</f>
        <v>nein</v>
      </c>
      <c r="G1459" t="s">
        <v>9516</v>
      </c>
    </row>
    <row r="1460" spans="1:7" x14ac:dyDescent="0.25">
      <c r="A1460" t="s">
        <v>6871</v>
      </c>
      <c r="B1460" t="s">
        <v>1666</v>
      </c>
      <c r="C1460" t="s">
        <v>3</v>
      </c>
      <c r="D1460" s="13" t="s">
        <v>576</v>
      </c>
      <c r="E1460" t="s">
        <v>576</v>
      </c>
      <c r="F1460" t="str">
        <f>IF(ISERROR(VLOOKUP(Transaktionen[[#This Row],[Transaktionen]],BTT[Verwendete Transaktion (Pflichtauswahl)],1,FALSE)),"nein","ja")</f>
        <v>nein</v>
      </c>
      <c r="G1460" t="s">
        <v>9516</v>
      </c>
    </row>
    <row r="1461" spans="1:7" x14ac:dyDescent="0.25">
      <c r="A1461" t="s">
        <v>6872</v>
      </c>
      <c r="B1461" t="s">
        <v>1675</v>
      </c>
      <c r="C1461" t="s">
        <v>3</v>
      </c>
      <c r="D1461" s="13" t="s">
        <v>576</v>
      </c>
      <c r="E1461" t="s">
        <v>576</v>
      </c>
      <c r="F1461" t="str">
        <f>IF(ISERROR(VLOOKUP(Transaktionen[[#This Row],[Transaktionen]],BTT[Verwendete Transaktion (Pflichtauswahl)],1,FALSE)),"nein","ja")</f>
        <v>nein</v>
      </c>
      <c r="G1461" t="s">
        <v>9516</v>
      </c>
    </row>
    <row r="1462" spans="1:7" x14ac:dyDescent="0.25">
      <c r="A1462" t="s">
        <v>6873</v>
      </c>
      <c r="B1462" t="s">
        <v>7910</v>
      </c>
      <c r="C1462" t="s">
        <v>3</v>
      </c>
      <c r="D1462" s="13" t="s">
        <v>576</v>
      </c>
      <c r="E1462" t="s">
        <v>576</v>
      </c>
      <c r="F1462" t="str">
        <f>IF(ISERROR(VLOOKUP(Transaktionen[[#This Row],[Transaktionen]],BTT[Verwendete Transaktion (Pflichtauswahl)],1,FALSE)),"nein","ja")</f>
        <v>nein</v>
      </c>
      <c r="G1462" t="s">
        <v>9516</v>
      </c>
    </row>
    <row r="1463" spans="1:7" x14ac:dyDescent="0.25">
      <c r="A1463" t="s">
        <v>1793</v>
      </c>
      <c r="B1463" t="s">
        <v>1794</v>
      </c>
      <c r="C1463" t="s">
        <v>6102</v>
      </c>
      <c r="D1463" s="13" t="s">
        <v>576</v>
      </c>
      <c r="E1463" t="s">
        <v>576</v>
      </c>
      <c r="F1463" t="str">
        <f>IF(ISERROR(VLOOKUP(Transaktionen[[#This Row],[Transaktionen]],BTT[Verwendete Transaktion (Pflichtauswahl)],1,FALSE)),"nein","ja")</f>
        <v>nein</v>
      </c>
      <c r="G1463" t="s">
        <v>9516</v>
      </c>
    </row>
    <row r="1464" spans="1:7" x14ac:dyDescent="0.25">
      <c r="A1464" t="s">
        <v>1795</v>
      </c>
      <c r="B1464" t="s">
        <v>1796</v>
      </c>
      <c r="C1464" t="s">
        <v>6102</v>
      </c>
      <c r="D1464" s="13">
        <v>184602</v>
      </c>
      <c r="E1464" t="s">
        <v>9102</v>
      </c>
      <c r="F1464" t="str">
        <f>IF(ISERROR(VLOOKUP(Transaktionen[[#This Row],[Transaktionen]],BTT[Verwendete Transaktion (Pflichtauswahl)],1,FALSE)),"nein","ja")</f>
        <v>nein</v>
      </c>
    </row>
    <row r="1465" spans="1:7" x14ac:dyDescent="0.25">
      <c r="A1465" t="s">
        <v>1797</v>
      </c>
      <c r="B1465" t="s">
        <v>1798</v>
      </c>
      <c r="C1465" t="s">
        <v>3</v>
      </c>
      <c r="D1465" s="13">
        <v>13523</v>
      </c>
      <c r="E1465" t="s">
        <v>9102</v>
      </c>
      <c r="F1465" t="str">
        <f>IF(ISERROR(VLOOKUP(Transaktionen[[#This Row],[Transaktionen]],BTT[Verwendete Transaktion (Pflichtauswahl)],1,FALSE)),"nein","ja")</f>
        <v>nein</v>
      </c>
    </row>
    <row r="1466" spans="1:7" x14ac:dyDescent="0.25">
      <c r="A1466" t="s">
        <v>1799</v>
      </c>
      <c r="B1466" t="s">
        <v>1800</v>
      </c>
      <c r="C1466" t="s">
        <v>3</v>
      </c>
      <c r="D1466" s="13">
        <v>21634</v>
      </c>
      <c r="E1466" t="s">
        <v>9102</v>
      </c>
      <c r="F1466" t="str">
        <f>IF(ISERROR(VLOOKUP(Transaktionen[[#This Row],[Transaktionen]],BTT[Verwendete Transaktion (Pflichtauswahl)],1,FALSE)),"nein","ja")</f>
        <v>nein</v>
      </c>
    </row>
    <row r="1467" spans="1:7" x14ac:dyDescent="0.25">
      <c r="A1467" t="s">
        <v>1801</v>
      </c>
      <c r="B1467" t="s">
        <v>1802</v>
      </c>
      <c r="C1467" t="s">
        <v>3</v>
      </c>
      <c r="D1467" s="13">
        <v>37909</v>
      </c>
      <c r="E1467" t="s">
        <v>9102</v>
      </c>
      <c r="F1467" t="str">
        <f>IF(ISERROR(VLOOKUP(Transaktionen[[#This Row],[Transaktionen]],BTT[Verwendete Transaktion (Pflichtauswahl)],1,FALSE)),"nein","ja")</f>
        <v>nein</v>
      </c>
    </row>
    <row r="1468" spans="1:7" x14ac:dyDescent="0.25">
      <c r="A1468" t="s">
        <v>1803</v>
      </c>
      <c r="B1468" t="s">
        <v>1804</v>
      </c>
      <c r="C1468" t="s">
        <v>3</v>
      </c>
      <c r="D1468" s="13">
        <v>150</v>
      </c>
      <c r="E1468" t="s">
        <v>9102</v>
      </c>
      <c r="F1468" t="str">
        <f>IF(ISERROR(VLOOKUP(Transaktionen[[#This Row],[Transaktionen]],BTT[Verwendete Transaktion (Pflichtauswahl)],1,FALSE)),"nein","ja")</f>
        <v>nein</v>
      </c>
    </row>
    <row r="1469" spans="1:7" x14ac:dyDescent="0.25">
      <c r="A1469" t="s">
        <v>1805</v>
      </c>
      <c r="B1469" t="s">
        <v>1806</v>
      </c>
      <c r="C1469" t="s">
        <v>3</v>
      </c>
      <c r="D1469" s="13">
        <v>17220</v>
      </c>
      <c r="E1469" t="s">
        <v>9102</v>
      </c>
      <c r="F1469" t="str">
        <f>IF(ISERROR(VLOOKUP(Transaktionen[[#This Row],[Transaktionen]],BTT[Verwendete Transaktion (Pflichtauswahl)],1,FALSE)),"nein","ja")</f>
        <v>nein</v>
      </c>
    </row>
    <row r="1470" spans="1:7" x14ac:dyDescent="0.25">
      <c r="A1470" t="s">
        <v>6874</v>
      </c>
      <c r="B1470" t="s">
        <v>7911</v>
      </c>
      <c r="C1470" t="s">
        <v>3</v>
      </c>
      <c r="D1470" s="13" t="s">
        <v>576</v>
      </c>
      <c r="E1470" t="s">
        <v>576</v>
      </c>
      <c r="F1470" t="str">
        <f>IF(ISERROR(VLOOKUP(Transaktionen[[#This Row],[Transaktionen]],BTT[Verwendete Transaktion (Pflichtauswahl)],1,FALSE)),"nein","ja")</f>
        <v>nein</v>
      </c>
      <c r="G1470" t="s">
        <v>9516</v>
      </c>
    </row>
    <row r="1471" spans="1:7" x14ac:dyDescent="0.25">
      <c r="A1471" t="s">
        <v>1807</v>
      </c>
      <c r="B1471" t="s">
        <v>1808</v>
      </c>
      <c r="C1471" t="s">
        <v>3</v>
      </c>
      <c r="D1471" s="13">
        <v>2370</v>
      </c>
      <c r="E1471" t="s">
        <v>9102</v>
      </c>
      <c r="F1471" t="str">
        <f>IF(ISERROR(VLOOKUP(Transaktionen[[#This Row],[Transaktionen]],BTT[Verwendete Transaktion (Pflichtauswahl)],1,FALSE)),"nein","ja")</f>
        <v>nein</v>
      </c>
    </row>
    <row r="1472" spans="1:7" x14ac:dyDescent="0.25">
      <c r="A1472" t="s">
        <v>1809</v>
      </c>
      <c r="B1472" t="s">
        <v>620</v>
      </c>
      <c r="C1472" t="s">
        <v>6102</v>
      </c>
      <c r="D1472" s="13">
        <v>8949708</v>
      </c>
      <c r="E1472" t="s">
        <v>9102</v>
      </c>
      <c r="F1472" t="str">
        <f>IF(ISERROR(VLOOKUP(Transaktionen[[#This Row],[Transaktionen]],BTT[Verwendete Transaktion (Pflichtauswahl)],1,FALSE)),"nein","ja")</f>
        <v>nein</v>
      </c>
    </row>
    <row r="1473" spans="1:7" x14ac:dyDescent="0.25">
      <c r="A1473" t="s">
        <v>1810</v>
      </c>
      <c r="B1473" t="s">
        <v>1811</v>
      </c>
      <c r="C1473" t="s">
        <v>6102</v>
      </c>
      <c r="D1473" s="13">
        <v>352</v>
      </c>
      <c r="E1473" t="s">
        <v>9102</v>
      </c>
      <c r="F1473" t="str">
        <f>IF(ISERROR(VLOOKUP(Transaktionen[[#This Row],[Transaktionen]],BTT[Verwendete Transaktion (Pflichtauswahl)],1,FALSE)),"nein","ja")</f>
        <v>nein</v>
      </c>
    </row>
    <row r="1474" spans="1:7" x14ac:dyDescent="0.25">
      <c r="A1474" t="s">
        <v>1812</v>
      </c>
      <c r="B1474" t="s">
        <v>622</v>
      </c>
      <c r="C1474" t="s">
        <v>6102</v>
      </c>
      <c r="D1474" s="13">
        <v>3686103</v>
      </c>
      <c r="E1474" t="s">
        <v>9102</v>
      </c>
      <c r="F1474" t="str">
        <f>IF(ISERROR(VLOOKUP(Transaktionen[[#This Row],[Transaktionen]],BTT[Verwendete Transaktion (Pflichtauswahl)],1,FALSE)),"nein","ja")</f>
        <v>nein</v>
      </c>
    </row>
    <row r="1475" spans="1:7" x14ac:dyDescent="0.25">
      <c r="A1475" t="s">
        <v>6875</v>
      </c>
      <c r="B1475" t="s">
        <v>622</v>
      </c>
      <c r="C1475" t="s">
        <v>6102</v>
      </c>
      <c r="D1475" s="13" t="s">
        <v>576</v>
      </c>
      <c r="E1475" t="s">
        <v>576</v>
      </c>
      <c r="F1475" t="str">
        <f>IF(ISERROR(VLOOKUP(Transaktionen[[#This Row],[Transaktionen]],BTT[Verwendete Transaktion (Pflichtauswahl)],1,FALSE)),"nein","ja")</f>
        <v>nein</v>
      </c>
      <c r="G1475" t="s">
        <v>9516</v>
      </c>
    </row>
    <row r="1476" spans="1:7" x14ac:dyDescent="0.25">
      <c r="A1476" t="s">
        <v>1813</v>
      </c>
      <c r="B1476" t="s">
        <v>1814</v>
      </c>
      <c r="C1476" t="s">
        <v>3</v>
      </c>
      <c r="D1476" s="13">
        <v>2</v>
      </c>
      <c r="E1476" t="s">
        <v>9102</v>
      </c>
      <c r="F1476" t="str">
        <f>IF(ISERROR(VLOOKUP(Transaktionen[[#This Row],[Transaktionen]],BTT[Verwendete Transaktion (Pflichtauswahl)],1,FALSE)),"nein","ja")</f>
        <v>nein</v>
      </c>
    </row>
    <row r="1477" spans="1:7" x14ac:dyDescent="0.25">
      <c r="A1477" t="s">
        <v>1815</v>
      </c>
      <c r="B1477" t="s">
        <v>1816</v>
      </c>
      <c r="C1477" t="s">
        <v>6102</v>
      </c>
      <c r="D1477" s="13">
        <v>878212</v>
      </c>
      <c r="E1477" t="s">
        <v>9102</v>
      </c>
      <c r="F1477" t="str">
        <f>IF(ISERROR(VLOOKUP(Transaktionen[[#This Row],[Transaktionen]],BTT[Verwendete Transaktion (Pflichtauswahl)],1,FALSE)),"nein","ja")</f>
        <v>nein</v>
      </c>
    </row>
    <row r="1478" spans="1:7" x14ac:dyDescent="0.25">
      <c r="A1478" t="s">
        <v>6876</v>
      </c>
      <c r="B1478" t="s">
        <v>1647</v>
      </c>
      <c r="C1478" t="s">
        <v>3</v>
      </c>
      <c r="D1478" s="13">
        <v>21</v>
      </c>
      <c r="E1478" t="s">
        <v>9102</v>
      </c>
      <c r="F1478" t="str">
        <f>IF(ISERROR(VLOOKUP(Transaktionen[[#This Row],[Transaktionen]],BTT[Verwendete Transaktion (Pflichtauswahl)],1,FALSE)),"nein","ja")</f>
        <v>nein</v>
      </c>
    </row>
    <row r="1479" spans="1:7" x14ac:dyDescent="0.25">
      <c r="A1479" t="s">
        <v>6877</v>
      </c>
      <c r="B1479" t="s">
        <v>7912</v>
      </c>
      <c r="C1479" t="s">
        <v>3</v>
      </c>
      <c r="D1479" s="13">
        <v>8</v>
      </c>
      <c r="E1479" t="s">
        <v>576</v>
      </c>
      <c r="F1479" t="str">
        <f>IF(ISERROR(VLOOKUP(Transaktionen[[#This Row],[Transaktionen]],BTT[Verwendete Transaktion (Pflichtauswahl)],1,FALSE)),"nein","ja")</f>
        <v>nein</v>
      </c>
    </row>
    <row r="1480" spans="1:7" x14ac:dyDescent="0.25">
      <c r="A1480" t="s">
        <v>1817</v>
      </c>
      <c r="B1480" t="s">
        <v>1818</v>
      </c>
      <c r="C1480" t="s">
        <v>3</v>
      </c>
      <c r="D1480" s="13">
        <v>58</v>
      </c>
      <c r="E1480" t="s">
        <v>9102</v>
      </c>
      <c r="F1480" t="str">
        <f>IF(ISERROR(VLOOKUP(Transaktionen[[#This Row],[Transaktionen]],BTT[Verwendete Transaktion (Pflichtauswahl)],1,FALSE)),"nein","ja")</f>
        <v>nein</v>
      </c>
    </row>
    <row r="1481" spans="1:7" x14ac:dyDescent="0.25">
      <c r="A1481" t="s">
        <v>6878</v>
      </c>
      <c r="B1481" t="s">
        <v>7913</v>
      </c>
      <c r="C1481" t="s">
        <v>3</v>
      </c>
      <c r="D1481" s="13">
        <v>6</v>
      </c>
      <c r="E1481" t="s">
        <v>576</v>
      </c>
      <c r="F1481" t="str">
        <f>IF(ISERROR(VLOOKUP(Transaktionen[[#This Row],[Transaktionen]],BTT[Verwendete Transaktion (Pflichtauswahl)],1,FALSE)),"nein","ja")</f>
        <v>nein</v>
      </c>
    </row>
    <row r="1482" spans="1:7" x14ac:dyDescent="0.25">
      <c r="A1482" t="s">
        <v>1819</v>
      </c>
      <c r="B1482" t="s">
        <v>1820</v>
      </c>
      <c r="C1482" t="s">
        <v>6089</v>
      </c>
      <c r="D1482" s="13">
        <v>1545</v>
      </c>
      <c r="E1482" t="s">
        <v>9102</v>
      </c>
      <c r="F1482" t="str">
        <f>IF(ISERROR(VLOOKUP(Transaktionen[[#This Row],[Transaktionen]],BTT[Verwendete Transaktion (Pflichtauswahl)],1,FALSE)),"nein","ja")</f>
        <v>nein</v>
      </c>
    </row>
    <row r="1483" spans="1:7" x14ac:dyDescent="0.25">
      <c r="A1483" t="s">
        <v>1821</v>
      </c>
      <c r="B1483" t="s">
        <v>1822</v>
      </c>
      <c r="C1483" t="s">
        <v>6089</v>
      </c>
      <c r="D1483" s="13">
        <v>1610</v>
      </c>
      <c r="E1483" t="s">
        <v>9102</v>
      </c>
      <c r="F1483" t="str">
        <f>IF(ISERROR(VLOOKUP(Transaktionen[[#This Row],[Transaktionen]],BTT[Verwendete Transaktion (Pflichtauswahl)],1,FALSE)),"nein","ja")</f>
        <v>nein</v>
      </c>
    </row>
    <row r="1484" spans="1:7" x14ac:dyDescent="0.25">
      <c r="A1484" t="s">
        <v>1823</v>
      </c>
      <c r="B1484" t="s">
        <v>1824</v>
      </c>
      <c r="C1484" t="s">
        <v>3</v>
      </c>
      <c r="D1484" s="13">
        <v>4742</v>
      </c>
      <c r="E1484" t="s">
        <v>9102</v>
      </c>
      <c r="F1484" t="str">
        <f>IF(ISERROR(VLOOKUP(Transaktionen[[#This Row],[Transaktionen]],BTT[Verwendete Transaktion (Pflichtauswahl)],1,FALSE)),"nein","ja")</f>
        <v>nein</v>
      </c>
    </row>
    <row r="1485" spans="1:7" x14ac:dyDescent="0.25">
      <c r="A1485" t="s">
        <v>6879</v>
      </c>
      <c r="B1485" t="s">
        <v>7914</v>
      </c>
      <c r="C1485" t="s">
        <v>3</v>
      </c>
      <c r="D1485" s="13" t="s">
        <v>576</v>
      </c>
      <c r="E1485" t="s">
        <v>576</v>
      </c>
      <c r="F1485" t="str">
        <f>IF(ISERROR(VLOOKUP(Transaktionen[[#This Row],[Transaktionen]],BTT[Verwendete Transaktion (Pflichtauswahl)],1,FALSE)),"nein","ja")</f>
        <v>nein</v>
      </c>
      <c r="G1485" t="s">
        <v>9516</v>
      </c>
    </row>
    <row r="1486" spans="1:7" x14ac:dyDescent="0.25">
      <c r="A1486" t="s">
        <v>1825</v>
      </c>
      <c r="B1486" t="s">
        <v>1757</v>
      </c>
      <c r="C1486" t="s">
        <v>3</v>
      </c>
      <c r="D1486" s="13">
        <v>63194</v>
      </c>
      <c r="E1486" t="s">
        <v>9102</v>
      </c>
      <c r="F1486" t="str">
        <f>IF(ISERROR(VLOOKUP(Transaktionen[[#This Row],[Transaktionen]],BTT[Verwendete Transaktion (Pflichtauswahl)],1,FALSE)),"nein","ja")</f>
        <v>nein</v>
      </c>
    </row>
    <row r="1487" spans="1:7" x14ac:dyDescent="0.25">
      <c r="A1487" t="s">
        <v>1826</v>
      </c>
      <c r="B1487" t="s">
        <v>1827</v>
      </c>
      <c r="C1487" t="s">
        <v>3</v>
      </c>
      <c r="D1487" s="13">
        <v>11616</v>
      </c>
      <c r="E1487" t="s">
        <v>9102</v>
      </c>
      <c r="F1487" t="str">
        <f>IF(ISERROR(VLOOKUP(Transaktionen[[#This Row],[Transaktionen]],BTT[Verwendete Transaktion (Pflichtauswahl)],1,FALSE)),"nein","ja")</f>
        <v>nein</v>
      </c>
    </row>
    <row r="1488" spans="1:7" x14ac:dyDescent="0.25">
      <c r="A1488" t="s">
        <v>1828</v>
      </c>
      <c r="B1488" t="s">
        <v>1829</v>
      </c>
      <c r="C1488" t="s">
        <v>3</v>
      </c>
      <c r="D1488" s="13" t="s">
        <v>576</v>
      </c>
      <c r="E1488" t="s">
        <v>576</v>
      </c>
      <c r="F1488" t="str">
        <f>IF(ISERROR(VLOOKUP(Transaktionen[[#This Row],[Transaktionen]],BTT[Verwendete Transaktion (Pflichtauswahl)],1,FALSE)),"nein","ja")</f>
        <v>nein</v>
      </c>
      <c r="G1488" t="s">
        <v>9516</v>
      </c>
    </row>
    <row r="1489" spans="1:7" x14ac:dyDescent="0.25">
      <c r="A1489" t="s">
        <v>1830</v>
      </c>
      <c r="B1489" t="s">
        <v>1831</v>
      </c>
      <c r="C1489" t="s">
        <v>3</v>
      </c>
      <c r="D1489" s="13">
        <v>36</v>
      </c>
      <c r="E1489" t="s">
        <v>9102</v>
      </c>
      <c r="F1489" t="str">
        <f>IF(ISERROR(VLOOKUP(Transaktionen[[#This Row],[Transaktionen]],BTT[Verwendete Transaktion (Pflichtauswahl)],1,FALSE)),"nein","ja")</f>
        <v>nein</v>
      </c>
    </row>
    <row r="1490" spans="1:7" x14ac:dyDescent="0.25">
      <c r="A1490" t="s">
        <v>1832</v>
      </c>
      <c r="B1490" t="s">
        <v>624</v>
      </c>
      <c r="C1490" t="s">
        <v>3</v>
      </c>
      <c r="D1490" s="13">
        <v>69999</v>
      </c>
      <c r="E1490" t="s">
        <v>9102</v>
      </c>
      <c r="F1490" t="str">
        <f>IF(ISERROR(VLOOKUP(Transaktionen[[#This Row],[Transaktionen]],BTT[Verwendete Transaktion (Pflichtauswahl)],1,FALSE)),"nein","ja")</f>
        <v>nein</v>
      </c>
    </row>
    <row r="1491" spans="1:7" x14ac:dyDescent="0.25">
      <c r="A1491" t="s">
        <v>1833</v>
      </c>
      <c r="B1491" t="s">
        <v>1834</v>
      </c>
      <c r="C1491" t="s">
        <v>3</v>
      </c>
      <c r="D1491" s="13">
        <v>3039</v>
      </c>
      <c r="E1491" t="s">
        <v>9102</v>
      </c>
      <c r="F1491" t="str">
        <f>IF(ISERROR(VLOOKUP(Transaktionen[[#This Row],[Transaktionen]],BTT[Verwendete Transaktion (Pflichtauswahl)],1,FALSE)),"nein","ja")</f>
        <v>nein</v>
      </c>
    </row>
    <row r="1492" spans="1:7" x14ac:dyDescent="0.25">
      <c r="A1492" t="s">
        <v>1835</v>
      </c>
      <c r="B1492" t="s">
        <v>1836</v>
      </c>
      <c r="C1492" t="s">
        <v>3</v>
      </c>
      <c r="D1492" s="13">
        <v>631</v>
      </c>
      <c r="E1492" t="s">
        <v>9102</v>
      </c>
      <c r="F1492" t="str">
        <f>IF(ISERROR(VLOOKUP(Transaktionen[[#This Row],[Transaktionen]],BTT[Verwendete Transaktion (Pflichtauswahl)],1,FALSE)),"nein","ja")</f>
        <v>nein</v>
      </c>
    </row>
    <row r="1493" spans="1:7" x14ac:dyDescent="0.25">
      <c r="A1493" t="s">
        <v>1837</v>
      </c>
      <c r="B1493" t="s">
        <v>1838</v>
      </c>
      <c r="C1493" t="s">
        <v>3</v>
      </c>
      <c r="D1493" s="13">
        <v>1346</v>
      </c>
      <c r="E1493" t="s">
        <v>9102</v>
      </c>
      <c r="F1493" t="str">
        <f>IF(ISERROR(VLOOKUP(Transaktionen[[#This Row],[Transaktionen]],BTT[Verwendete Transaktion (Pflichtauswahl)],1,FALSE)),"nein","ja")</f>
        <v>nein</v>
      </c>
    </row>
    <row r="1494" spans="1:7" x14ac:dyDescent="0.25">
      <c r="A1494" t="s">
        <v>1839</v>
      </c>
      <c r="B1494" t="s">
        <v>1840</v>
      </c>
      <c r="C1494" t="s">
        <v>3</v>
      </c>
      <c r="D1494" s="13">
        <v>231</v>
      </c>
      <c r="E1494" t="s">
        <v>9102</v>
      </c>
      <c r="F1494" t="str">
        <f>IF(ISERROR(VLOOKUP(Transaktionen[[#This Row],[Transaktionen]],BTT[Verwendete Transaktion (Pflichtauswahl)],1,FALSE)),"nein","ja")</f>
        <v>nein</v>
      </c>
    </row>
    <row r="1495" spans="1:7" x14ac:dyDescent="0.25">
      <c r="A1495" t="s">
        <v>1841</v>
      </c>
      <c r="B1495" t="s">
        <v>1842</v>
      </c>
      <c r="C1495" t="s">
        <v>3</v>
      </c>
      <c r="D1495" s="13">
        <v>531</v>
      </c>
      <c r="E1495" t="s">
        <v>9102</v>
      </c>
      <c r="F1495" t="str">
        <f>IF(ISERROR(VLOOKUP(Transaktionen[[#This Row],[Transaktionen]],BTT[Verwendete Transaktion (Pflichtauswahl)],1,FALSE)),"nein","ja")</f>
        <v>nein</v>
      </c>
    </row>
    <row r="1496" spans="1:7" x14ac:dyDescent="0.25">
      <c r="A1496" t="s">
        <v>6880</v>
      </c>
      <c r="B1496" t="s">
        <v>7915</v>
      </c>
      <c r="C1496" t="s">
        <v>3</v>
      </c>
      <c r="D1496" s="13" t="s">
        <v>576</v>
      </c>
      <c r="E1496" t="s">
        <v>576</v>
      </c>
      <c r="F1496" t="str">
        <f>IF(ISERROR(VLOOKUP(Transaktionen[[#This Row],[Transaktionen]],BTT[Verwendete Transaktion (Pflichtauswahl)],1,FALSE)),"nein","ja")</f>
        <v>nein</v>
      </c>
      <c r="G1496" t="s">
        <v>9516</v>
      </c>
    </row>
    <row r="1497" spans="1:7" x14ac:dyDescent="0.25">
      <c r="A1497" t="s">
        <v>6881</v>
      </c>
      <c r="B1497" t="s">
        <v>7916</v>
      </c>
      <c r="C1497" t="s">
        <v>3</v>
      </c>
      <c r="D1497" s="13" t="s">
        <v>576</v>
      </c>
      <c r="E1497" t="s">
        <v>576</v>
      </c>
      <c r="F1497" t="str">
        <f>IF(ISERROR(VLOOKUP(Transaktionen[[#This Row],[Transaktionen]],BTT[Verwendete Transaktion (Pflichtauswahl)],1,FALSE)),"nein","ja")</f>
        <v>nein</v>
      </c>
      <c r="G1497" t="s">
        <v>9516</v>
      </c>
    </row>
    <row r="1498" spans="1:7" x14ac:dyDescent="0.25">
      <c r="A1498" t="s">
        <v>1843</v>
      </c>
      <c r="B1498" t="s">
        <v>1844</v>
      </c>
      <c r="C1498" t="s">
        <v>3</v>
      </c>
      <c r="D1498" s="13">
        <v>27</v>
      </c>
      <c r="E1498" t="s">
        <v>9102</v>
      </c>
      <c r="F1498" t="str">
        <f>IF(ISERROR(VLOOKUP(Transaktionen[[#This Row],[Transaktionen]],BTT[Verwendete Transaktion (Pflichtauswahl)],1,FALSE)),"nein","ja")</f>
        <v>nein</v>
      </c>
    </row>
    <row r="1499" spans="1:7" x14ac:dyDescent="0.25">
      <c r="A1499" t="s">
        <v>1845</v>
      </c>
      <c r="B1499" t="s">
        <v>1846</v>
      </c>
      <c r="C1499" t="s">
        <v>3</v>
      </c>
      <c r="D1499" s="13">
        <v>1720060</v>
      </c>
      <c r="E1499" t="s">
        <v>9102</v>
      </c>
      <c r="F1499" t="str">
        <f>IF(ISERROR(VLOOKUP(Transaktionen[[#This Row],[Transaktionen]],BTT[Verwendete Transaktion (Pflichtauswahl)],1,FALSE)),"nein","ja")</f>
        <v>nein</v>
      </c>
    </row>
    <row r="1500" spans="1:7" x14ac:dyDescent="0.25">
      <c r="A1500" t="s">
        <v>6882</v>
      </c>
      <c r="B1500" t="s">
        <v>1653</v>
      </c>
      <c r="C1500" t="s">
        <v>3</v>
      </c>
      <c r="D1500" s="13" t="s">
        <v>576</v>
      </c>
      <c r="E1500" t="s">
        <v>576</v>
      </c>
      <c r="F1500" t="str">
        <f>IF(ISERROR(VLOOKUP(Transaktionen[[#This Row],[Transaktionen]],BTT[Verwendete Transaktion (Pflichtauswahl)],1,FALSE)),"nein","ja")</f>
        <v>nein</v>
      </c>
      <c r="G1500" t="s">
        <v>9516</v>
      </c>
    </row>
    <row r="1501" spans="1:7" x14ac:dyDescent="0.25">
      <c r="A1501" t="s">
        <v>6883</v>
      </c>
      <c r="B1501" t="s">
        <v>1655</v>
      </c>
      <c r="C1501" t="s">
        <v>3</v>
      </c>
      <c r="D1501" s="13" t="s">
        <v>576</v>
      </c>
      <c r="E1501" t="s">
        <v>576</v>
      </c>
      <c r="F1501" t="str">
        <f>IF(ISERROR(VLOOKUP(Transaktionen[[#This Row],[Transaktionen]],BTT[Verwendete Transaktion (Pflichtauswahl)],1,FALSE)),"nein","ja")</f>
        <v>nein</v>
      </c>
      <c r="G1501" t="s">
        <v>9516</v>
      </c>
    </row>
    <row r="1502" spans="1:7" x14ac:dyDescent="0.25">
      <c r="A1502" t="s">
        <v>6884</v>
      </c>
      <c r="B1502" t="s">
        <v>1691</v>
      </c>
      <c r="C1502" t="s">
        <v>3</v>
      </c>
      <c r="D1502" s="13" t="s">
        <v>576</v>
      </c>
      <c r="E1502" t="s">
        <v>576</v>
      </c>
      <c r="F1502" t="str">
        <f>IF(ISERROR(VLOOKUP(Transaktionen[[#This Row],[Transaktionen]],BTT[Verwendete Transaktion (Pflichtauswahl)],1,FALSE)),"nein","ja")</f>
        <v>nein</v>
      </c>
      <c r="G1502" t="s">
        <v>9516</v>
      </c>
    </row>
    <row r="1503" spans="1:7" x14ac:dyDescent="0.25">
      <c r="A1503" t="s">
        <v>1847</v>
      </c>
      <c r="B1503" t="s">
        <v>1848</v>
      </c>
      <c r="C1503" t="s">
        <v>3</v>
      </c>
      <c r="D1503" s="13">
        <v>395</v>
      </c>
      <c r="E1503" t="s">
        <v>9102</v>
      </c>
      <c r="F1503" t="str">
        <f>IF(ISERROR(VLOOKUP(Transaktionen[[#This Row],[Transaktionen]],BTT[Verwendete Transaktion (Pflichtauswahl)],1,FALSE)),"nein","ja")</f>
        <v>nein</v>
      </c>
    </row>
    <row r="1504" spans="1:7" x14ac:dyDescent="0.25">
      <c r="A1504" t="s">
        <v>6885</v>
      </c>
      <c r="B1504" t="s">
        <v>7917</v>
      </c>
      <c r="C1504" t="s">
        <v>8580</v>
      </c>
      <c r="D1504" s="13" t="s">
        <v>576</v>
      </c>
      <c r="E1504" t="s">
        <v>576</v>
      </c>
      <c r="F1504" t="str">
        <f>IF(ISERROR(VLOOKUP(Transaktionen[[#This Row],[Transaktionen]],BTT[Verwendete Transaktion (Pflichtauswahl)],1,FALSE)),"nein","ja")</f>
        <v>nein</v>
      </c>
      <c r="G1504" t="s">
        <v>9516</v>
      </c>
    </row>
    <row r="1505" spans="1:7" x14ac:dyDescent="0.25">
      <c r="A1505" t="s">
        <v>1849</v>
      </c>
      <c r="B1505" t="s">
        <v>1850</v>
      </c>
      <c r="C1505" t="s">
        <v>3</v>
      </c>
      <c r="D1505" s="13">
        <v>383</v>
      </c>
      <c r="E1505" t="s">
        <v>9102</v>
      </c>
      <c r="F1505" t="str">
        <f>IF(ISERROR(VLOOKUP(Transaktionen[[#This Row],[Transaktionen]],BTT[Verwendete Transaktion (Pflichtauswahl)],1,FALSE)),"nein","ja")</f>
        <v>nein</v>
      </c>
    </row>
    <row r="1506" spans="1:7" x14ac:dyDescent="0.25">
      <c r="A1506" t="s">
        <v>1851</v>
      </c>
      <c r="B1506" t="s">
        <v>1852</v>
      </c>
      <c r="C1506" t="s">
        <v>3</v>
      </c>
      <c r="D1506" s="13">
        <v>18494</v>
      </c>
      <c r="E1506" t="s">
        <v>9102</v>
      </c>
      <c r="F1506" t="str">
        <f>IF(ISERROR(VLOOKUP(Transaktionen[[#This Row],[Transaktionen]],BTT[Verwendete Transaktion (Pflichtauswahl)],1,FALSE)),"nein","ja")</f>
        <v>nein</v>
      </c>
    </row>
    <row r="1507" spans="1:7" x14ac:dyDescent="0.25">
      <c r="A1507" t="s">
        <v>1853</v>
      </c>
      <c r="B1507" t="s">
        <v>1854</v>
      </c>
      <c r="C1507" t="s">
        <v>3</v>
      </c>
      <c r="D1507" s="13">
        <v>49404</v>
      </c>
      <c r="E1507" t="s">
        <v>9102</v>
      </c>
      <c r="F1507" t="str">
        <f>IF(ISERROR(VLOOKUP(Transaktionen[[#This Row],[Transaktionen]],BTT[Verwendete Transaktion (Pflichtauswahl)],1,FALSE)),"nein","ja")</f>
        <v>nein</v>
      </c>
    </row>
    <row r="1508" spans="1:7" x14ac:dyDescent="0.25">
      <c r="A1508" t="s">
        <v>1855</v>
      </c>
      <c r="B1508" t="s">
        <v>1856</v>
      </c>
      <c r="C1508" t="s">
        <v>3</v>
      </c>
      <c r="D1508" s="13">
        <v>199840</v>
      </c>
      <c r="E1508" t="s">
        <v>9102</v>
      </c>
      <c r="F1508" t="str">
        <f>IF(ISERROR(VLOOKUP(Transaktionen[[#This Row],[Transaktionen]],BTT[Verwendete Transaktion (Pflichtauswahl)],1,FALSE)),"nein","ja")</f>
        <v>nein</v>
      </c>
    </row>
    <row r="1509" spans="1:7" x14ac:dyDescent="0.25">
      <c r="A1509" t="s">
        <v>1857</v>
      </c>
      <c r="B1509" t="s">
        <v>1858</v>
      </c>
      <c r="C1509" t="s">
        <v>3</v>
      </c>
      <c r="D1509" s="13">
        <v>45</v>
      </c>
      <c r="E1509" t="s">
        <v>9102</v>
      </c>
      <c r="F1509" t="str">
        <f>IF(ISERROR(VLOOKUP(Transaktionen[[#This Row],[Transaktionen]],BTT[Verwendete Transaktion (Pflichtauswahl)],1,FALSE)),"nein","ja")</f>
        <v>nein</v>
      </c>
    </row>
    <row r="1510" spans="1:7" x14ac:dyDescent="0.25">
      <c r="A1510" t="s">
        <v>1859</v>
      </c>
      <c r="B1510" t="s">
        <v>1860</v>
      </c>
      <c r="C1510" t="s">
        <v>3</v>
      </c>
      <c r="D1510" s="13">
        <v>735</v>
      </c>
      <c r="E1510" t="s">
        <v>9102</v>
      </c>
      <c r="F1510" t="str">
        <f>IF(ISERROR(VLOOKUP(Transaktionen[[#This Row],[Transaktionen]],BTT[Verwendete Transaktion (Pflichtauswahl)],1,FALSE)),"nein","ja")</f>
        <v>nein</v>
      </c>
    </row>
    <row r="1511" spans="1:7" x14ac:dyDescent="0.25">
      <c r="A1511" t="s">
        <v>1861</v>
      </c>
      <c r="B1511" t="s">
        <v>1862</v>
      </c>
      <c r="C1511" t="s">
        <v>3</v>
      </c>
      <c r="D1511" s="13">
        <v>268</v>
      </c>
      <c r="E1511" t="s">
        <v>9102</v>
      </c>
      <c r="F1511" t="str">
        <f>IF(ISERROR(VLOOKUP(Transaktionen[[#This Row],[Transaktionen]],BTT[Verwendete Transaktion (Pflichtauswahl)],1,FALSE)),"nein","ja")</f>
        <v>nein</v>
      </c>
    </row>
    <row r="1512" spans="1:7" x14ac:dyDescent="0.25">
      <c r="A1512" t="s">
        <v>1863</v>
      </c>
      <c r="B1512" t="s">
        <v>626</v>
      </c>
      <c r="C1512" t="s">
        <v>3</v>
      </c>
      <c r="D1512" s="13">
        <v>352</v>
      </c>
      <c r="E1512" t="s">
        <v>9102</v>
      </c>
      <c r="F1512" t="str">
        <f>IF(ISERROR(VLOOKUP(Transaktionen[[#This Row],[Transaktionen]],BTT[Verwendete Transaktion (Pflichtauswahl)],1,FALSE)),"nein","ja")</f>
        <v>nein</v>
      </c>
    </row>
    <row r="1513" spans="1:7" x14ac:dyDescent="0.25">
      <c r="A1513" t="s">
        <v>6886</v>
      </c>
      <c r="B1513" t="s">
        <v>7918</v>
      </c>
      <c r="C1513" t="s">
        <v>6089</v>
      </c>
      <c r="D1513" s="13">
        <v>4</v>
      </c>
      <c r="E1513" t="s">
        <v>9102</v>
      </c>
      <c r="F1513" t="str">
        <f>IF(ISERROR(VLOOKUP(Transaktionen[[#This Row],[Transaktionen]],BTT[Verwendete Transaktion (Pflichtauswahl)],1,FALSE)),"nein","ja")</f>
        <v>nein</v>
      </c>
    </row>
    <row r="1514" spans="1:7" x14ac:dyDescent="0.25">
      <c r="A1514" t="s">
        <v>1864</v>
      </c>
      <c r="B1514" t="s">
        <v>1865</v>
      </c>
      <c r="C1514" t="s">
        <v>6101</v>
      </c>
      <c r="D1514" s="13">
        <v>4291</v>
      </c>
      <c r="E1514" t="s">
        <v>9102</v>
      </c>
      <c r="F1514" t="str">
        <f>IF(ISERROR(VLOOKUP(Transaktionen[[#This Row],[Transaktionen]],BTT[Verwendete Transaktion (Pflichtauswahl)],1,FALSE)),"nein","ja")</f>
        <v>nein</v>
      </c>
    </row>
    <row r="1515" spans="1:7" x14ac:dyDescent="0.25">
      <c r="A1515" t="s">
        <v>6887</v>
      </c>
      <c r="B1515" t="s">
        <v>7919</v>
      </c>
      <c r="C1515" t="s">
        <v>8459</v>
      </c>
      <c r="D1515" s="13">
        <v>14</v>
      </c>
      <c r="E1515" t="s">
        <v>576</v>
      </c>
      <c r="F1515" t="str">
        <f>IF(ISERROR(VLOOKUP(Transaktionen[[#This Row],[Transaktionen]],BTT[Verwendete Transaktion (Pflichtauswahl)],1,FALSE)),"nein","ja")</f>
        <v>nein</v>
      </c>
    </row>
    <row r="1516" spans="1:7" x14ac:dyDescent="0.25">
      <c r="A1516" t="s">
        <v>1866</v>
      </c>
      <c r="B1516" t="s">
        <v>1867</v>
      </c>
      <c r="C1516" t="s">
        <v>3</v>
      </c>
      <c r="D1516" s="13">
        <v>40351</v>
      </c>
      <c r="E1516" t="s">
        <v>9102</v>
      </c>
      <c r="F1516" t="str">
        <f>IF(ISERROR(VLOOKUP(Transaktionen[[#This Row],[Transaktionen]],BTT[Verwendete Transaktion (Pflichtauswahl)],1,FALSE)),"nein","ja")</f>
        <v>nein</v>
      </c>
    </row>
    <row r="1517" spans="1:7" x14ac:dyDescent="0.25">
      <c r="A1517" t="s">
        <v>1868</v>
      </c>
      <c r="B1517" t="s">
        <v>1869</v>
      </c>
      <c r="C1517" t="s">
        <v>8458</v>
      </c>
      <c r="D1517" s="13">
        <v>318</v>
      </c>
      <c r="E1517" t="s">
        <v>9102</v>
      </c>
      <c r="F1517" t="str">
        <f>IF(ISERROR(VLOOKUP(Transaktionen[[#This Row],[Transaktionen]],BTT[Verwendete Transaktion (Pflichtauswahl)],1,FALSE)),"nein","ja")</f>
        <v>nein</v>
      </c>
    </row>
    <row r="1518" spans="1:7" x14ac:dyDescent="0.25">
      <c r="A1518" t="s">
        <v>1870</v>
      </c>
      <c r="B1518" t="s">
        <v>1871</v>
      </c>
      <c r="C1518" t="s">
        <v>8459</v>
      </c>
      <c r="D1518" s="13" t="s">
        <v>576</v>
      </c>
      <c r="E1518" t="s">
        <v>576</v>
      </c>
      <c r="F1518" t="str">
        <f>IF(ISERROR(VLOOKUP(Transaktionen[[#This Row],[Transaktionen]],BTT[Verwendete Transaktion (Pflichtauswahl)],1,FALSE)),"nein","ja")</f>
        <v>nein</v>
      </c>
      <c r="G1518" t="s">
        <v>9516</v>
      </c>
    </row>
    <row r="1519" spans="1:7" x14ac:dyDescent="0.25">
      <c r="A1519" t="s">
        <v>1872</v>
      </c>
      <c r="B1519" t="s">
        <v>1873</v>
      </c>
      <c r="C1519" t="s">
        <v>8459</v>
      </c>
      <c r="D1519" s="13">
        <v>6</v>
      </c>
      <c r="E1519" t="s">
        <v>576</v>
      </c>
      <c r="F1519" t="str">
        <f>IF(ISERROR(VLOOKUP(Transaktionen[[#This Row],[Transaktionen]],BTT[Verwendete Transaktion (Pflichtauswahl)],1,FALSE)),"nein","ja")</f>
        <v>nein</v>
      </c>
    </row>
    <row r="1520" spans="1:7" x14ac:dyDescent="0.25">
      <c r="A1520" t="s">
        <v>1874</v>
      </c>
      <c r="B1520" t="s">
        <v>1875</v>
      </c>
      <c r="C1520" t="s">
        <v>8458</v>
      </c>
      <c r="D1520" s="13">
        <v>386</v>
      </c>
      <c r="E1520" t="s">
        <v>9102</v>
      </c>
      <c r="F1520" t="str">
        <f>IF(ISERROR(VLOOKUP(Transaktionen[[#This Row],[Transaktionen]],BTT[Verwendete Transaktion (Pflichtauswahl)],1,FALSE)),"nein","ja")</f>
        <v>nein</v>
      </c>
    </row>
    <row r="1521" spans="1:7" x14ac:dyDescent="0.25">
      <c r="A1521" t="s">
        <v>1876</v>
      </c>
      <c r="B1521" t="s">
        <v>1877</v>
      </c>
      <c r="C1521" t="s">
        <v>8458</v>
      </c>
      <c r="D1521" s="13">
        <v>320960</v>
      </c>
      <c r="E1521" t="s">
        <v>9102</v>
      </c>
      <c r="F1521" t="str">
        <f>IF(ISERROR(VLOOKUP(Transaktionen[[#This Row],[Transaktionen]],BTT[Verwendete Transaktion (Pflichtauswahl)],1,FALSE)),"nein","ja")</f>
        <v>nein</v>
      </c>
    </row>
    <row r="1522" spans="1:7" x14ac:dyDescent="0.25">
      <c r="A1522" t="s">
        <v>1878</v>
      </c>
      <c r="B1522" t="s">
        <v>1879</v>
      </c>
      <c r="C1522" t="s">
        <v>6102</v>
      </c>
      <c r="D1522" s="13" t="s">
        <v>576</v>
      </c>
      <c r="E1522" t="s">
        <v>576</v>
      </c>
      <c r="F1522" t="str">
        <f>IF(ISERROR(VLOOKUP(Transaktionen[[#This Row],[Transaktionen]],BTT[Verwendete Transaktion (Pflichtauswahl)],1,FALSE)),"nein","ja")</f>
        <v>nein</v>
      </c>
      <c r="G1522" t="s">
        <v>9516</v>
      </c>
    </row>
    <row r="1523" spans="1:7" x14ac:dyDescent="0.25">
      <c r="A1523" t="s">
        <v>6888</v>
      </c>
      <c r="B1523" t="s">
        <v>7920</v>
      </c>
      <c r="C1523" t="s">
        <v>6102</v>
      </c>
      <c r="D1523" s="13" t="s">
        <v>576</v>
      </c>
      <c r="E1523" t="s">
        <v>576</v>
      </c>
      <c r="F1523" t="str">
        <f>IF(ISERROR(VLOOKUP(Transaktionen[[#This Row],[Transaktionen]],BTT[Verwendete Transaktion (Pflichtauswahl)],1,FALSE)),"nein","ja")</f>
        <v>nein</v>
      </c>
      <c r="G1523" t="s">
        <v>9516</v>
      </c>
    </row>
    <row r="1524" spans="1:7" x14ac:dyDescent="0.25">
      <c r="A1524" t="s">
        <v>6889</v>
      </c>
      <c r="B1524" t="s">
        <v>2668</v>
      </c>
      <c r="C1524" t="s">
        <v>6102</v>
      </c>
      <c r="D1524" s="13" t="s">
        <v>576</v>
      </c>
      <c r="E1524" t="s">
        <v>576</v>
      </c>
      <c r="F1524" t="str">
        <f>IF(ISERROR(VLOOKUP(Transaktionen[[#This Row],[Transaktionen]],BTT[Verwendete Transaktion (Pflichtauswahl)],1,FALSE)),"nein","ja")</f>
        <v>nein</v>
      </c>
      <c r="G1524" t="s">
        <v>9516</v>
      </c>
    </row>
    <row r="1525" spans="1:7" x14ac:dyDescent="0.25">
      <c r="A1525" t="s">
        <v>6890</v>
      </c>
      <c r="B1525" t="s">
        <v>2674</v>
      </c>
      <c r="C1525" t="s">
        <v>6102</v>
      </c>
      <c r="D1525" s="13" t="s">
        <v>576</v>
      </c>
      <c r="E1525" t="s">
        <v>576</v>
      </c>
      <c r="F1525" t="str">
        <f>IF(ISERROR(VLOOKUP(Transaktionen[[#This Row],[Transaktionen]],BTT[Verwendete Transaktion (Pflichtauswahl)],1,FALSE)),"nein","ja")</f>
        <v>nein</v>
      </c>
      <c r="G1525" t="s">
        <v>9516</v>
      </c>
    </row>
    <row r="1526" spans="1:7" x14ac:dyDescent="0.25">
      <c r="A1526" t="s">
        <v>6891</v>
      </c>
      <c r="B1526" t="s">
        <v>7921</v>
      </c>
      <c r="C1526" t="s">
        <v>6102</v>
      </c>
      <c r="D1526" s="13" t="s">
        <v>576</v>
      </c>
      <c r="E1526" t="s">
        <v>576</v>
      </c>
      <c r="F1526" t="str">
        <f>IF(ISERROR(VLOOKUP(Transaktionen[[#This Row],[Transaktionen]],BTT[Verwendete Transaktion (Pflichtauswahl)],1,FALSE)),"nein","ja")</f>
        <v>nein</v>
      </c>
      <c r="G1526" t="s">
        <v>9516</v>
      </c>
    </row>
    <row r="1527" spans="1:7" x14ac:dyDescent="0.25">
      <c r="A1527" t="s">
        <v>1880</v>
      </c>
      <c r="B1527" t="s">
        <v>1881</v>
      </c>
      <c r="C1527" t="s">
        <v>6322</v>
      </c>
      <c r="D1527" s="13">
        <v>4446</v>
      </c>
      <c r="E1527" t="s">
        <v>9102</v>
      </c>
      <c r="F1527" t="str">
        <f>IF(ISERROR(VLOOKUP(Transaktionen[[#This Row],[Transaktionen]],BTT[Verwendete Transaktion (Pflichtauswahl)],1,FALSE)),"nein","ja")</f>
        <v>nein</v>
      </c>
    </row>
    <row r="1528" spans="1:7" x14ac:dyDescent="0.25">
      <c r="A1528" t="s">
        <v>1882</v>
      </c>
      <c r="B1528" t="s">
        <v>1883</v>
      </c>
      <c r="C1528" t="s">
        <v>6322</v>
      </c>
      <c r="D1528" s="13">
        <v>2146</v>
      </c>
      <c r="E1528" t="s">
        <v>9102</v>
      </c>
      <c r="F1528" t="str">
        <f>IF(ISERROR(VLOOKUP(Transaktionen[[#This Row],[Transaktionen]],BTT[Verwendete Transaktion (Pflichtauswahl)],1,FALSE)),"nein","ja")</f>
        <v>nein</v>
      </c>
    </row>
    <row r="1529" spans="1:7" x14ac:dyDescent="0.25">
      <c r="A1529" t="s">
        <v>8</v>
      </c>
      <c r="B1529" t="s">
        <v>1884</v>
      </c>
      <c r="C1529" t="s">
        <v>6322</v>
      </c>
      <c r="D1529" s="13">
        <v>1189</v>
      </c>
      <c r="E1529" t="s">
        <v>9102</v>
      </c>
      <c r="F1529" t="str">
        <f>IF(ISERROR(VLOOKUP(Transaktionen[[#This Row],[Transaktionen]],BTT[Verwendete Transaktion (Pflichtauswahl)],1,FALSE)),"nein","ja")</f>
        <v>nein</v>
      </c>
    </row>
    <row r="1530" spans="1:7" x14ac:dyDescent="0.25">
      <c r="A1530" t="s">
        <v>1885</v>
      </c>
      <c r="B1530" t="s">
        <v>1886</v>
      </c>
      <c r="C1530" t="s">
        <v>6322</v>
      </c>
      <c r="D1530" s="13">
        <v>8</v>
      </c>
      <c r="E1530" t="s">
        <v>576</v>
      </c>
      <c r="F1530" t="str">
        <f>IF(ISERROR(VLOOKUP(Transaktionen[[#This Row],[Transaktionen]],BTT[Verwendete Transaktion (Pflichtauswahl)],1,FALSE)),"nein","ja")</f>
        <v>nein</v>
      </c>
    </row>
    <row r="1531" spans="1:7" x14ac:dyDescent="0.25">
      <c r="A1531" t="s">
        <v>1887</v>
      </c>
      <c r="B1531" t="s">
        <v>1888</v>
      </c>
      <c r="C1531" t="s">
        <v>6322</v>
      </c>
      <c r="D1531" s="13">
        <v>764</v>
      </c>
      <c r="E1531" t="s">
        <v>576</v>
      </c>
      <c r="F1531" s="10" t="str">
        <f>IF(ISERROR(VLOOKUP(Transaktionen[[#This Row],[Transaktionen]],BTT[Verwendete Transaktion (Pflichtauswahl)],1,FALSE)),"nein","ja")</f>
        <v>nein</v>
      </c>
    </row>
    <row r="1532" spans="1:7" x14ac:dyDescent="0.25">
      <c r="A1532" t="s">
        <v>6892</v>
      </c>
      <c r="B1532" t="s">
        <v>7922</v>
      </c>
      <c r="C1532" t="s">
        <v>6322</v>
      </c>
      <c r="D1532" s="13">
        <v>844</v>
      </c>
      <c r="E1532" t="s">
        <v>9102</v>
      </c>
      <c r="F1532" s="10" t="str">
        <f>IF(ISERROR(VLOOKUP(Transaktionen[[#This Row],[Transaktionen]],BTT[Verwendete Transaktion (Pflichtauswahl)],1,FALSE)),"nein","ja")</f>
        <v>nein</v>
      </c>
    </row>
    <row r="1533" spans="1:7" x14ac:dyDescent="0.25">
      <c r="A1533" t="s">
        <v>1889</v>
      </c>
      <c r="B1533" t="s">
        <v>1890</v>
      </c>
      <c r="C1533" t="s">
        <v>3</v>
      </c>
      <c r="D1533" s="13">
        <v>417</v>
      </c>
      <c r="E1533" t="s">
        <v>9102</v>
      </c>
      <c r="F1533" t="str">
        <f>IF(ISERROR(VLOOKUP(Transaktionen[[#This Row],[Transaktionen]],BTT[Verwendete Transaktion (Pflichtauswahl)],1,FALSE)),"nein","ja")</f>
        <v>nein</v>
      </c>
    </row>
    <row r="1534" spans="1:7" x14ac:dyDescent="0.25">
      <c r="A1534" t="s">
        <v>1891</v>
      </c>
      <c r="B1534" t="s">
        <v>1892</v>
      </c>
      <c r="C1534" t="s">
        <v>6322</v>
      </c>
      <c r="D1534" s="13">
        <v>2073</v>
      </c>
      <c r="E1534" t="s">
        <v>9102</v>
      </c>
      <c r="F1534" t="str">
        <f>IF(ISERROR(VLOOKUP(Transaktionen[[#This Row],[Transaktionen]],BTT[Verwendete Transaktion (Pflichtauswahl)],1,FALSE)),"nein","ja")</f>
        <v>nein</v>
      </c>
    </row>
    <row r="1535" spans="1:7" x14ac:dyDescent="0.25">
      <c r="A1535" t="s">
        <v>1893</v>
      </c>
      <c r="B1535" t="s">
        <v>1894</v>
      </c>
      <c r="C1535" t="s">
        <v>3</v>
      </c>
      <c r="D1535" s="13">
        <v>108</v>
      </c>
      <c r="E1535" t="s">
        <v>9102</v>
      </c>
      <c r="F1535" t="str">
        <f>IF(ISERROR(VLOOKUP(Transaktionen[[#This Row],[Transaktionen]],BTT[Verwendete Transaktion (Pflichtauswahl)],1,FALSE)),"nein","ja")</f>
        <v>nein</v>
      </c>
    </row>
    <row r="1536" spans="1:7" x14ac:dyDescent="0.25">
      <c r="A1536" t="s">
        <v>1895</v>
      </c>
      <c r="B1536" t="s">
        <v>1896</v>
      </c>
      <c r="C1536" t="s">
        <v>8454</v>
      </c>
      <c r="D1536" s="13">
        <v>69</v>
      </c>
      <c r="E1536" t="s">
        <v>9102</v>
      </c>
      <c r="F1536" t="str">
        <f>IF(ISERROR(VLOOKUP(Transaktionen[[#This Row],[Transaktionen]],BTT[Verwendete Transaktion (Pflichtauswahl)],1,FALSE)),"nein","ja")</f>
        <v>nein</v>
      </c>
    </row>
    <row r="1537" spans="1:7" x14ac:dyDescent="0.25">
      <c r="A1537" t="s">
        <v>1897</v>
      </c>
      <c r="B1537" t="s">
        <v>1898</v>
      </c>
      <c r="C1537" t="s">
        <v>3</v>
      </c>
      <c r="D1537" s="13">
        <v>1026</v>
      </c>
      <c r="E1537" t="s">
        <v>9102</v>
      </c>
      <c r="F1537" t="str">
        <f>IF(ISERROR(VLOOKUP(Transaktionen[[#This Row],[Transaktionen]],BTT[Verwendete Transaktion (Pflichtauswahl)],1,FALSE)),"nein","ja")</f>
        <v>nein</v>
      </c>
    </row>
    <row r="1538" spans="1:7" x14ac:dyDescent="0.25">
      <c r="A1538" t="s">
        <v>9195</v>
      </c>
      <c r="B1538" t="s">
        <v>9196</v>
      </c>
      <c r="C1538" t="s">
        <v>3</v>
      </c>
      <c r="D1538" s="13">
        <v>102</v>
      </c>
      <c r="E1538" t="s">
        <v>9102</v>
      </c>
      <c r="F1538" t="str">
        <f>IF(ISERROR(VLOOKUP(Transaktionen[[#This Row],[Transaktionen]],BTT[Verwendete Transaktion (Pflichtauswahl)],1,FALSE)),"nein","ja")</f>
        <v>nein</v>
      </c>
    </row>
    <row r="1539" spans="1:7" x14ac:dyDescent="0.25">
      <c r="A1539" t="s">
        <v>8585</v>
      </c>
      <c r="B1539" t="s">
        <v>8588</v>
      </c>
      <c r="C1539" t="s">
        <v>9073</v>
      </c>
      <c r="D1539" s="13" t="s">
        <v>576</v>
      </c>
      <c r="E1539" t="s">
        <v>576</v>
      </c>
      <c r="F1539" t="str">
        <f>IF(ISERROR(VLOOKUP(Transaktionen[[#This Row],[Transaktionen]],BTT[Verwendete Transaktion (Pflichtauswahl)],1,FALSE)),"nein","ja")</f>
        <v>ja</v>
      </c>
    </row>
    <row r="1540" spans="1:7" x14ac:dyDescent="0.25">
      <c r="A1540" t="s">
        <v>1899</v>
      </c>
      <c r="B1540" t="s">
        <v>1900</v>
      </c>
      <c r="C1540" t="s">
        <v>3</v>
      </c>
      <c r="D1540" s="13">
        <v>3657</v>
      </c>
      <c r="E1540" t="s">
        <v>9102</v>
      </c>
      <c r="F1540" t="str">
        <f>IF(ISERROR(VLOOKUP(Transaktionen[[#This Row],[Transaktionen]],BTT[Verwendete Transaktion (Pflichtauswahl)],1,FALSE)),"nein","ja")</f>
        <v>nein</v>
      </c>
    </row>
    <row r="1541" spans="1:7" x14ac:dyDescent="0.25">
      <c r="A1541" t="s">
        <v>1901</v>
      </c>
      <c r="B1541" t="s">
        <v>1902</v>
      </c>
      <c r="C1541" t="s">
        <v>3</v>
      </c>
      <c r="D1541" s="13">
        <v>53532</v>
      </c>
      <c r="E1541" t="s">
        <v>9102</v>
      </c>
      <c r="F1541" t="str">
        <f>IF(ISERROR(VLOOKUP(Transaktionen[[#This Row],[Transaktionen]],BTT[Verwendete Transaktion (Pflichtauswahl)],1,FALSE)),"nein","ja")</f>
        <v>nein</v>
      </c>
    </row>
    <row r="1542" spans="1:7" x14ac:dyDescent="0.25">
      <c r="A1542" t="s">
        <v>1903</v>
      </c>
      <c r="B1542" t="s">
        <v>1904</v>
      </c>
      <c r="C1542" t="s">
        <v>6092</v>
      </c>
      <c r="D1542" s="13">
        <v>1375912</v>
      </c>
      <c r="E1542" t="s">
        <v>9102</v>
      </c>
      <c r="F1542" t="str">
        <f>IF(ISERROR(VLOOKUP(Transaktionen[[#This Row],[Transaktionen]],BTT[Verwendete Transaktion (Pflichtauswahl)],1,FALSE)),"nein","ja")</f>
        <v>nein</v>
      </c>
    </row>
    <row r="1543" spans="1:7" x14ac:dyDescent="0.25">
      <c r="A1543" t="s">
        <v>1905</v>
      </c>
      <c r="B1543" t="s">
        <v>1906</v>
      </c>
      <c r="C1543" t="s">
        <v>3</v>
      </c>
      <c r="D1543" s="13">
        <v>2335</v>
      </c>
      <c r="E1543" t="s">
        <v>9102</v>
      </c>
      <c r="F1543" t="str">
        <f>IF(ISERROR(VLOOKUP(Transaktionen[[#This Row],[Transaktionen]],BTT[Verwendete Transaktion (Pflichtauswahl)],1,FALSE)),"nein","ja")</f>
        <v>nein</v>
      </c>
    </row>
    <row r="1544" spans="1:7" x14ac:dyDescent="0.25">
      <c r="A1544" t="s">
        <v>1907</v>
      </c>
      <c r="B1544" t="s">
        <v>1908</v>
      </c>
      <c r="C1544" t="s">
        <v>3</v>
      </c>
      <c r="D1544" s="13">
        <v>252</v>
      </c>
      <c r="E1544" t="s">
        <v>9102</v>
      </c>
      <c r="F1544" t="str">
        <f>IF(ISERROR(VLOOKUP(Transaktionen[[#This Row],[Transaktionen]],BTT[Verwendete Transaktion (Pflichtauswahl)],1,FALSE)),"nein","ja")</f>
        <v>nein</v>
      </c>
    </row>
    <row r="1545" spans="1:7" x14ac:dyDescent="0.25">
      <c r="A1545" t="s">
        <v>1909</v>
      </c>
      <c r="B1545" t="s">
        <v>1910</v>
      </c>
      <c r="C1545" t="s">
        <v>3</v>
      </c>
      <c r="D1545" s="13">
        <v>30</v>
      </c>
      <c r="E1545" t="s">
        <v>9102</v>
      </c>
      <c r="F1545" t="str">
        <f>IF(ISERROR(VLOOKUP(Transaktionen[[#This Row],[Transaktionen]],BTT[Verwendete Transaktion (Pflichtauswahl)],1,FALSE)),"nein","ja")</f>
        <v>nein</v>
      </c>
    </row>
    <row r="1546" spans="1:7" x14ac:dyDescent="0.25">
      <c r="A1546" t="s">
        <v>1911</v>
      </c>
      <c r="B1546" t="s">
        <v>1912</v>
      </c>
      <c r="C1546" t="s">
        <v>3</v>
      </c>
      <c r="D1546" s="13">
        <v>3009</v>
      </c>
      <c r="E1546" t="s">
        <v>9102</v>
      </c>
      <c r="F1546" t="str">
        <f>IF(ISERROR(VLOOKUP(Transaktionen[[#This Row],[Transaktionen]],BTT[Verwendete Transaktion (Pflichtauswahl)],1,FALSE)),"nein","ja")</f>
        <v>nein</v>
      </c>
    </row>
    <row r="1547" spans="1:7" x14ac:dyDescent="0.25">
      <c r="A1547" t="s">
        <v>6893</v>
      </c>
      <c r="B1547" t="s">
        <v>2668</v>
      </c>
      <c r="C1547" t="s">
        <v>6102</v>
      </c>
      <c r="D1547" s="13" t="s">
        <v>576</v>
      </c>
      <c r="E1547" t="s">
        <v>576</v>
      </c>
      <c r="F1547" t="str">
        <f>IF(ISERROR(VLOOKUP(Transaktionen[[#This Row],[Transaktionen]],BTT[Verwendete Transaktion (Pflichtauswahl)],1,FALSE)),"nein","ja")</f>
        <v>nein</v>
      </c>
      <c r="G1547" t="s">
        <v>9516</v>
      </c>
    </row>
    <row r="1548" spans="1:7" x14ac:dyDescent="0.25">
      <c r="A1548" t="s">
        <v>1913</v>
      </c>
      <c r="B1548" t="s">
        <v>1914</v>
      </c>
      <c r="C1548" t="s">
        <v>6084</v>
      </c>
      <c r="D1548" s="13">
        <v>132</v>
      </c>
      <c r="E1548" t="s">
        <v>9102</v>
      </c>
      <c r="F1548" t="str">
        <f>IF(ISERROR(VLOOKUP(Transaktionen[[#This Row],[Transaktionen]],BTT[Verwendete Transaktion (Pflichtauswahl)],1,FALSE)),"nein","ja")</f>
        <v>nein</v>
      </c>
    </row>
    <row r="1549" spans="1:7" x14ac:dyDescent="0.25">
      <c r="A1549" t="s">
        <v>1915</v>
      </c>
      <c r="B1549" t="s">
        <v>1916</v>
      </c>
      <c r="C1549" t="s">
        <v>6084</v>
      </c>
      <c r="D1549" s="13">
        <v>321</v>
      </c>
      <c r="E1549" t="s">
        <v>9102</v>
      </c>
      <c r="F1549" t="str">
        <f>IF(ISERROR(VLOOKUP(Transaktionen[[#This Row],[Transaktionen]],BTT[Verwendete Transaktion (Pflichtauswahl)],1,FALSE)),"nein","ja")</f>
        <v>nein</v>
      </c>
    </row>
    <row r="1550" spans="1:7" x14ac:dyDescent="0.25">
      <c r="A1550" t="s">
        <v>6894</v>
      </c>
      <c r="B1550" t="s">
        <v>7923</v>
      </c>
      <c r="C1550" t="s">
        <v>3</v>
      </c>
      <c r="D1550" s="13" t="s">
        <v>576</v>
      </c>
      <c r="E1550" t="s">
        <v>576</v>
      </c>
      <c r="F1550" t="str">
        <f>IF(ISERROR(VLOOKUP(Transaktionen[[#This Row],[Transaktionen]],BTT[Verwendete Transaktion (Pflichtauswahl)],1,FALSE)),"nein","ja")</f>
        <v>nein</v>
      </c>
      <c r="G1550" t="s">
        <v>9516</v>
      </c>
    </row>
    <row r="1551" spans="1:7" x14ac:dyDescent="0.25">
      <c r="A1551" t="s">
        <v>6895</v>
      </c>
      <c r="B1551" t="s">
        <v>7924</v>
      </c>
      <c r="C1551" t="s">
        <v>8460</v>
      </c>
      <c r="D1551" s="13">
        <v>24</v>
      </c>
      <c r="E1551" t="s">
        <v>576</v>
      </c>
      <c r="F1551" t="str">
        <f>IF(ISERROR(VLOOKUP(Transaktionen[[#This Row],[Transaktionen]],BTT[Verwendete Transaktion (Pflichtauswahl)],1,FALSE)),"nein","ja")</f>
        <v>nein</v>
      </c>
    </row>
    <row r="1552" spans="1:7" x14ac:dyDescent="0.25">
      <c r="A1552" t="s">
        <v>6896</v>
      </c>
      <c r="B1552" t="s">
        <v>7925</v>
      </c>
      <c r="C1552" t="s">
        <v>8460</v>
      </c>
      <c r="D1552" s="13">
        <v>18</v>
      </c>
      <c r="E1552" t="s">
        <v>576</v>
      </c>
      <c r="F1552" t="str">
        <f>IF(ISERROR(VLOOKUP(Transaktionen[[#This Row],[Transaktionen]],BTT[Verwendete Transaktion (Pflichtauswahl)],1,FALSE)),"nein","ja")</f>
        <v>nein</v>
      </c>
    </row>
    <row r="1553" spans="1:7" x14ac:dyDescent="0.25">
      <c r="A1553" t="s">
        <v>1917</v>
      </c>
      <c r="B1553" t="s">
        <v>1918</v>
      </c>
      <c r="C1553" t="s">
        <v>8456</v>
      </c>
      <c r="D1553" s="13">
        <v>1</v>
      </c>
      <c r="E1553" t="s">
        <v>576</v>
      </c>
      <c r="F1553" t="str">
        <f>IF(ISERROR(VLOOKUP(Transaktionen[[#This Row],[Transaktionen]],BTT[Verwendete Transaktion (Pflichtauswahl)],1,FALSE)),"nein","ja")</f>
        <v>nein</v>
      </c>
    </row>
    <row r="1554" spans="1:7" x14ac:dyDescent="0.25">
      <c r="A1554" t="s">
        <v>1919</v>
      </c>
      <c r="B1554" t="s">
        <v>1920</v>
      </c>
      <c r="C1554" t="s">
        <v>8460</v>
      </c>
      <c r="D1554" s="13" t="s">
        <v>576</v>
      </c>
      <c r="E1554" t="s">
        <v>576</v>
      </c>
      <c r="F1554" t="str">
        <f>IF(ISERROR(VLOOKUP(Transaktionen[[#This Row],[Transaktionen]],BTT[Verwendete Transaktion (Pflichtauswahl)],1,FALSE)),"nein","ja")</f>
        <v>nein</v>
      </c>
      <c r="G1554" t="s">
        <v>9516</v>
      </c>
    </row>
    <row r="1555" spans="1:7" x14ac:dyDescent="0.25">
      <c r="A1555" t="s">
        <v>1921</v>
      </c>
      <c r="B1555" t="s">
        <v>1922</v>
      </c>
      <c r="C1555" t="s">
        <v>3</v>
      </c>
      <c r="D1555" s="13">
        <v>1362</v>
      </c>
      <c r="E1555" t="s">
        <v>9102</v>
      </c>
      <c r="F1555" t="str">
        <f>IF(ISERROR(VLOOKUP(Transaktionen[[#This Row],[Transaktionen]],BTT[Verwendete Transaktion (Pflichtauswahl)],1,FALSE)),"nein","ja")</f>
        <v>nein</v>
      </c>
    </row>
    <row r="1556" spans="1:7" x14ac:dyDescent="0.25">
      <c r="A1556" t="s">
        <v>1923</v>
      </c>
      <c r="B1556" t="s">
        <v>1924</v>
      </c>
      <c r="C1556" t="s">
        <v>6084</v>
      </c>
      <c r="D1556" s="13">
        <v>8336</v>
      </c>
      <c r="E1556" t="s">
        <v>9102</v>
      </c>
      <c r="F1556" t="str">
        <f>IF(ISERROR(VLOOKUP(Transaktionen[[#This Row],[Transaktionen]],BTT[Verwendete Transaktion (Pflichtauswahl)],1,FALSE)),"nein","ja")</f>
        <v>nein</v>
      </c>
      <c r="G1556" t="s">
        <v>9077</v>
      </c>
    </row>
    <row r="1557" spans="1:7" x14ac:dyDescent="0.25">
      <c r="A1557" t="s">
        <v>1925</v>
      </c>
      <c r="B1557" t="s">
        <v>1926</v>
      </c>
      <c r="C1557" t="s">
        <v>6084</v>
      </c>
      <c r="D1557" s="13">
        <v>9</v>
      </c>
      <c r="E1557" t="s">
        <v>9102</v>
      </c>
      <c r="F1557" t="str">
        <f>IF(ISERROR(VLOOKUP(Transaktionen[[#This Row],[Transaktionen]],BTT[Verwendete Transaktion (Pflichtauswahl)],1,FALSE)),"nein","ja")</f>
        <v>nein</v>
      </c>
      <c r="G1557" t="s">
        <v>9077</v>
      </c>
    </row>
    <row r="1558" spans="1:7" x14ac:dyDescent="0.25">
      <c r="A1558" t="s">
        <v>1927</v>
      </c>
      <c r="B1558" t="s">
        <v>1928</v>
      </c>
      <c r="C1558" t="s">
        <v>6084</v>
      </c>
      <c r="D1558" s="13">
        <v>14836</v>
      </c>
      <c r="E1558" t="s">
        <v>9102</v>
      </c>
      <c r="F1558" t="str">
        <f>IF(ISERROR(VLOOKUP(Transaktionen[[#This Row],[Transaktionen]],BTT[Verwendete Transaktion (Pflichtauswahl)],1,FALSE)),"nein","ja")</f>
        <v>nein</v>
      </c>
    </row>
    <row r="1559" spans="1:7" x14ac:dyDescent="0.25">
      <c r="A1559" t="s">
        <v>6897</v>
      </c>
      <c r="B1559" t="s">
        <v>7926</v>
      </c>
      <c r="C1559" t="s">
        <v>6084</v>
      </c>
      <c r="D1559" s="13" t="s">
        <v>576</v>
      </c>
      <c r="E1559" t="s">
        <v>576</v>
      </c>
      <c r="F1559" t="str">
        <f>IF(ISERROR(VLOOKUP(Transaktionen[[#This Row],[Transaktionen]],BTT[Verwendete Transaktion (Pflichtauswahl)],1,FALSE)),"nein","ja")</f>
        <v>nein</v>
      </c>
      <c r="G1559" t="s">
        <v>9086</v>
      </c>
    </row>
    <row r="1560" spans="1:7" x14ac:dyDescent="0.25">
      <c r="A1560" t="s">
        <v>6898</v>
      </c>
      <c r="B1560" t="s">
        <v>7927</v>
      </c>
      <c r="C1560" t="s">
        <v>6084</v>
      </c>
      <c r="D1560" s="13" t="s">
        <v>576</v>
      </c>
      <c r="E1560" t="s">
        <v>576</v>
      </c>
      <c r="F1560" t="str">
        <f>IF(ISERROR(VLOOKUP(Transaktionen[[#This Row],[Transaktionen]],BTT[Verwendete Transaktion (Pflichtauswahl)],1,FALSE)),"nein","ja")</f>
        <v>nein</v>
      </c>
      <c r="G1560" t="s">
        <v>9077</v>
      </c>
    </row>
    <row r="1561" spans="1:7" x14ac:dyDescent="0.25">
      <c r="A1561" t="s">
        <v>6899</v>
      </c>
      <c r="B1561" t="s">
        <v>7928</v>
      </c>
      <c r="C1561" t="s">
        <v>6084</v>
      </c>
      <c r="D1561" s="13" t="s">
        <v>576</v>
      </c>
      <c r="E1561" t="s">
        <v>576</v>
      </c>
      <c r="F1561" t="str">
        <f>IF(ISERROR(VLOOKUP(Transaktionen[[#This Row],[Transaktionen]],BTT[Verwendete Transaktion (Pflichtauswahl)],1,FALSE)),"nein","ja")</f>
        <v>nein</v>
      </c>
      <c r="G1561" t="s">
        <v>9086</v>
      </c>
    </row>
    <row r="1562" spans="1:7" x14ac:dyDescent="0.25">
      <c r="A1562" t="s">
        <v>6900</v>
      </c>
      <c r="B1562" t="s">
        <v>7929</v>
      </c>
      <c r="C1562" t="s">
        <v>6084</v>
      </c>
      <c r="D1562" s="13" t="s">
        <v>576</v>
      </c>
      <c r="E1562" t="s">
        <v>576</v>
      </c>
      <c r="F1562" t="str">
        <f>IF(ISERROR(VLOOKUP(Transaktionen[[#This Row],[Transaktionen]],BTT[Verwendete Transaktion (Pflichtauswahl)],1,FALSE)),"nein","ja")</f>
        <v>nein</v>
      </c>
      <c r="G1562" t="s">
        <v>9086</v>
      </c>
    </row>
    <row r="1563" spans="1:7" x14ac:dyDescent="0.25">
      <c r="A1563" t="s">
        <v>6901</v>
      </c>
      <c r="B1563" t="s">
        <v>7930</v>
      </c>
      <c r="C1563" t="s">
        <v>6084</v>
      </c>
      <c r="D1563" s="13" t="s">
        <v>576</v>
      </c>
      <c r="E1563" t="s">
        <v>576</v>
      </c>
      <c r="F1563" t="str">
        <f>IF(ISERROR(VLOOKUP(Transaktionen[[#This Row],[Transaktionen]],BTT[Verwendete Transaktion (Pflichtauswahl)],1,FALSE)),"nein","ja")</f>
        <v>nein</v>
      </c>
      <c r="G1563" t="s">
        <v>9086</v>
      </c>
    </row>
    <row r="1564" spans="1:7" x14ac:dyDescent="0.25">
      <c r="A1564" t="s">
        <v>1929</v>
      </c>
      <c r="B1564" t="s">
        <v>1930</v>
      </c>
      <c r="C1564" t="s">
        <v>6084</v>
      </c>
      <c r="D1564" s="13">
        <v>18318</v>
      </c>
      <c r="E1564" t="s">
        <v>9102</v>
      </c>
      <c r="F1564" t="str">
        <f>IF(ISERROR(VLOOKUP(Transaktionen[[#This Row],[Transaktionen]],BTT[Verwendete Transaktion (Pflichtauswahl)],1,FALSE)),"nein","ja")</f>
        <v>nein</v>
      </c>
    </row>
    <row r="1565" spans="1:7" x14ac:dyDescent="0.25">
      <c r="A1565" t="s">
        <v>1931</v>
      </c>
      <c r="B1565" t="s">
        <v>1932</v>
      </c>
      <c r="C1565" t="s">
        <v>6084</v>
      </c>
      <c r="D1565" s="13">
        <v>1507</v>
      </c>
      <c r="E1565" t="s">
        <v>9102</v>
      </c>
      <c r="F1565" t="str">
        <f>IF(ISERROR(VLOOKUP(Transaktionen[[#This Row],[Transaktionen]],BTT[Verwendete Transaktion (Pflichtauswahl)],1,FALSE)),"nein","ja")</f>
        <v>nein</v>
      </c>
    </row>
    <row r="1566" spans="1:7" x14ac:dyDescent="0.25">
      <c r="A1566" t="s">
        <v>1933</v>
      </c>
      <c r="B1566" t="s">
        <v>1934</v>
      </c>
      <c r="C1566" t="s">
        <v>6084</v>
      </c>
      <c r="D1566" s="13">
        <v>1809</v>
      </c>
      <c r="E1566" t="s">
        <v>9102</v>
      </c>
      <c r="F1566" t="str">
        <f>IF(ISERROR(VLOOKUP(Transaktionen[[#This Row],[Transaktionen]],BTT[Verwendete Transaktion (Pflichtauswahl)],1,FALSE)),"nein","ja")</f>
        <v>nein</v>
      </c>
    </row>
    <row r="1567" spans="1:7" x14ac:dyDescent="0.25">
      <c r="A1567" t="s">
        <v>1935</v>
      </c>
      <c r="B1567" t="s">
        <v>1936</v>
      </c>
      <c r="C1567" t="s">
        <v>6084</v>
      </c>
      <c r="D1567" s="13">
        <v>110377</v>
      </c>
      <c r="E1567" t="s">
        <v>9102</v>
      </c>
      <c r="F1567" t="str">
        <f>IF(ISERROR(VLOOKUP(Transaktionen[[#This Row],[Transaktionen]],BTT[Verwendete Transaktion (Pflichtauswahl)],1,FALSE)),"nein","ja")</f>
        <v>nein</v>
      </c>
    </row>
    <row r="1568" spans="1:7" x14ac:dyDescent="0.25">
      <c r="A1568" t="s">
        <v>1937</v>
      </c>
      <c r="B1568" t="s">
        <v>1936</v>
      </c>
      <c r="C1568" t="s">
        <v>6084</v>
      </c>
      <c r="D1568" s="13">
        <v>23430</v>
      </c>
      <c r="E1568" t="s">
        <v>9102</v>
      </c>
      <c r="F1568" t="str">
        <f>IF(ISERROR(VLOOKUP(Transaktionen[[#This Row],[Transaktionen]],BTT[Verwendete Transaktion (Pflichtauswahl)],1,FALSE)),"nein","ja")</f>
        <v>nein</v>
      </c>
      <c r="G1568" t="s">
        <v>9077</v>
      </c>
    </row>
    <row r="1569" spans="1:7" x14ac:dyDescent="0.25">
      <c r="A1569" t="s">
        <v>1938</v>
      </c>
      <c r="B1569" t="s">
        <v>1939</v>
      </c>
      <c r="C1569" t="s">
        <v>6084</v>
      </c>
      <c r="D1569" s="13">
        <v>159842</v>
      </c>
      <c r="E1569" t="s">
        <v>9102</v>
      </c>
      <c r="F1569" t="str">
        <f>IF(ISERROR(VLOOKUP(Transaktionen[[#This Row],[Transaktionen]],BTT[Verwendete Transaktion (Pflichtauswahl)],1,FALSE)),"nein","ja")</f>
        <v>nein</v>
      </c>
      <c r="G1569" t="s">
        <v>9077</v>
      </c>
    </row>
    <row r="1570" spans="1:7" x14ac:dyDescent="0.25">
      <c r="A1570" t="s">
        <v>1940</v>
      </c>
      <c r="B1570" t="s">
        <v>1941</v>
      </c>
      <c r="C1570" t="s">
        <v>6084</v>
      </c>
      <c r="D1570" s="13">
        <v>231</v>
      </c>
      <c r="E1570" t="s">
        <v>9102</v>
      </c>
      <c r="F1570" t="str">
        <f>IF(ISERROR(VLOOKUP(Transaktionen[[#This Row],[Transaktionen]],BTT[Verwendete Transaktion (Pflichtauswahl)],1,FALSE)),"nein","ja")</f>
        <v>nein</v>
      </c>
    </row>
    <row r="1571" spans="1:7" x14ac:dyDescent="0.25">
      <c r="A1571" t="s">
        <v>1942</v>
      </c>
      <c r="B1571" t="s">
        <v>1943</v>
      </c>
      <c r="C1571" t="s">
        <v>6084</v>
      </c>
      <c r="D1571" s="13">
        <v>123999</v>
      </c>
      <c r="E1571" t="s">
        <v>9102</v>
      </c>
      <c r="F1571" t="str">
        <f>IF(ISERROR(VLOOKUP(Transaktionen[[#This Row],[Transaktionen]],BTT[Verwendete Transaktion (Pflichtauswahl)],1,FALSE)),"nein","ja")</f>
        <v>nein</v>
      </c>
    </row>
    <row r="1572" spans="1:7" x14ac:dyDescent="0.25">
      <c r="A1572" t="s">
        <v>1944</v>
      </c>
      <c r="B1572" t="s">
        <v>1945</v>
      </c>
      <c r="C1572" t="s">
        <v>6084</v>
      </c>
      <c r="D1572" s="13">
        <v>8294</v>
      </c>
      <c r="E1572" t="s">
        <v>9102</v>
      </c>
      <c r="F1572" t="str">
        <f>IF(ISERROR(VLOOKUP(Transaktionen[[#This Row],[Transaktionen]],BTT[Verwendete Transaktion (Pflichtauswahl)],1,FALSE)),"nein","ja")</f>
        <v>nein</v>
      </c>
    </row>
    <row r="1573" spans="1:7" x14ac:dyDescent="0.25">
      <c r="A1573" t="s">
        <v>1946</v>
      </c>
      <c r="B1573" t="s">
        <v>1770</v>
      </c>
      <c r="C1573" t="s">
        <v>6084</v>
      </c>
      <c r="D1573" s="13">
        <v>50620</v>
      </c>
      <c r="E1573" t="s">
        <v>9102</v>
      </c>
      <c r="F1573" t="str">
        <f>IF(ISERROR(VLOOKUP(Transaktionen[[#This Row],[Transaktionen]],BTT[Verwendete Transaktion (Pflichtauswahl)],1,FALSE)),"nein","ja")</f>
        <v>nein</v>
      </c>
    </row>
    <row r="1574" spans="1:7" x14ac:dyDescent="0.25">
      <c r="A1574" t="s">
        <v>1947</v>
      </c>
      <c r="B1574" t="s">
        <v>1948</v>
      </c>
      <c r="C1574" t="s">
        <v>6084</v>
      </c>
      <c r="D1574" s="13">
        <v>1485</v>
      </c>
      <c r="E1574" t="s">
        <v>9102</v>
      </c>
      <c r="F1574" t="str">
        <f>IF(ISERROR(VLOOKUP(Transaktionen[[#This Row],[Transaktionen]],BTT[Verwendete Transaktion (Pflichtauswahl)],1,FALSE)),"nein","ja")</f>
        <v>nein</v>
      </c>
    </row>
    <row r="1575" spans="1:7" x14ac:dyDescent="0.25">
      <c r="A1575" t="s">
        <v>1949</v>
      </c>
      <c r="B1575" t="s">
        <v>1950</v>
      </c>
      <c r="C1575" t="s">
        <v>6084</v>
      </c>
      <c r="D1575" s="13">
        <v>18735</v>
      </c>
      <c r="E1575" t="s">
        <v>9102</v>
      </c>
      <c r="F1575" t="str">
        <f>IF(ISERROR(VLOOKUP(Transaktionen[[#This Row],[Transaktionen]],BTT[Verwendete Transaktion (Pflichtauswahl)],1,FALSE)),"nein","ja")</f>
        <v>nein</v>
      </c>
    </row>
    <row r="1576" spans="1:7" x14ac:dyDescent="0.25">
      <c r="A1576" t="s">
        <v>1951</v>
      </c>
      <c r="B1576" t="s">
        <v>1952</v>
      </c>
      <c r="C1576" t="s">
        <v>6084</v>
      </c>
      <c r="D1576" s="13">
        <v>165</v>
      </c>
      <c r="E1576" t="s">
        <v>9102</v>
      </c>
      <c r="F1576" t="str">
        <f>IF(ISERROR(VLOOKUP(Transaktionen[[#This Row],[Transaktionen]],BTT[Verwendete Transaktion (Pflichtauswahl)],1,FALSE)),"nein","ja")</f>
        <v>nein</v>
      </c>
    </row>
    <row r="1577" spans="1:7" x14ac:dyDescent="0.25">
      <c r="A1577" t="s">
        <v>1953</v>
      </c>
      <c r="B1577" t="s">
        <v>1954</v>
      </c>
      <c r="C1577" t="s">
        <v>6084</v>
      </c>
      <c r="D1577" s="13">
        <v>85</v>
      </c>
      <c r="E1577" t="s">
        <v>9102</v>
      </c>
      <c r="F1577" t="str">
        <f>IF(ISERROR(VLOOKUP(Transaktionen[[#This Row],[Transaktionen]],BTT[Verwendete Transaktion (Pflichtauswahl)],1,FALSE)),"nein","ja")</f>
        <v>nein</v>
      </c>
    </row>
    <row r="1578" spans="1:7" x14ac:dyDescent="0.25">
      <c r="A1578" t="s">
        <v>1955</v>
      </c>
      <c r="B1578" t="s">
        <v>1956</v>
      </c>
      <c r="C1578" t="s">
        <v>6084</v>
      </c>
      <c r="D1578" s="13">
        <v>15</v>
      </c>
      <c r="E1578" t="s">
        <v>9102</v>
      </c>
      <c r="F1578" t="str">
        <f>IF(ISERROR(VLOOKUP(Transaktionen[[#This Row],[Transaktionen]],BTT[Verwendete Transaktion (Pflichtauswahl)],1,FALSE)),"nein","ja")</f>
        <v>nein</v>
      </c>
    </row>
    <row r="1579" spans="1:7" x14ac:dyDescent="0.25">
      <c r="A1579" t="s">
        <v>1957</v>
      </c>
      <c r="B1579" t="s">
        <v>1958</v>
      </c>
      <c r="C1579" t="s">
        <v>6084</v>
      </c>
      <c r="D1579" s="13">
        <v>313532</v>
      </c>
      <c r="E1579" t="s">
        <v>9102</v>
      </c>
      <c r="F1579" t="str">
        <f>IF(ISERROR(VLOOKUP(Transaktionen[[#This Row],[Transaktionen]],BTT[Verwendete Transaktion (Pflichtauswahl)],1,FALSE)),"nein","ja")</f>
        <v>nein</v>
      </c>
    </row>
    <row r="1580" spans="1:7" x14ac:dyDescent="0.25">
      <c r="A1580" t="s">
        <v>1959</v>
      </c>
      <c r="B1580" t="s">
        <v>1960</v>
      </c>
      <c r="C1580" t="s">
        <v>6084</v>
      </c>
      <c r="D1580" s="13">
        <v>25202</v>
      </c>
      <c r="E1580" t="s">
        <v>9102</v>
      </c>
      <c r="F1580" t="str">
        <f>IF(ISERROR(VLOOKUP(Transaktionen[[#This Row],[Transaktionen]],BTT[Verwendete Transaktion (Pflichtauswahl)],1,FALSE)),"nein","ja")</f>
        <v>nein</v>
      </c>
    </row>
    <row r="1581" spans="1:7" x14ac:dyDescent="0.25">
      <c r="A1581" t="s">
        <v>1961</v>
      </c>
      <c r="B1581" t="s">
        <v>1962</v>
      </c>
      <c r="C1581" t="s">
        <v>6084</v>
      </c>
      <c r="D1581" s="13">
        <v>102</v>
      </c>
      <c r="E1581" t="s">
        <v>9102</v>
      </c>
      <c r="F1581" t="str">
        <f>IF(ISERROR(VLOOKUP(Transaktionen[[#This Row],[Transaktionen]],BTT[Verwendete Transaktion (Pflichtauswahl)],1,FALSE)),"nein","ja")</f>
        <v>nein</v>
      </c>
      <c r="G1581" t="s">
        <v>9077</v>
      </c>
    </row>
    <row r="1582" spans="1:7" x14ac:dyDescent="0.25">
      <c r="A1582" t="s">
        <v>1963</v>
      </c>
      <c r="B1582" t="s">
        <v>1964</v>
      </c>
      <c r="C1582" t="s">
        <v>6084</v>
      </c>
      <c r="D1582" s="13">
        <v>28</v>
      </c>
      <c r="E1582" t="s">
        <v>9102</v>
      </c>
      <c r="F1582" t="str">
        <f>IF(ISERROR(VLOOKUP(Transaktionen[[#This Row],[Transaktionen]],BTT[Verwendete Transaktion (Pflichtauswahl)],1,FALSE)),"nein","ja")</f>
        <v>nein</v>
      </c>
    </row>
    <row r="1583" spans="1:7" x14ac:dyDescent="0.25">
      <c r="A1583" t="s">
        <v>1965</v>
      </c>
      <c r="B1583" t="s">
        <v>1966</v>
      </c>
      <c r="C1583" t="s">
        <v>6084</v>
      </c>
      <c r="D1583" s="13">
        <v>1018</v>
      </c>
      <c r="E1583" t="s">
        <v>9102</v>
      </c>
      <c r="F1583" t="str">
        <f>IF(ISERROR(VLOOKUP(Transaktionen[[#This Row],[Transaktionen]],BTT[Verwendete Transaktion (Pflichtauswahl)],1,FALSE)),"nein","ja")</f>
        <v>nein</v>
      </c>
    </row>
    <row r="1584" spans="1:7" x14ac:dyDescent="0.25">
      <c r="A1584" t="s">
        <v>6902</v>
      </c>
      <c r="B1584" t="s">
        <v>7931</v>
      </c>
      <c r="C1584" t="s">
        <v>6084</v>
      </c>
      <c r="D1584" s="13" t="s">
        <v>576</v>
      </c>
      <c r="E1584" t="s">
        <v>576</v>
      </c>
      <c r="F1584" t="str">
        <f>IF(ISERROR(VLOOKUP(Transaktionen[[#This Row],[Transaktionen]],BTT[Verwendete Transaktion (Pflichtauswahl)],1,FALSE)),"nein","ja")</f>
        <v>nein</v>
      </c>
      <c r="G1584" t="s">
        <v>9087</v>
      </c>
    </row>
    <row r="1585" spans="1:7" x14ac:dyDescent="0.25">
      <c r="A1585" t="s">
        <v>1967</v>
      </c>
      <c r="B1585" t="s">
        <v>1968</v>
      </c>
      <c r="C1585" t="s">
        <v>6084</v>
      </c>
      <c r="D1585" s="13">
        <v>18641</v>
      </c>
      <c r="E1585" t="s">
        <v>9102</v>
      </c>
      <c r="F1585" t="str">
        <f>IF(ISERROR(VLOOKUP(Transaktionen[[#This Row],[Transaktionen]],BTT[Verwendete Transaktion (Pflichtauswahl)],1,FALSE)),"nein","ja")</f>
        <v>nein</v>
      </c>
    </row>
    <row r="1586" spans="1:7" x14ac:dyDescent="0.25">
      <c r="A1586" t="s">
        <v>1969</v>
      </c>
      <c r="B1586" t="s">
        <v>1970</v>
      </c>
      <c r="C1586" t="s">
        <v>6084</v>
      </c>
      <c r="D1586" s="13">
        <v>2143</v>
      </c>
      <c r="E1586" t="s">
        <v>9102</v>
      </c>
      <c r="F1586" t="str">
        <f>IF(ISERROR(VLOOKUP(Transaktionen[[#This Row],[Transaktionen]],BTT[Verwendete Transaktion (Pflichtauswahl)],1,FALSE)),"nein","ja")</f>
        <v>nein</v>
      </c>
    </row>
    <row r="1587" spans="1:7" x14ac:dyDescent="0.25">
      <c r="A1587" t="s">
        <v>1971</v>
      </c>
      <c r="B1587" t="s">
        <v>1972</v>
      </c>
      <c r="C1587" t="s">
        <v>6084</v>
      </c>
      <c r="D1587" s="13">
        <v>6774</v>
      </c>
      <c r="E1587" t="s">
        <v>9102</v>
      </c>
      <c r="F1587" t="str">
        <f>IF(ISERROR(VLOOKUP(Transaktionen[[#This Row],[Transaktionen]],BTT[Verwendete Transaktion (Pflichtauswahl)],1,FALSE)),"nein","ja")</f>
        <v>nein</v>
      </c>
    </row>
    <row r="1588" spans="1:7" x14ac:dyDescent="0.25">
      <c r="A1588" t="s">
        <v>6903</v>
      </c>
      <c r="B1588" t="s">
        <v>7932</v>
      </c>
      <c r="C1588" t="s">
        <v>6084</v>
      </c>
      <c r="D1588" s="13">
        <v>2</v>
      </c>
      <c r="E1588" t="s">
        <v>576</v>
      </c>
      <c r="F1588" t="str">
        <f>IF(ISERROR(VLOOKUP(Transaktionen[[#This Row],[Transaktionen]],BTT[Verwendete Transaktion (Pflichtauswahl)],1,FALSE)),"nein","ja")</f>
        <v>nein</v>
      </c>
      <c r="G1588" t="s">
        <v>9088</v>
      </c>
    </row>
    <row r="1589" spans="1:7" x14ac:dyDescent="0.25">
      <c r="A1589" t="s">
        <v>1973</v>
      </c>
      <c r="B1589" t="s">
        <v>1974</v>
      </c>
      <c r="C1589" t="s">
        <v>6084</v>
      </c>
      <c r="D1589" s="13">
        <v>12</v>
      </c>
      <c r="E1589" t="s">
        <v>9102</v>
      </c>
      <c r="F1589" t="str">
        <f>IF(ISERROR(VLOOKUP(Transaktionen[[#This Row],[Transaktionen]],BTT[Verwendete Transaktion (Pflichtauswahl)],1,FALSE)),"nein","ja")</f>
        <v>nein</v>
      </c>
      <c r="G1589" t="s">
        <v>9089</v>
      </c>
    </row>
    <row r="1590" spans="1:7" x14ac:dyDescent="0.25">
      <c r="A1590" t="s">
        <v>1975</v>
      </c>
      <c r="B1590" t="s">
        <v>1976</v>
      </c>
      <c r="C1590" t="s">
        <v>6084</v>
      </c>
      <c r="D1590" s="13">
        <v>15194</v>
      </c>
      <c r="E1590" t="s">
        <v>9102</v>
      </c>
      <c r="F1590" t="str">
        <f>IF(ISERROR(VLOOKUP(Transaktionen[[#This Row],[Transaktionen]],BTT[Verwendete Transaktion (Pflichtauswahl)],1,FALSE)),"nein","ja")</f>
        <v>nein</v>
      </c>
    </row>
    <row r="1591" spans="1:7" x14ac:dyDescent="0.25">
      <c r="A1591" t="s">
        <v>6904</v>
      </c>
      <c r="B1591" t="s">
        <v>7933</v>
      </c>
      <c r="C1591" t="s">
        <v>6084</v>
      </c>
      <c r="D1591" s="13">
        <v>15</v>
      </c>
      <c r="E1591" t="s">
        <v>9102</v>
      </c>
      <c r="F1591" t="str">
        <f>IF(ISERROR(VLOOKUP(Transaktionen[[#This Row],[Transaktionen]],BTT[Verwendete Transaktion (Pflichtauswahl)],1,FALSE)),"nein","ja")</f>
        <v>nein</v>
      </c>
      <c r="G1591" t="s">
        <v>9086</v>
      </c>
    </row>
    <row r="1592" spans="1:7" x14ac:dyDescent="0.25">
      <c r="A1592" t="s">
        <v>1977</v>
      </c>
      <c r="B1592" t="s">
        <v>1978</v>
      </c>
      <c r="C1592" t="s">
        <v>6084</v>
      </c>
      <c r="D1592" s="13">
        <v>33575</v>
      </c>
      <c r="E1592" t="s">
        <v>9102</v>
      </c>
      <c r="F1592" t="str">
        <f>IF(ISERROR(VLOOKUP(Transaktionen[[#This Row],[Transaktionen]],BTT[Verwendete Transaktion (Pflichtauswahl)],1,FALSE)),"nein","ja")</f>
        <v>nein</v>
      </c>
    </row>
    <row r="1593" spans="1:7" x14ac:dyDescent="0.25">
      <c r="A1593" t="s">
        <v>1979</v>
      </c>
      <c r="B1593" t="s">
        <v>1980</v>
      </c>
      <c r="C1593" t="s">
        <v>6084</v>
      </c>
      <c r="D1593" s="13">
        <v>2475700</v>
      </c>
      <c r="E1593" t="s">
        <v>9102</v>
      </c>
      <c r="F1593" t="str">
        <f>IF(ISERROR(VLOOKUP(Transaktionen[[#This Row],[Transaktionen]],BTT[Verwendete Transaktion (Pflichtauswahl)],1,FALSE)),"nein","ja")</f>
        <v>nein</v>
      </c>
    </row>
    <row r="1594" spans="1:7" x14ac:dyDescent="0.25">
      <c r="A1594" t="s">
        <v>1981</v>
      </c>
      <c r="B1594" t="s">
        <v>1982</v>
      </c>
      <c r="C1594" t="s">
        <v>6084</v>
      </c>
      <c r="D1594" s="13">
        <v>22</v>
      </c>
      <c r="E1594" t="s">
        <v>9102</v>
      </c>
      <c r="F1594" t="str">
        <f>IF(ISERROR(VLOOKUP(Transaktionen[[#This Row],[Transaktionen]],BTT[Verwendete Transaktion (Pflichtauswahl)],1,FALSE)),"nein","ja")</f>
        <v>nein</v>
      </c>
      <c r="G1594" t="s">
        <v>9086</v>
      </c>
    </row>
    <row r="1595" spans="1:7" x14ac:dyDescent="0.25">
      <c r="A1595" t="s">
        <v>1983</v>
      </c>
      <c r="B1595" t="s">
        <v>1984</v>
      </c>
      <c r="C1595" t="s">
        <v>6084</v>
      </c>
      <c r="D1595" s="13">
        <v>203</v>
      </c>
      <c r="E1595" t="s">
        <v>9102</v>
      </c>
      <c r="F1595" t="str">
        <f>IF(ISERROR(VLOOKUP(Transaktionen[[#This Row],[Transaktionen]],BTT[Verwendete Transaktion (Pflichtauswahl)],1,FALSE)),"nein","ja")</f>
        <v>nein</v>
      </c>
    </row>
    <row r="1596" spans="1:7" x14ac:dyDescent="0.25">
      <c r="A1596" t="s">
        <v>1985</v>
      </c>
      <c r="B1596" t="s">
        <v>1757</v>
      </c>
      <c r="C1596" t="s">
        <v>6084</v>
      </c>
      <c r="D1596" s="13">
        <v>32529</v>
      </c>
      <c r="E1596" t="s">
        <v>9102</v>
      </c>
      <c r="F1596" t="str">
        <f>IF(ISERROR(VLOOKUP(Transaktionen[[#This Row],[Transaktionen]],BTT[Verwendete Transaktion (Pflichtauswahl)],1,FALSE)),"nein","ja")</f>
        <v>nein</v>
      </c>
    </row>
    <row r="1597" spans="1:7" x14ac:dyDescent="0.25">
      <c r="A1597" t="s">
        <v>1986</v>
      </c>
      <c r="B1597" t="s">
        <v>1987</v>
      </c>
      <c r="C1597" t="s">
        <v>6084</v>
      </c>
      <c r="D1597" s="13">
        <v>6772</v>
      </c>
      <c r="E1597" t="s">
        <v>9102</v>
      </c>
      <c r="F1597" t="str">
        <f>IF(ISERROR(VLOOKUP(Transaktionen[[#This Row],[Transaktionen]],BTT[Verwendete Transaktion (Pflichtauswahl)],1,FALSE)),"nein","ja")</f>
        <v>nein</v>
      </c>
    </row>
    <row r="1598" spans="1:7" x14ac:dyDescent="0.25">
      <c r="A1598" t="s">
        <v>1988</v>
      </c>
      <c r="B1598" t="s">
        <v>1989</v>
      </c>
      <c r="C1598" t="s">
        <v>6084</v>
      </c>
      <c r="D1598" s="13">
        <v>108</v>
      </c>
      <c r="E1598" t="s">
        <v>9102</v>
      </c>
      <c r="F1598" t="str">
        <f>IF(ISERROR(VLOOKUP(Transaktionen[[#This Row],[Transaktionen]],BTT[Verwendete Transaktion (Pflichtauswahl)],1,FALSE)),"nein","ja")</f>
        <v>nein</v>
      </c>
    </row>
    <row r="1599" spans="1:7" x14ac:dyDescent="0.25">
      <c r="A1599" t="s">
        <v>1990</v>
      </c>
      <c r="B1599" t="s">
        <v>1991</v>
      </c>
      <c r="C1599" t="s">
        <v>6084</v>
      </c>
      <c r="D1599" s="13">
        <v>935963</v>
      </c>
      <c r="E1599" t="s">
        <v>9102</v>
      </c>
      <c r="F1599" t="str">
        <f>IF(ISERROR(VLOOKUP(Transaktionen[[#This Row],[Transaktionen]],BTT[Verwendete Transaktion (Pflichtauswahl)],1,FALSE)),"nein","ja")</f>
        <v>nein</v>
      </c>
    </row>
    <row r="1600" spans="1:7" x14ac:dyDescent="0.25">
      <c r="A1600" t="s">
        <v>1992</v>
      </c>
      <c r="B1600" t="s">
        <v>1993</v>
      </c>
      <c r="C1600" t="s">
        <v>6084</v>
      </c>
      <c r="D1600" s="13">
        <v>14</v>
      </c>
      <c r="E1600" t="s">
        <v>9102</v>
      </c>
      <c r="F1600" t="str">
        <f>IF(ISERROR(VLOOKUP(Transaktionen[[#This Row],[Transaktionen]],BTT[Verwendete Transaktion (Pflichtauswahl)],1,FALSE)),"nein","ja")</f>
        <v>nein</v>
      </c>
    </row>
    <row r="1601" spans="1:7" x14ac:dyDescent="0.25">
      <c r="A1601" t="s">
        <v>1994</v>
      </c>
      <c r="B1601" t="s">
        <v>1995</v>
      </c>
      <c r="C1601" t="s">
        <v>6084</v>
      </c>
      <c r="D1601" s="13">
        <v>9</v>
      </c>
      <c r="E1601" t="s">
        <v>9102</v>
      </c>
      <c r="F1601" t="str">
        <f>IF(ISERROR(VLOOKUP(Transaktionen[[#This Row],[Transaktionen]],BTT[Verwendete Transaktion (Pflichtauswahl)],1,FALSE)),"nein","ja")</f>
        <v>nein</v>
      </c>
      <c r="G1601" t="s">
        <v>9090</v>
      </c>
    </row>
    <row r="1602" spans="1:7" x14ac:dyDescent="0.25">
      <c r="A1602" t="s">
        <v>1996</v>
      </c>
      <c r="B1602" t="s">
        <v>1997</v>
      </c>
      <c r="C1602" t="s">
        <v>6084</v>
      </c>
      <c r="D1602" s="13">
        <v>75</v>
      </c>
      <c r="E1602" t="s">
        <v>9102</v>
      </c>
      <c r="F1602" t="str">
        <f>IF(ISERROR(VLOOKUP(Transaktionen[[#This Row],[Transaktionen]],BTT[Verwendete Transaktion (Pflichtauswahl)],1,FALSE)),"nein","ja")</f>
        <v>nein</v>
      </c>
    </row>
    <row r="1603" spans="1:7" x14ac:dyDescent="0.25">
      <c r="A1603" t="s">
        <v>1998</v>
      </c>
      <c r="B1603" t="s">
        <v>1999</v>
      </c>
      <c r="C1603" t="s">
        <v>6084</v>
      </c>
      <c r="D1603" s="13">
        <v>10235</v>
      </c>
      <c r="E1603" t="s">
        <v>9102</v>
      </c>
      <c r="F1603" t="str">
        <f>IF(ISERROR(VLOOKUP(Transaktionen[[#This Row],[Transaktionen]],BTT[Verwendete Transaktion (Pflichtauswahl)],1,FALSE)),"nein","ja")</f>
        <v>nein</v>
      </c>
    </row>
    <row r="1604" spans="1:7" x14ac:dyDescent="0.25">
      <c r="A1604" t="s">
        <v>9386</v>
      </c>
      <c r="B1604" t="s">
        <v>9387</v>
      </c>
      <c r="C1604" t="s">
        <v>6084</v>
      </c>
      <c r="D1604" s="13">
        <v>153</v>
      </c>
      <c r="E1604" t="s">
        <v>9102</v>
      </c>
      <c r="F1604" t="str">
        <f>IF(ISERROR(VLOOKUP(Transaktionen[[#This Row],[Transaktionen]],BTT[Verwendete Transaktion (Pflichtauswahl)],1,FALSE)),"nein","ja")</f>
        <v>nein</v>
      </c>
    </row>
    <row r="1605" spans="1:7" x14ac:dyDescent="0.25">
      <c r="A1605" t="s">
        <v>2000</v>
      </c>
      <c r="B1605" t="s">
        <v>2001</v>
      </c>
      <c r="C1605" t="s">
        <v>6084</v>
      </c>
      <c r="D1605" s="13">
        <v>630</v>
      </c>
      <c r="E1605" t="s">
        <v>9102</v>
      </c>
      <c r="F1605" t="str">
        <f>IF(ISERROR(VLOOKUP(Transaktionen[[#This Row],[Transaktionen]],BTT[Verwendete Transaktion (Pflichtauswahl)],1,FALSE)),"nein","ja")</f>
        <v>nein</v>
      </c>
    </row>
    <row r="1606" spans="1:7" x14ac:dyDescent="0.25">
      <c r="A1606" t="s">
        <v>2002</v>
      </c>
      <c r="B1606" t="s">
        <v>2003</v>
      </c>
      <c r="C1606" t="s">
        <v>6084</v>
      </c>
      <c r="D1606" s="13">
        <v>243</v>
      </c>
      <c r="E1606" t="s">
        <v>9102</v>
      </c>
      <c r="F1606" t="str">
        <f>IF(ISERROR(VLOOKUP(Transaktionen[[#This Row],[Transaktionen]],BTT[Verwendete Transaktion (Pflichtauswahl)],1,FALSE)),"nein","ja")</f>
        <v>nein</v>
      </c>
    </row>
    <row r="1607" spans="1:7" x14ac:dyDescent="0.25">
      <c r="A1607" t="s">
        <v>2004</v>
      </c>
      <c r="B1607" t="s">
        <v>2005</v>
      </c>
      <c r="C1607" t="s">
        <v>6084</v>
      </c>
      <c r="D1607" s="13">
        <v>363</v>
      </c>
      <c r="E1607" t="s">
        <v>9102</v>
      </c>
      <c r="F1607" t="str">
        <f>IF(ISERROR(VLOOKUP(Transaktionen[[#This Row],[Transaktionen]],BTT[Verwendete Transaktion (Pflichtauswahl)],1,FALSE)),"nein","ja")</f>
        <v>nein</v>
      </c>
    </row>
    <row r="1608" spans="1:7" x14ac:dyDescent="0.25">
      <c r="A1608" t="s">
        <v>2006</v>
      </c>
      <c r="B1608" t="s">
        <v>2007</v>
      </c>
      <c r="C1608" t="s">
        <v>6084</v>
      </c>
      <c r="D1608" s="13">
        <v>13571</v>
      </c>
      <c r="E1608" t="s">
        <v>9102</v>
      </c>
      <c r="F1608" t="str">
        <f>IF(ISERROR(VLOOKUP(Transaktionen[[#This Row],[Transaktionen]],BTT[Verwendete Transaktion (Pflichtauswahl)],1,FALSE)),"nein","ja")</f>
        <v>nein</v>
      </c>
    </row>
    <row r="1609" spans="1:7" x14ac:dyDescent="0.25">
      <c r="A1609" t="s">
        <v>2008</v>
      </c>
      <c r="B1609" t="s">
        <v>2009</v>
      </c>
      <c r="C1609" t="s">
        <v>6084</v>
      </c>
      <c r="D1609" s="13">
        <v>3</v>
      </c>
      <c r="E1609" t="s">
        <v>576</v>
      </c>
      <c r="F1609" t="str">
        <f>IF(ISERROR(VLOOKUP(Transaktionen[[#This Row],[Transaktionen]],BTT[Verwendete Transaktion (Pflichtauswahl)],1,FALSE)),"nein","ja")</f>
        <v>nein</v>
      </c>
    </row>
    <row r="1610" spans="1:7" x14ac:dyDescent="0.25">
      <c r="A1610" t="s">
        <v>2010</v>
      </c>
      <c r="B1610" t="s">
        <v>2011</v>
      </c>
      <c r="C1610" t="s">
        <v>6084</v>
      </c>
      <c r="D1610" s="13">
        <v>27257</v>
      </c>
      <c r="E1610" t="s">
        <v>9102</v>
      </c>
      <c r="F1610" t="str">
        <f>IF(ISERROR(VLOOKUP(Transaktionen[[#This Row],[Transaktionen]],BTT[Verwendete Transaktion (Pflichtauswahl)],1,FALSE)),"nein","ja")</f>
        <v>nein</v>
      </c>
    </row>
    <row r="1611" spans="1:7" x14ac:dyDescent="0.25">
      <c r="A1611" t="s">
        <v>6905</v>
      </c>
      <c r="B1611" t="s">
        <v>7934</v>
      </c>
      <c r="C1611" t="s">
        <v>6084</v>
      </c>
      <c r="D1611" s="13" t="s">
        <v>576</v>
      </c>
      <c r="E1611" t="s">
        <v>576</v>
      </c>
      <c r="F1611" t="str">
        <f>IF(ISERROR(VLOOKUP(Transaktionen[[#This Row],[Transaktionen]],BTT[Verwendete Transaktion (Pflichtauswahl)],1,FALSE)),"nein","ja")</f>
        <v>nein</v>
      </c>
      <c r="G1611" t="s">
        <v>9091</v>
      </c>
    </row>
    <row r="1612" spans="1:7" x14ac:dyDescent="0.25">
      <c r="A1612" t="s">
        <v>2012</v>
      </c>
      <c r="B1612" t="s">
        <v>2013</v>
      </c>
      <c r="C1612" t="s">
        <v>6084</v>
      </c>
      <c r="D1612" s="13">
        <v>2634</v>
      </c>
      <c r="E1612" t="s">
        <v>9102</v>
      </c>
      <c r="F1612" t="str">
        <f>IF(ISERROR(VLOOKUP(Transaktionen[[#This Row],[Transaktionen]],BTT[Verwendete Transaktion (Pflichtauswahl)],1,FALSE)),"nein","ja")</f>
        <v>nein</v>
      </c>
    </row>
    <row r="1613" spans="1:7" x14ac:dyDescent="0.25">
      <c r="A1613" t="s">
        <v>2014</v>
      </c>
      <c r="B1613" t="s">
        <v>2015</v>
      </c>
      <c r="C1613" t="s">
        <v>6084</v>
      </c>
      <c r="D1613" s="13">
        <v>756</v>
      </c>
      <c r="E1613" t="s">
        <v>9102</v>
      </c>
      <c r="F1613" t="str">
        <f>IF(ISERROR(VLOOKUP(Transaktionen[[#This Row],[Transaktionen]],BTT[Verwendete Transaktion (Pflichtauswahl)],1,FALSE)),"nein","ja")</f>
        <v>nein</v>
      </c>
    </row>
    <row r="1614" spans="1:7" x14ac:dyDescent="0.25">
      <c r="A1614" t="s">
        <v>6906</v>
      </c>
      <c r="B1614" t="s">
        <v>7935</v>
      </c>
      <c r="C1614" t="s">
        <v>6084</v>
      </c>
      <c r="D1614" s="13">
        <v>12</v>
      </c>
      <c r="E1614" t="s">
        <v>9102</v>
      </c>
      <c r="F1614" t="str">
        <f>IF(ISERROR(VLOOKUP(Transaktionen[[#This Row],[Transaktionen]],BTT[Verwendete Transaktion (Pflichtauswahl)],1,FALSE)),"nein","ja")</f>
        <v>nein</v>
      </c>
    </row>
    <row r="1615" spans="1:7" x14ac:dyDescent="0.25">
      <c r="A1615" t="s">
        <v>2016</v>
      </c>
      <c r="B1615" t="s">
        <v>2017</v>
      </c>
      <c r="C1615" t="s">
        <v>6084</v>
      </c>
      <c r="D1615" s="13">
        <v>14179201</v>
      </c>
      <c r="E1615" t="s">
        <v>9102</v>
      </c>
      <c r="F1615" t="str">
        <f>IF(ISERROR(VLOOKUP(Transaktionen[[#This Row],[Transaktionen]],BTT[Verwendete Transaktion (Pflichtauswahl)],1,FALSE)),"nein","ja")</f>
        <v>nein</v>
      </c>
    </row>
    <row r="1616" spans="1:7" x14ac:dyDescent="0.25">
      <c r="A1616" t="s">
        <v>2018</v>
      </c>
      <c r="B1616" t="s">
        <v>2019</v>
      </c>
      <c r="C1616" t="s">
        <v>6084</v>
      </c>
      <c r="D1616" s="13">
        <v>3673</v>
      </c>
      <c r="E1616" t="s">
        <v>9102</v>
      </c>
      <c r="F1616" t="str">
        <f>IF(ISERROR(VLOOKUP(Transaktionen[[#This Row],[Transaktionen]],BTT[Verwendete Transaktion (Pflichtauswahl)],1,FALSE)),"nein","ja")</f>
        <v>nein</v>
      </c>
      <c r="G1616" t="s">
        <v>9080</v>
      </c>
    </row>
    <row r="1617" spans="1:7" x14ac:dyDescent="0.25">
      <c r="A1617" t="s">
        <v>2020</v>
      </c>
      <c r="B1617" t="s">
        <v>2021</v>
      </c>
      <c r="C1617" t="s">
        <v>6084</v>
      </c>
      <c r="D1617" s="13">
        <v>906</v>
      </c>
      <c r="E1617" t="s">
        <v>9102</v>
      </c>
      <c r="F1617" t="str">
        <f>IF(ISERROR(VLOOKUP(Transaktionen[[#This Row],[Transaktionen]],BTT[Verwendete Transaktion (Pflichtauswahl)],1,FALSE)),"nein","ja")</f>
        <v>nein</v>
      </c>
    </row>
    <row r="1618" spans="1:7" x14ac:dyDescent="0.25">
      <c r="A1618" t="s">
        <v>2022</v>
      </c>
      <c r="B1618" t="s">
        <v>2023</v>
      </c>
      <c r="C1618" t="s">
        <v>6084</v>
      </c>
      <c r="D1618" s="13">
        <v>6</v>
      </c>
      <c r="E1618" t="s">
        <v>9102</v>
      </c>
      <c r="F1618" t="str">
        <f>IF(ISERROR(VLOOKUP(Transaktionen[[#This Row],[Transaktionen]],BTT[Verwendete Transaktion (Pflichtauswahl)],1,FALSE)),"nein","ja")</f>
        <v>nein</v>
      </c>
    </row>
    <row r="1619" spans="1:7" x14ac:dyDescent="0.25">
      <c r="A1619" t="s">
        <v>2024</v>
      </c>
      <c r="B1619" t="s">
        <v>2025</v>
      </c>
      <c r="C1619" t="s">
        <v>6084</v>
      </c>
      <c r="D1619" s="13">
        <v>4702</v>
      </c>
      <c r="E1619" t="s">
        <v>9102</v>
      </c>
      <c r="F1619" t="str">
        <f>IF(ISERROR(VLOOKUP(Transaktionen[[#This Row],[Transaktionen]],BTT[Verwendete Transaktion (Pflichtauswahl)],1,FALSE)),"nein","ja")</f>
        <v>nein</v>
      </c>
    </row>
    <row r="1620" spans="1:7" x14ac:dyDescent="0.25">
      <c r="A1620" t="s">
        <v>2026</v>
      </c>
      <c r="B1620" t="s">
        <v>2027</v>
      </c>
      <c r="C1620" t="s">
        <v>6084</v>
      </c>
      <c r="D1620" s="13">
        <v>371</v>
      </c>
      <c r="E1620" t="s">
        <v>9102</v>
      </c>
      <c r="F1620" t="str">
        <f>IF(ISERROR(VLOOKUP(Transaktionen[[#This Row],[Transaktionen]],BTT[Verwendete Transaktion (Pflichtauswahl)],1,FALSE)),"nein","ja")</f>
        <v>nein</v>
      </c>
    </row>
    <row r="1621" spans="1:7" x14ac:dyDescent="0.25">
      <c r="A1621" t="s">
        <v>2028</v>
      </c>
      <c r="B1621" t="s">
        <v>2029</v>
      </c>
      <c r="C1621" t="s">
        <v>6084</v>
      </c>
      <c r="D1621" s="13">
        <v>361</v>
      </c>
      <c r="E1621" t="s">
        <v>9102</v>
      </c>
      <c r="F1621" t="str">
        <f>IF(ISERROR(VLOOKUP(Transaktionen[[#This Row],[Transaktionen]],BTT[Verwendete Transaktion (Pflichtauswahl)],1,FALSE)),"nein","ja")</f>
        <v>nein</v>
      </c>
    </row>
    <row r="1622" spans="1:7" x14ac:dyDescent="0.25">
      <c r="A1622" t="s">
        <v>6907</v>
      </c>
      <c r="B1622" t="s">
        <v>7936</v>
      </c>
      <c r="C1622" t="s">
        <v>6084</v>
      </c>
      <c r="D1622" s="13">
        <v>24</v>
      </c>
      <c r="E1622" t="s">
        <v>9102</v>
      </c>
      <c r="F1622" t="str">
        <f>IF(ISERROR(VLOOKUP(Transaktionen[[#This Row],[Transaktionen]],BTT[Verwendete Transaktion (Pflichtauswahl)],1,FALSE)),"nein","ja")</f>
        <v>nein</v>
      </c>
      <c r="G1622" t="s">
        <v>9080</v>
      </c>
    </row>
    <row r="1623" spans="1:7" x14ac:dyDescent="0.25">
      <c r="A1623" t="s">
        <v>2030</v>
      </c>
      <c r="B1623" t="s">
        <v>2031</v>
      </c>
      <c r="C1623" t="s">
        <v>6084</v>
      </c>
      <c r="D1623" s="13">
        <v>353</v>
      </c>
      <c r="E1623" t="s">
        <v>9102</v>
      </c>
      <c r="F1623" t="str">
        <f>IF(ISERROR(VLOOKUP(Transaktionen[[#This Row],[Transaktionen]],BTT[Verwendete Transaktion (Pflichtauswahl)],1,FALSE)),"nein","ja")</f>
        <v>nein</v>
      </c>
    </row>
    <row r="1624" spans="1:7" x14ac:dyDescent="0.25">
      <c r="A1624" t="s">
        <v>2032</v>
      </c>
      <c r="B1624" t="s">
        <v>2033</v>
      </c>
      <c r="C1624" t="s">
        <v>6084</v>
      </c>
      <c r="D1624" s="13">
        <v>38218</v>
      </c>
      <c r="E1624" t="s">
        <v>9102</v>
      </c>
      <c r="F1624" t="str">
        <f>IF(ISERROR(VLOOKUP(Transaktionen[[#This Row],[Transaktionen]],BTT[Verwendete Transaktion (Pflichtauswahl)],1,FALSE)),"nein","ja")</f>
        <v>nein</v>
      </c>
    </row>
    <row r="1625" spans="1:7" x14ac:dyDescent="0.25">
      <c r="A1625" t="s">
        <v>6908</v>
      </c>
      <c r="B1625" t="s">
        <v>7936</v>
      </c>
      <c r="C1625" t="s">
        <v>6084</v>
      </c>
      <c r="D1625" s="13" t="s">
        <v>576</v>
      </c>
      <c r="E1625" t="s">
        <v>576</v>
      </c>
      <c r="F1625" t="str">
        <f>IF(ISERROR(VLOOKUP(Transaktionen[[#This Row],[Transaktionen]],BTT[Verwendete Transaktion (Pflichtauswahl)],1,FALSE)),"nein","ja")</f>
        <v>nein</v>
      </c>
      <c r="G1625" t="s">
        <v>9080</v>
      </c>
    </row>
    <row r="1626" spans="1:7" x14ac:dyDescent="0.25">
      <c r="A1626" t="s">
        <v>6909</v>
      </c>
      <c r="B1626" t="s">
        <v>7937</v>
      </c>
      <c r="C1626" t="s">
        <v>6084</v>
      </c>
      <c r="D1626" s="13">
        <v>3</v>
      </c>
      <c r="E1626" t="s">
        <v>576</v>
      </c>
      <c r="F1626" t="str">
        <f>IF(ISERROR(VLOOKUP(Transaktionen[[#This Row],[Transaktionen]],BTT[Verwendete Transaktion (Pflichtauswahl)],1,FALSE)),"nein","ja")</f>
        <v>nein</v>
      </c>
      <c r="G1626" t="s">
        <v>9518</v>
      </c>
    </row>
    <row r="1627" spans="1:7" x14ac:dyDescent="0.25">
      <c r="A1627" t="s">
        <v>2034</v>
      </c>
      <c r="B1627" t="s">
        <v>2035</v>
      </c>
      <c r="C1627" t="s">
        <v>6084</v>
      </c>
      <c r="D1627" s="13">
        <v>526922</v>
      </c>
      <c r="E1627" t="s">
        <v>9102</v>
      </c>
      <c r="F1627" t="str">
        <f>IF(ISERROR(VLOOKUP(Transaktionen[[#This Row],[Transaktionen]],BTT[Verwendete Transaktion (Pflichtauswahl)],1,FALSE)),"nein","ja")</f>
        <v>nein</v>
      </c>
    </row>
    <row r="1628" spans="1:7" x14ac:dyDescent="0.25">
      <c r="A1628" t="s">
        <v>2036</v>
      </c>
      <c r="B1628" t="s">
        <v>2037</v>
      </c>
      <c r="C1628" t="s">
        <v>6084</v>
      </c>
      <c r="D1628" s="13">
        <v>3237</v>
      </c>
      <c r="E1628" t="s">
        <v>9102</v>
      </c>
      <c r="F1628" t="str">
        <f>IF(ISERROR(VLOOKUP(Transaktionen[[#This Row],[Transaktionen]],BTT[Verwendete Transaktion (Pflichtauswahl)],1,FALSE)),"nein","ja")</f>
        <v>nein</v>
      </c>
      <c r="G1628" t="s">
        <v>9080</v>
      </c>
    </row>
    <row r="1629" spans="1:7" x14ac:dyDescent="0.25">
      <c r="A1629" t="s">
        <v>2038</v>
      </c>
      <c r="B1629" t="s">
        <v>2039</v>
      </c>
      <c r="C1629" t="s">
        <v>6084</v>
      </c>
      <c r="D1629" s="13">
        <v>3854</v>
      </c>
      <c r="E1629" t="s">
        <v>9102</v>
      </c>
      <c r="F1629" t="str">
        <f>IF(ISERROR(VLOOKUP(Transaktionen[[#This Row],[Transaktionen]],BTT[Verwendete Transaktion (Pflichtauswahl)],1,FALSE)),"nein","ja")</f>
        <v>nein</v>
      </c>
      <c r="G1629" t="s">
        <v>9080</v>
      </c>
    </row>
    <row r="1630" spans="1:7" x14ac:dyDescent="0.25">
      <c r="A1630" t="s">
        <v>2056</v>
      </c>
      <c r="B1630" t="s">
        <v>2057</v>
      </c>
      <c r="C1630" t="s">
        <v>6084</v>
      </c>
      <c r="D1630" s="13">
        <v>2</v>
      </c>
      <c r="E1630" t="s">
        <v>9102</v>
      </c>
      <c r="F1630" t="str">
        <f>IF(ISERROR(VLOOKUP(Transaktionen[[#This Row],[Transaktionen]],BTT[Verwendete Transaktion (Pflichtauswahl)],1,FALSE)),"nein","ja")</f>
        <v>nein</v>
      </c>
    </row>
    <row r="1631" spans="1:7" x14ac:dyDescent="0.25">
      <c r="A1631" t="s">
        <v>2040</v>
      </c>
      <c r="B1631" t="s">
        <v>2041</v>
      </c>
      <c r="C1631" t="s">
        <v>6084</v>
      </c>
      <c r="D1631" s="13">
        <v>140</v>
      </c>
      <c r="E1631" t="s">
        <v>9102</v>
      </c>
      <c r="F1631" t="str">
        <f>IF(ISERROR(VLOOKUP(Transaktionen[[#This Row],[Transaktionen]],BTT[Verwendete Transaktion (Pflichtauswahl)],1,FALSE)),"nein","ja")</f>
        <v>nein</v>
      </c>
      <c r="G1631" t="s">
        <v>9080</v>
      </c>
    </row>
    <row r="1632" spans="1:7" x14ac:dyDescent="0.25">
      <c r="A1632" t="s">
        <v>2042</v>
      </c>
      <c r="B1632" t="s">
        <v>2043</v>
      </c>
      <c r="C1632" t="s">
        <v>6084</v>
      </c>
      <c r="D1632" s="13">
        <v>390</v>
      </c>
      <c r="E1632" t="s">
        <v>9102</v>
      </c>
      <c r="F1632" s="10" t="str">
        <f>IF(ISERROR(VLOOKUP(Transaktionen[[#This Row],[Transaktionen]],BTT[Verwendete Transaktion (Pflichtauswahl)],1,FALSE)),"nein","ja")</f>
        <v>nein</v>
      </c>
      <c r="G1632" t="s">
        <v>9080</v>
      </c>
    </row>
    <row r="1633" spans="1:7" x14ac:dyDescent="0.25">
      <c r="A1633" t="s">
        <v>2044</v>
      </c>
      <c r="B1633" t="s">
        <v>2045</v>
      </c>
      <c r="C1633" t="s">
        <v>6084</v>
      </c>
      <c r="D1633" s="13">
        <v>542</v>
      </c>
      <c r="E1633" t="s">
        <v>9102</v>
      </c>
      <c r="F1633" t="str">
        <f>IF(ISERROR(VLOOKUP(Transaktionen[[#This Row],[Transaktionen]],BTT[Verwendete Transaktion (Pflichtauswahl)],1,FALSE)),"nein","ja")</f>
        <v>nein</v>
      </c>
    </row>
    <row r="1634" spans="1:7" x14ac:dyDescent="0.25">
      <c r="A1634" t="s">
        <v>2046</v>
      </c>
      <c r="B1634" t="s">
        <v>2047</v>
      </c>
      <c r="C1634" t="s">
        <v>6084</v>
      </c>
      <c r="D1634" s="13">
        <v>667</v>
      </c>
      <c r="E1634" t="s">
        <v>9102</v>
      </c>
      <c r="F1634" t="str">
        <f>IF(ISERROR(VLOOKUP(Transaktionen[[#This Row],[Transaktionen]],BTT[Verwendete Transaktion (Pflichtauswahl)],1,FALSE)),"nein","ja")</f>
        <v>nein</v>
      </c>
    </row>
    <row r="1635" spans="1:7" x14ac:dyDescent="0.25">
      <c r="A1635" t="s">
        <v>6910</v>
      </c>
      <c r="B1635" t="s">
        <v>7938</v>
      </c>
      <c r="C1635" t="s">
        <v>6084</v>
      </c>
      <c r="D1635" s="13">
        <v>4</v>
      </c>
      <c r="E1635" t="s">
        <v>576</v>
      </c>
      <c r="F1635" t="str">
        <f>IF(ISERROR(VLOOKUP(Transaktionen[[#This Row],[Transaktionen]],BTT[Verwendete Transaktion (Pflichtauswahl)],1,FALSE)),"nein","ja")</f>
        <v>nein</v>
      </c>
      <c r="G1635" t="s">
        <v>9519</v>
      </c>
    </row>
    <row r="1636" spans="1:7" x14ac:dyDescent="0.25">
      <c r="A1636" t="s">
        <v>2048</v>
      </c>
      <c r="B1636" t="s">
        <v>2049</v>
      </c>
      <c r="C1636" t="s">
        <v>6084</v>
      </c>
      <c r="D1636" s="13">
        <v>1194</v>
      </c>
      <c r="E1636" t="s">
        <v>9102</v>
      </c>
      <c r="F1636" t="str">
        <f>IF(ISERROR(VLOOKUP(Transaktionen[[#This Row],[Transaktionen]],BTT[Verwendete Transaktion (Pflichtauswahl)],1,FALSE)),"nein","ja")</f>
        <v>nein</v>
      </c>
      <c r="G1636" t="s">
        <v>9080</v>
      </c>
    </row>
    <row r="1637" spans="1:7" x14ac:dyDescent="0.25">
      <c r="A1637" t="s">
        <v>2050</v>
      </c>
      <c r="B1637" t="s">
        <v>2051</v>
      </c>
      <c r="C1637" t="s">
        <v>6084</v>
      </c>
      <c r="D1637" s="13">
        <v>159</v>
      </c>
      <c r="E1637" t="s">
        <v>9102</v>
      </c>
      <c r="F1637" t="str">
        <f>IF(ISERROR(VLOOKUP(Transaktionen[[#This Row],[Transaktionen]],BTT[Verwendete Transaktion (Pflichtauswahl)],1,FALSE)),"nein","ja")</f>
        <v>nein</v>
      </c>
      <c r="G1637" t="s">
        <v>9080</v>
      </c>
    </row>
    <row r="1638" spans="1:7" x14ac:dyDescent="0.25">
      <c r="A1638" t="s">
        <v>2052</v>
      </c>
      <c r="B1638" t="s">
        <v>2053</v>
      </c>
      <c r="C1638" t="s">
        <v>6084</v>
      </c>
      <c r="D1638" s="13">
        <v>1132</v>
      </c>
      <c r="E1638" t="s">
        <v>9102</v>
      </c>
      <c r="F1638" t="str">
        <f>IF(ISERROR(VLOOKUP(Transaktionen[[#This Row],[Transaktionen]],BTT[Verwendete Transaktion (Pflichtauswahl)],1,FALSE)),"nein","ja")</f>
        <v>nein</v>
      </c>
    </row>
    <row r="1639" spans="1:7" x14ac:dyDescent="0.25">
      <c r="A1639" t="s">
        <v>2054</v>
      </c>
      <c r="B1639" t="s">
        <v>2055</v>
      </c>
      <c r="C1639" t="s">
        <v>6084</v>
      </c>
      <c r="D1639" s="13">
        <v>2574</v>
      </c>
      <c r="E1639" t="s">
        <v>9102</v>
      </c>
      <c r="F1639" t="str">
        <f>IF(ISERROR(VLOOKUP(Transaktionen[[#This Row],[Transaktionen]],BTT[Verwendete Transaktion (Pflichtauswahl)],1,FALSE)),"nein","ja")</f>
        <v>nein</v>
      </c>
      <c r="G1639" t="s">
        <v>9080</v>
      </c>
    </row>
    <row r="1640" spans="1:7" x14ac:dyDescent="0.25">
      <c r="A1640" t="s">
        <v>9197</v>
      </c>
      <c r="B1640" t="s">
        <v>9198</v>
      </c>
      <c r="C1640" t="s">
        <v>6084</v>
      </c>
      <c r="D1640" s="13">
        <v>2</v>
      </c>
      <c r="E1640" t="s">
        <v>9102</v>
      </c>
      <c r="F1640" t="str">
        <f>IF(ISERROR(VLOOKUP(Transaktionen[[#This Row],[Transaktionen]],BTT[Verwendete Transaktion (Pflichtauswahl)],1,FALSE)),"nein","ja")</f>
        <v>nein</v>
      </c>
      <c r="G1640" t="s">
        <v>9519</v>
      </c>
    </row>
    <row r="1641" spans="1:7" x14ac:dyDescent="0.25">
      <c r="A1641" t="s">
        <v>6911</v>
      </c>
      <c r="B1641" t="s">
        <v>7939</v>
      </c>
      <c r="C1641" t="s">
        <v>6084</v>
      </c>
      <c r="D1641" s="13">
        <v>170</v>
      </c>
      <c r="E1641" t="s">
        <v>9102</v>
      </c>
      <c r="F1641" t="str">
        <f>IF(ISERROR(VLOOKUP(Transaktionen[[#This Row],[Transaktionen]],BTT[Verwendete Transaktion (Pflichtauswahl)],1,FALSE)),"nein","ja")</f>
        <v>nein</v>
      </c>
      <c r="G1641" t="s">
        <v>9080</v>
      </c>
    </row>
    <row r="1642" spans="1:7" x14ac:dyDescent="0.25">
      <c r="A1642" t="s">
        <v>2058</v>
      </c>
      <c r="B1642" t="s">
        <v>2059</v>
      </c>
      <c r="C1642" t="s">
        <v>6084</v>
      </c>
      <c r="D1642" s="13">
        <v>1157</v>
      </c>
      <c r="E1642" t="s">
        <v>9102</v>
      </c>
      <c r="F1642" t="str">
        <f>IF(ISERROR(VLOOKUP(Transaktionen[[#This Row],[Transaktionen]],BTT[Verwendete Transaktion (Pflichtauswahl)],1,FALSE)),"nein","ja")</f>
        <v>nein</v>
      </c>
      <c r="G1642" t="s">
        <v>9080</v>
      </c>
    </row>
    <row r="1643" spans="1:7" x14ac:dyDescent="0.25">
      <c r="A1643" t="s">
        <v>2060</v>
      </c>
      <c r="B1643" t="s">
        <v>2061</v>
      </c>
      <c r="C1643" t="s">
        <v>6084</v>
      </c>
      <c r="D1643" s="13">
        <v>6</v>
      </c>
      <c r="E1643" t="s">
        <v>9102</v>
      </c>
      <c r="F1643" t="str">
        <f>IF(ISERROR(VLOOKUP(Transaktionen[[#This Row],[Transaktionen]],BTT[Verwendete Transaktion (Pflichtauswahl)],1,FALSE)),"nein","ja")</f>
        <v>nein</v>
      </c>
      <c r="G1643" t="s">
        <v>9080</v>
      </c>
    </row>
    <row r="1644" spans="1:7" x14ac:dyDescent="0.25">
      <c r="A1644" t="s">
        <v>2062</v>
      </c>
      <c r="B1644" t="s">
        <v>2063</v>
      </c>
      <c r="C1644" t="s">
        <v>6084</v>
      </c>
      <c r="D1644" s="13">
        <v>32</v>
      </c>
      <c r="E1644" t="s">
        <v>9102</v>
      </c>
      <c r="F1644" t="str">
        <f>IF(ISERROR(VLOOKUP(Transaktionen[[#This Row],[Transaktionen]],BTT[Verwendete Transaktion (Pflichtauswahl)],1,FALSE)),"nein","ja")</f>
        <v>nein</v>
      </c>
      <c r="G1644" t="s">
        <v>9080</v>
      </c>
    </row>
    <row r="1645" spans="1:7" x14ac:dyDescent="0.25">
      <c r="A1645" t="s">
        <v>2064</v>
      </c>
      <c r="B1645" t="s">
        <v>2065</v>
      </c>
      <c r="C1645" t="s">
        <v>6084</v>
      </c>
      <c r="D1645" s="13">
        <v>2624</v>
      </c>
      <c r="E1645" t="s">
        <v>9102</v>
      </c>
      <c r="F1645" t="str">
        <f>IF(ISERROR(VLOOKUP(Transaktionen[[#This Row],[Transaktionen]],BTT[Verwendete Transaktion (Pflichtauswahl)],1,FALSE)),"nein","ja")</f>
        <v>nein</v>
      </c>
    </row>
    <row r="1646" spans="1:7" x14ac:dyDescent="0.25">
      <c r="A1646" t="s">
        <v>2066</v>
      </c>
      <c r="B1646" t="s">
        <v>2067</v>
      </c>
      <c r="C1646" t="s">
        <v>6084</v>
      </c>
      <c r="D1646" s="13">
        <v>3</v>
      </c>
      <c r="E1646" t="s">
        <v>9102</v>
      </c>
      <c r="F1646" t="str">
        <f>IF(ISERROR(VLOOKUP(Transaktionen[[#This Row],[Transaktionen]],BTT[Verwendete Transaktion (Pflichtauswahl)],1,FALSE)),"nein","ja")</f>
        <v>nein</v>
      </c>
      <c r="G1646" t="s">
        <v>9080</v>
      </c>
    </row>
    <row r="1647" spans="1:7" x14ac:dyDescent="0.25">
      <c r="A1647" t="s">
        <v>2068</v>
      </c>
      <c r="B1647" t="s">
        <v>2069</v>
      </c>
      <c r="C1647" t="s">
        <v>6084</v>
      </c>
      <c r="D1647" s="13">
        <v>21</v>
      </c>
      <c r="E1647" t="s">
        <v>9102</v>
      </c>
      <c r="F1647" t="str">
        <f>IF(ISERROR(VLOOKUP(Transaktionen[[#This Row],[Transaktionen]],BTT[Verwendete Transaktion (Pflichtauswahl)],1,FALSE)),"nein","ja")</f>
        <v>nein</v>
      </c>
    </row>
    <row r="1648" spans="1:7" x14ac:dyDescent="0.25">
      <c r="A1648" t="s">
        <v>2070</v>
      </c>
      <c r="B1648" t="s">
        <v>2071</v>
      </c>
      <c r="C1648" t="s">
        <v>6084</v>
      </c>
      <c r="D1648" s="13">
        <v>2576</v>
      </c>
      <c r="E1648" t="s">
        <v>9102</v>
      </c>
      <c r="F1648" t="str">
        <f>IF(ISERROR(VLOOKUP(Transaktionen[[#This Row],[Transaktionen]],BTT[Verwendete Transaktion (Pflichtauswahl)],1,FALSE)),"nein","ja")</f>
        <v>nein</v>
      </c>
      <c r="G1648" t="s">
        <v>9080</v>
      </c>
    </row>
    <row r="1649" spans="1:7" x14ac:dyDescent="0.25">
      <c r="A1649" t="s">
        <v>2072</v>
      </c>
      <c r="B1649" t="s">
        <v>2073</v>
      </c>
      <c r="C1649" t="s">
        <v>6084</v>
      </c>
      <c r="D1649" s="13">
        <v>8319</v>
      </c>
      <c r="E1649" t="s">
        <v>9102</v>
      </c>
      <c r="F1649" t="str">
        <f>IF(ISERROR(VLOOKUP(Transaktionen[[#This Row],[Transaktionen]],BTT[Verwendete Transaktion (Pflichtauswahl)],1,FALSE)),"nein","ja")</f>
        <v>nein</v>
      </c>
      <c r="G1649" t="s">
        <v>9080</v>
      </c>
    </row>
    <row r="1650" spans="1:7" x14ac:dyDescent="0.25">
      <c r="A1650" t="s">
        <v>2074</v>
      </c>
      <c r="B1650" t="s">
        <v>2075</v>
      </c>
      <c r="C1650" t="s">
        <v>6084</v>
      </c>
      <c r="D1650" s="13">
        <v>472</v>
      </c>
      <c r="E1650" t="s">
        <v>9102</v>
      </c>
      <c r="F1650" t="str">
        <f>IF(ISERROR(VLOOKUP(Transaktionen[[#This Row],[Transaktionen]],BTT[Verwendete Transaktion (Pflichtauswahl)],1,FALSE)),"nein","ja")</f>
        <v>nein</v>
      </c>
      <c r="G1650" t="s">
        <v>9080</v>
      </c>
    </row>
    <row r="1651" spans="1:7" x14ac:dyDescent="0.25">
      <c r="A1651" t="s">
        <v>2076</v>
      </c>
      <c r="B1651" t="s">
        <v>2077</v>
      </c>
      <c r="C1651" t="s">
        <v>6084</v>
      </c>
      <c r="D1651" s="13">
        <v>24</v>
      </c>
      <c r="E1651" t="s">
        <v>576</v>
      </c>
      <c r="F1651" t="str">
        <f>IF(ISERROR(VLOOKUP(Transaktionen[[#This Row],[Transaktionen]],BTT[Verwendete Transaktion (Pflichtauswahl)],1,FALSE)),"nein","ja")</f>
        <v>nein</v>
      </c>
      <c r="G1651" t="s">
        <v>9519</v>
      </c>
    </row>
    <row r="1652" spans="1:7" x14ac:dyDescent="0.25">
      <c r="A1652" t="s">
        <v>2078</v>
      </c>
      <c r="B1652" t="s">
        <v>2079</v>
      </c>
      <c r="C1652" t="s">
        <v>6084</v>
      </c>
      <c r="D1652" s="13">
        <v>324</v>
      </c>
      <c r="E1652" t="s">
        <v>9102</v>
      </c>
      <c r="F1652" t="str">
        <f>IF(ISERROR(VLOOKUP(Transaktionen[[#This Row],[Transaktionen]],BTT[Verwendete Transaktion (Pflichtauswahl)],1,FALSE)),"nein","ja")</f>
        <v>nein</v>
      </c>
    </row>
    <row r="1653" spans="1:7" x14ac:dyDescent="0.25">
      <c r="A1653" t="s">
        <v>2080</v>
      </c>
      <c r="B1653" t="s">
        <v>2081</v>
      </c>
      <c r="C1653" t="s">
        <v>6084</v>
      </c>
      <c r="D1653" s="13">
        <v>87</v>
      </c>
      <c r="E1653" t="s">
        <v>576</v>
      </c>
      <c r="F1653" t="str">
        <f>IF(ISERROR(VLOOKUP(Transaktionen[[#This Row],[Transaktionen]],BTT[Verwendete Transaktion (Pflichtauswahl)],1,FALSE)),"nein","ja")</f>
        <v>nein</v>
      </c>
      <c r="G1653" t="s">
        <v>9519</v>
      </c>
    </row>
    <row r="1654" spans="1:7" x14ac:dyDescent="0.25">
      <c r="A1654" t="s">
        <v>2082</v>
      </c>
      <c r="B1654" t="s">
        <v>2083</v>
      </c>
      <c r="C1654" t="s">
        <v>6084</v>
      </c>
      <c r="D1654" s="13">
        <v>25956</v>
      </c>
      <c r="E1654" t="s">
        <v>9102</v>
      </c>
      <c r="F1654" t="str">
        <f>IF(ISERROR(VLOOKUP(Transaktionen[[#This Row],[Transaktionen]],BTT[Verwendete Transaktion (Pflichtauswahl)],1,FALSE)),"nein","ja")</f>
        <v>nein</v>
      </c>
    </row>
    <row r="1655" spans="1:7" x14ac:dyDescent="0.25">
      <c r="A1655" t="s">
        <v>2084</v>
      </c>
      <c r="B1655" t="s">
        <v>2085</v>
      </c>
      <c r="C1655" t="s">
        <v>6084</v>
      </c>
      <c r="D1655" s="13">
        <v>1488</v>
      </c>
      <c r="E1655" t="s">
        <v>9102</v>
      </c>
      <c r="F1655" t="str">
        <f>IF(ISERROR(VLOOKUP(Transaktionen[[#This Row],[Transaktionen]],BTT[Verwendete Transaktion (Pflichtauswahl)],1,FALSE)),"nein","ja")</f>
        <v>nein</v>
      </c>
    </row>
    <row r="1656" spans="1:7" x14ac:dyDescent="0.25">
      <c r="A1656" t="s">
        <v>6912</v>
      </c>
      <c r="B1656" t="s">
        <v>7940</v>
      </c>
      <c r="C1656" t="s">
        <v>6084</v>
      </c>
      <c r="D1656" s="13">
        <v>465</v>
      </c>
      <c r="E1656" t="s">
        <v>9102</v>
      </c>
      <c r="F1656" t="str">
        <f>IF(ISERROR(VLOOKUP(Transaktionen[[#This Row],[Transaktionen]],BTT[Verwendete Transaktion (Pflichtauswahl)],1,FALSE)),"nein","ja")</f>
        <v>nein</v>
      </c>
    </row>
    <row r="1657" spans="1:7" x14ac:dyDescent="0.25">
      <c r="A1657" t="s">
        <v>2086</v>
      </c>
      <c r="B1657" t="s">
        <v>2087</v>
      </c>
      <c r="C1657" t="s">
        <v>6084</v>
      </c>
      <c r="D1657" s="13">
        <v>23706</v>
      </c>
      <c r="E1657" t="s">
        <v>9102</v>
      </c>
      <c r="F1657" t="str">
        <f>IF(ISERROR(VLOOKUP(Transaktionen[[#This Row],[Transaktionen]],BTT[Verwendete Transaktion (Pflichtauswahl)],1,FALSE)),"nein","ja")</f>
        <v>nein</v>
      </c>
      <c r="G1657" t="s">
        <v>9080</v>
      </c>
    </row>
    <row r="1658" spans="1:7" x14ac:dyDescent="0.25">
      <c r="A1658" t="s">
        <v>2088</v>
      </c>
      <c r="B1658" t="s">
        <v>2089</v>
      </c>
      <c r="C1658" t="s">
        <v>6084</v>
      </c>
      <c r="D1658" s="13">
        <v>8295</v>
      </c>
      <c r="E1658" t="s">
        <v>9102</v>
      </c>
      <c r="F1658" t="str">
        <f>IF(ISERROR(VLOOKUP(Transaktionen[[#This Row],[Transaktionen]],BTT[Verwendete Transaktion (Pflichtauswahl)],1,FALSE)),"nein","ja")</f>
        <v>nein</v>
      </c>
    </row>
    <row r="1659" spans="1:7" x14ac:dyDescent="0.25">
      <c r="A1659" t="s">
        <v>6913</v>
      </c>
      <c r="B1659" t="s">
        <v>7941</v>
      </c>
      <c r="C1659" t="s">
        <v>6084</v>
      </c>
      <c r="D1659" s="13" t="s">
        <v>576</v>
      </c>
      <c r="E1659" t="s">
        <v>576</v>
      </c>
      <c r="F1659" t="str">
        <f>IF(ISERROR(VLOOKUP(Transaktionen[[#This Row],[Transaktionen]],BTT[Verwendete Transaktion (Pflichtauswahl)],1,FALSE)),"nein","ja")</f>
        <v>nein</v>
      </c>
      <c r="G1659" t="s">
        <v>9519</v>
      </c>
    </row>
    <row r="1660" spans="1:7" x14ac:dyDescent="0.25">
      <c r="A1660" t="s">
        <v>6914</v>
      </c>
      <c r="B1660" t="s">
        <v>7942</v>
      </c>
      <c r="C1660" t="s">
        <v>6084</v>
      </c>
      <c r="D1660" s="13" t="s">
        <v>576</v>
      </c>
      <c r="E1660" t="s">
        <v>576</v>
      </c>
      <c r="F1660" t="str">
        <f>IF(ISERROR(VLOOKUP(Transaktionen[[#This Row],[Transaktionen]],BTT[Verwendete Transaktion (Pflichtauswahl)],1,FALSE)),"nein","ja")</f>
        <v>nein</v>
      </c>
      <c r="G1660" t="s">
        <v>9520</v>
      </c>
    </row>
    <row r="1661" spans="1:7" x14ac:dyDescent="0.25">
      <c r="A1661" t="s">
        <v>2090</v>
      </c>
      <c r="B1661" t="s">
        <v>2091</v>
      </c>
      <c r="C1661" t="s">
        <v>6084</v>
      </c>
      <c r="D1661" s="13">
        <v>1296</v>
      </c>
      <c r="E1661" t="s">
        <v>9102</v>
      </c>
      <c r="F1661" t="str">
        <f>IF(ISERROR(VLOOKUP(Transaktionen[[#This Row],[Transaktionen]],BTT[Verwendete Transaktion (Pflichtauswahl)],1,FALSE)),"nein","ja")</f>
        <v>nein</v>
      </c>
    </row>
    <row r="1662" spans="1:7" x14ac:dyDescent="0.25">
      <c r="A1662" t="s">
        <v>6915</v>
      </c>
      <c r="B1662" t="s">
        <v>7943</v>
      </c>
      <c r="C1662" t="s">
        <v>6084</v>
      </c>
      <c r="D1662" s="13">
        <v>2</v>
      </c>
      <c r="E1662" t="s">
        <v>576</v>
      </c>
      <c r="F1662" t="str">
        <f>IF(ISERROR(VLOOKUP(Transaktionen[[#This Row],[Transaktionen]],BTT[Verwendete Transaktion (Pflichtauswahl)],1,FALSE)),"nein","ja")</f>
        <v>nein</v>
      </c>
    </row>
    <row r="1663" spans="1:7" x14ac:dyDescent="0.25">
      <c r="A1663" t="s">
        <v>6916</v>
      </c>
      <c r="B1663" t="s">
        <v>7944</v>
      </c>
      <c r="C1663" t="s">
        <v>6084</v>
      </c>
      <c r="D1663" s="13" t="s">
        <v>576</v>
      </c>
      <c r="E1663" t="s">
        <v>576</v>
      </c>
      <c r="F1663" t="str">
        <f>IF(ISERROR(VLOOKUP(Transaktionen[[#This Row],[Transaktionen]],BTT[Verwendete Transaktion (Pflichtauswahl)],1,FALSE)),"nein","ja")</f>
        <v>nein</v>
      </c>
      <c r="G1663" t="s">
        <v>9092</v>
      </c>
    </row>
    <row r="1664" spans="1:7" x14ac:dyDescent="0.25">
      <c r="A1664" t="s">
        <v>2092</v>
      </c>
      <c r="B1664" t="s">
        <v>2093</v>
      </c>
      <c r="C1664" t="s">
        <v>6084</v>
      </c>
      <c r="D1664" s="13">
        <v>11</v>
      </c>
      <c r="E1664" t="s">
        <v>9102</v>
      </c>
      <c r="F1664" t="str">
        <f>IF(ISERROR(VLOOKUP(Transaktionen[[#This Row],[Transaktionen]],BTT[Verwendete Transaktion (Pflichtauswahl)],1,FALSE)),"nein","ja")</f>
        <v>nein</v>
      </c>
      <c r="G1664" t="s">
        <v>9521</v>
      </c>
    </row>
    <row r="1665" spans="1:7" x14ac:dyDescent="0.25">
      <c r="A1665" t="s">
        <v>2094</v>
      </c>
      <c r="B1665" t="s">
        <v>2095</v>
      </c>
      <c r="C1665" t="s">
        <v>6084</v>
      </c>
      <c r="D1665" s="13">
        <v>34</v>
      </c>
      <c r="E1665" t="s">
        <v>9102</v>
      </c>
      <c r="F1665" t="str">
        <f>IF(ISERROR(VLOOKUP(Transaktionen[[#This Row],[Transaktionen]],BTT[Verwendete Transaktion (Pflichtauswahl)],1,FALSE)),"nein","ja")</f>
        <v>nein</v>
      </c>
      <c r="G1665" t="s">
        <v>9522</v>
      </c>
    </row>
    <row r="1666" spans="1:7" x14ac:dyDescent="0.25">
      <c r="A1666" t="s">
        <v>2096</v>
      </c>
      <c r="B1666" t="s">
        <v>2097</v>
      </c>
      <c r="C1666" t="s">
        <v>6084</v>
      </c>
      <c r="D1666" s="13">
        <v>72</v>
      </c>
      <c r="E1666" t="s">
        <v>9102</v>
      </c>
      <c r="F1666" t="str">
        <f>IF(ISERROR(VLOOKUP(Transaktionen[[#This Row],[Transaktionen]],BTT[Verwendete Transaktion (Pflichtauswahl)],1,FALSE)),"nein","ja")</f>
        <v>nein</v>
      </c>
      <c r="G1666" t="s">
        <v>9522</v>
      </c>
    </row>
    <row r="1667" spans="1:7" x14ac:dyDescent="0.25">
      <c r="A1667" t="s">
        <v>6917</v>
      </c>
      <c r="B1667" t="s">
        <v>7945</v>
      </c>
      <c r="C1667" t="s">
        <v>6084</v>
      </c>
      <c r="D1667" s="13">
        <v>9</v>
      </c>
      <c r="E1667" t="s">
        <v>576</v>
      </c>
      <c r="F1667" t="str">
        <f>IF(ISERROR(VLOOKUP(Transaktionen[[#This Row],[Transaktionen]],BTT[Verwendete Transaktion (Pflichtauswahl)],1,FALSE)),"nein","ja")</f>
        <v>nein</v>
      </c>
      <c r="G1667" t="s">
        <v>9347</v>
      </c>
    </row>
    <row r="1668" spans="1:7" x14ac:dyDescent="0.25">
      <c r="A1668" t="s">
        <v>2098</v>
      </c>
      <c r="B1668" t="s">
        <v>2099</v>
      </c>
      <c r="C1668" t="s">
        <v>6102</v>
      </c>
      <c r="D1668" s="13">
        <v>30755</v>
      </c>
      <c r="E1668" t="s">
        <v>9102</v>
      </c>
      <c r="F1668" t="str">
        <f>IF(ISERROR(VLOOKUP(Transaktionen[[#This Row],[Transaktionen]],BTT[Verwendete Transaktion (Pflichtauswahl)],1,FALSE)),"nein","ja")</f>
        <v>nein</v>
      </c>
    </row>
    <row r="1669" spans="1:7" x14ac:dyDescent="0.25">
      <c r="A1669" t="s">
        <v>6918</v>
      </c>
      <c r="B1669" t="s">
        <v>7946</v>
      </c>
      <c r="C1669" t="s">
        <v>6102</v>
      </c>
      <c r="D1669" s="13" t="s">
        <v>576</v>
      </c>
      <c r="E1669" t="s">
        <v>576</v>
      </c>
      <c r="F1669" t="str">
        <f>IF(ISERROR(VLOOKUP(Transaktionen[[#This Row],[Transaktionen]],BTT[Verwendete Transaktion (Pflichtauswahl)],1,FALSE)),"nein","ja")</f>
        <v>nein</v>
      </c>
      <c r="G1669" t="s">
        <v>9516</v>
      </c>
    </row>
    <row r="1670" spans="1:7" x14ac:dyDescent="0.25">
      <c r="A1670" t="s">
        <v>6919</v>
      </c>
      <c r="B1670" t="s">
        <v>7947</v>
      </c>
      <c r="C1670" t="s">
        <v>6102</v>
      </c>
      <c r="D1670" s="13" t="s">
        <v>576</v>
      </c>
      <c r="E1670" t="s">
        <v>576</v>
      </c>
      <c r="F1670" t="str">
        <f>IF(ISERROR(VLOOKUP(Transaktionen[[#This Row],[Transaktionen]],BTT[Verwendete Transaktion (Pflichtauswahl)],1,FALSE)),"nein","ja")</f>
        <v>nein</v>
      </c>
      <c r="G1670" t="s">
        <v>9516</v>
      </c>
    </row>
    <row r="1671" spans="1:7" x14ac:dyDescent="0.25">
      <c r="A1671" t="s">
        <v>2100</v>
      </c>
      <c r="B1671" t="s">
        <v>2101</v>
      </c>
      <c r="C1671" t="s">
        <v>6102</v>
      </c>
      <c r="D1671" s="13">
        <v>151</v>
      </c>
      <c r="E1671" t="s">
        <v>9102</v>
      </c>
      <c r="F1671" t="str">
        <f>IF(ISERROR(VLOOKUP(Transaktionen[[#This Row],[Transaktionen]],BTT[Verwendete Transaktion (Pflichtauswahl)],1,FALSE)),"nein","ja")</f>
        <v>nein</v>
      </c>
    </row>
    <row r="1672" spans="1:7" x14ac:dyDescent="0.25">
      <c r="A1672" t="s">
        <v>2102</v>
      </c>
      <c r="B1672" t="s">
        <v>2103</v>
      </c>
      <c r="C1672" t="s">
        <v>6102</v>
      </c>
      <c r="D1672" s="13">
        <v>239</v>
      </c>
      <c r="E1672" t="s">
        <v>9102</v>
      </c>
      <c r="F1672" t="str">
        <f>IF(ISERROR(VLOOKUP(Transaktionen[[#This Row],[Transaktionen]],BTT[Verwendete Transaktion (Pflichtauswahl)],1,FALSE)),"nein","ja")</f>
        <v>nein</v>
      </c>
    </row>
    <row r="1673" spans="1:7" x14ac:dyDescent="0.25">
      <c r="A1673" t="s">
        <v>2104</v>
      </c>
      <c r="B1673" t="s">
        <v>628</v>
      </c>
      <c r="C1673" t="s">
        <v>3</v>
      </c>
      <c r="D1673" s="13">
        <v>781994</v>
      </c>
      <c r="E1673" t="s">
        <v>9102</v>
      </c>
      <c r="F1673" t="str">
        <f>IF(ISERROR(VLOOKUP(Transaktionen[[#This Row],[Transaktionen]],BTT[Verwendete Transaktion (Pflichtauswahl)],1,FALSE)),"nein","ja")</f>
        <v>nein</v>
      </c>
    </row>
    <row r="1674" spans="1:7" x14ac:dyDescent="0.25">
      <c r="A1674" t="s">
        <v>6920</v>
      </c>
      <c r="B1674" t="s">
        <v>628</v>
      </c>
      <c r="C1674" t="s">
        <v>3</v>
      </c>
      <c r="D1674" s="13" t="s">
        <v>576</v>
      </c>
      <c r="E1674" t="s">
        <v>576</v>
      </c>
      <c r="F1674" s="10" t="str">
        <f>IF(ISERROR(VLOOKUP(Transaktionen[[#This Row],[Transaktionen]],BTT[Verwendete Transaktion (Pflichtauswahl)],1,FALSE)),"nein","ja")</f>
        <v>nein</v>
      </c>
      <c r="G1674" t="s">
        <v>9516</v>
      </c>
    </row>
    <row r="1675" spans="1:7" x14ac:dyDescent="0.25">
      <c r="A1675" t="s">
        <v>2105</v>
      </c>
      <c r="B1675" t="s">
        <v>2106</v>
      </c>
      <c r="C1675" t="s">
        <v>6102</v>
      </c>
      <c r="D1675" s="13">
        <v>3856</v>
      </c>
      <c r="E1675" t="s">
        <v>9102</v>
      </c>
      <c r="F1675" t="str">
        <f>IF(ISERROR(VLOOKUP(Transaktionen[[#This Row],[Transaktionen]],BTT[Verwendete Transaktion (Pflichtauswahl)],1,FALSE)),"nein","ja")</f>
        <v>nein</v>
      </c>
    </row>
    <row r="1676" spans="1:7" x14ac:dyDescent="0.25">
      <c r="A1676" t="s">
        <v>6921</v>
      </c>
      <c r="B1676" t="s">
        <v>7948</v>
      </c>
      <c r="C1676" t="s">
        <v>6102</v>
      </c>
      <c r="D1676" s="13" t="s">
        <v>576</v>
      </c>
      <c r="E1676" t="s">
        <v>576</v>
      </c>
      <c r="F1676" t="str">
        <f>IF(ISERROR(VLOOKUP(Transaktionen[[#This Row],[Transaktionen]],BTT[Verwendete Transaktion (Pflichtauswahl)],1,FALSE)),"nein","ja")</f>
        <v>nein</v>
      </c>
      <c r="G1676" t="s">
        <v>9516</v>
      </c>
    </row>
    <row r="1677" spans="1:7" x14ac:dyDescent="0.25">
      <c r="A1677" t="s">
        <v>2107</v>
      </c>
      <c r="B1677" t="s">
        <v>2108</v>
      </c>
      <c r="C1677" t="s">
        <v>6322</v>
      </c>
      <c r="D1677" s="13">
        <v>53</v>
      </c>
      <c r="E1677" t="s">
        <v>9102</v>
      </c>
      <c r="F1677" t="str">
        <f>IF(ISERROR(VLOOKUP(Transaktionen[[#This Row],[Transaktionen]],BTT[Verwendete Transaktion (Pflichtauswahl)],1,FALSE)),"nein","ja")</f>
        <v>nein</v>
      </c>
    </row>
    <row r="1678" spans="1:7" x14ac:dyDescent="0.25">
      <c r="A1678" t="s">
        <v>6922</v>
      </c>
      <c r="B1678" t="s">
        <v>7949</v>
      </c>
      <c r="C1678" t="s">
        <v>6322</v>
      </c>
      <c r="D1678" s="13">
        <v>21</v>
      </c>
      <c r="E1678" t="s">
        <v>576</v>
      </c>
      <c r="F1678" t="str">
        <f>IF(ISERROR(VLOOKUP(Transaktionen[[#This Row],[Transaktionen]],BTT[Verwendete Transaktion (Pflichtauswahl)],1,FALSE)),"nein","ja")</f>
        <v>nein</v>
      </c>
    </row>
    <row r="1679" spans="1:7" x14ac:dyDescent="0.25">
      <c r="A1679" t="s">
        <v>2109</v>
      </c>
      <c r="B1679" t="s">
        <v>2110</v>
      </c>
      <c r="C1679" t="s">
        <v>6322</v>
      </c>
      <c r="D1679" s="13">
        <v>67930</v>
      </c>
      <c r="E1679" t="s">
        <v>9102</v>
      </c>
      <c r="F1679" t="str">
        <f>IF(ISERROR(VLOOKUP(Transaktionen[[#This Row],[Transaktionen]],BTT[Verwendete Transaktion (Pflichtauswahl)],1,FALSE)),"nein","ja")</f>
        <v>nein</v>
      </c>
    </row>
    <row r="1680" spans="1:7" x14ac:dyDescent="0.25">
      <c r="A1680" t="s">
        <v>2111</v>
      </c>
      <c r="B1680" t="s">
        <v>2112</v>
      </c>
      <c r="C1680" t="s">
        <v>6322</v>
      </c>
      <c r="D1680" s="13">
        <v>66</v>
      </c>
      <c r="E1680" t="s">
        <v>9102</v>
      </c>
      <c r="F1680" t="str">
        <f>IF(ISERROR(VLOOKUP(Transaktionen[[#This Row],[Transaktionen]],BTT[Verwendete Transaktion (Pflichtauswahl)],1,FALSE)),"nein","ja")</f>
        <v>nein</v>
      </c>
    </row>
    <row r="1681" spans="1:7" x14ac:dyDescent="0.25">
      <c r="A1681" t="s">
        <v>2113</v>
      </c>
      <c r="B1681" t="s">
        <v>2114</v>
      </c>
      <c r="C1681" t="s">
        <v>6322</v>
      </c>
      <c r="D1681" s="13">
        <v>1672</v>
      </c>
      <c r="E1681" t="s">
        <v>9102</v>
      </c>
      <c r="F1681" t="str">
        <f>IF(ISERROR(VLOOKUP(Transaktionen[[#This Row],[Transaktionen]],BTT[Verwendete Transaktion (Pflichtauswahl)],1,FALSE)),"nein","ja")</f>
        <v>nein</v>
      </c>
    </row>
    <row r="1682" spans="1:7" x14ac:dyDescent="0.25">
      <c r="A1682" t="s">
        <v>9199</v>
      </c>
      <c r="B1682" t="s">
        <v>2668</v>
      </c>
      <c r="C1682" t="s">
        <v>6102</v>
      </c>
      <c r="D1682" s="13">
        <v>6</v>
      </c>
      <c r="E1682" t="s">
        <v>9102</v>
      </c>
      <c r="F1682" t="str">
        <f>IF(ISERROR(VLOOKUP(Transaktionen[[#This Row],[Transaktionen]],BTT[Verwendete Transaktion (Pflichtauswahl)],1,FALSE)),"nein","ja")</f>
        <v>nein</v>
      </c>
    </row>
    <row r="1683" spans="1:7" x14ac:dyDescent="0.25">
      <c r="A1683" t="s">
        <v>2115</v>
      </c>
      <c r="B1683" t="s">
        <v>2116</v>
      </c>
      <c r="C1683" t="s">
        <v>6102</v>
      </c>
      <c r="D1683" s="13">
        <v>34</v>
      </c>
      <c r="E1683" t="s">
        <v>9102</v>
      </c>
      <c r="F1683" t="str">
        <f>IF(ISERROR(VLOOKUP(Transaktionen[[#This Row],[Transaktionen]],BTT[Verwendete Transaktion (Pflichtauswahl)],1,FALSE)),"nein","ja")</f>
        <v>nein</v>
      </c>
    </row>
    <row r="1684" spans="1:7" x14ac:dyDescent="0.25">
      <c r="A1684" t="s">
        <v>2117</v>
      </c>
      <c r="B1684" t="s">
        <v>2118</v>
      </c>
      <c r="C1684" t="s">
        <v>6102</v>
      </c>
      <c r="D1684" s="13">
        <v>751</v>
      </c>
      <c r="E1684" t="s">
        <v>9102</v>
      </c>
      <c r="F1684" t="str">
        <f>IF(ISERROR(VLOOKUP(Transaktionen[[#This Row],[Transaktionen]],BTT[Verwendete Transaktion (Pflichtauswahl)],1,FALSE)),"nein","ja")</f>
        <v>nein</v>
      </c>
    </row>
    <row r="1685" spans="1:7" x14ac:dyDescent="0.25">
      <c r="A1685" t="s">
        <v>6923</v>
      </c>
      <c r="B1685" t="s">
        <v>7950</v>
      </c>
      <c r="C1685" t="s">
        <v>6102</v>
      </c>
      <c r="D1685" s="13" t="s">
        <v>576</v>
      </c>
      <c r="E1685" t="s">
        <v>576</v>
      </c>
      <c r="F1685" t="str">
        <f>IF(ISERROR(VLOOKUP(Transaktionen[[#This Row],[Transaktionen]],BTT[Verwendete Transaktion (Pflichtauswahl)],1,FALSE)),"nein","ja")</f>
        <v>nein</v>
      </c>
      <c r="G1685" t="s">
        <v>9516</v>
      </c>
    </row>
    <row r="1686" spans="1:7" x14ac:dyDescent="0.25">
      <c r="A1686" t="s">
        <v>2119</v>
      </c>
      <c r="B1686" t="s">
        <v>2120</v>
      </c>
      <c r="C1686" t="s">
        <v>6102</v>
      </c>
      <c r="D1686" s="13">
        <v>10</v>
      </c>
      <c r="E1686" t="s">
        <v>576</v>
      </c>
      <c r="F1686" t="str">
        <f>IF(ISERROR(VLOOKUP(Transaktionen[[#This Row],[Transaktionen]],BTT[Verwendete Transaktion (Pflichtauswahl)],1,FALSE)),"nein","ja")</f>
        <v>nein</v>
      </c>
    </row>
    <row r="1687" spans="1:7" x14ac:dyDescent="0.25">
      <c r="A1687" t="s">
        <v>2121</v>
      </c>
      <c r="B1687" t="s">
        <v>2122</v>
      </c>
      <c r="C1687" t="s">
        <v>6102</v>
      </c>
      <c r="D1687" s="13">
        <v>4481</v>
      </c>
      <c r="E1687" t="s">
        <v>9102</v>
      </c>
      <c r="F1687" t="str">
        <f>IF(ISERROR(VLOOKUP(Transaktionen[[#This Row],[Transaktionen]],BTT[Verwendete Transaktion (Pflichtauswahl)],1,FALSE)),"nein","ja")</f>
        <v>nein</v>
      </c>
    </row>
    <row r="1688" spans="1:7" x14ac:dyDescent="0.25">
      <c r="A1688" t="s">
        <v>6924</v>
      </c>
      <c r="B1688" t="s">
        <v>7951</v>
      </c>
      <c r="C1688" t="s">
        <v>6102</v>
      </c>
      <c r="D1688" s="13" t="s">
        <v>576</v>
      </c>
      <c r="E1688" t="s">
        <v>576</v>
      </c>
      <c r="F1688" t="str">
        <f>IF(ISERROR(VLOOKUP(Transaktionen[[#This Row],[Transaktionen]],BTT[Verwendete Transaktion (Pflichtauswahl)],1,FALSE)),"nein","ja")</f>
        <v>nein</v>
      </c>
      <c r="G1688" t="s">
        <v>9516</v>
      </c>
    </row>
    <row r="1689" spans="1:7" x14ac:dyDescent="0.25">
      <c r="A1689" t="s">
        <v>2123</v>
      </c>
      <c r="B1689" t="s">
        <v>2124</v>
      </c>
      <c r="C1689" t="s">
        <v>6102</v>
      </c>
      <c r="D1689" s="13">
        <v>24</v>
      </c>
      <c r="E1689" t="s">
        <v>576</v>
      </c>
      <c r="F1689" t="str">
        <f>IF(ISERROR(VLOOKUP(Transaktionen[[#This Row],[Transaktionen]],BTT[Verwendete Transaktion (Pflichtauswahl)],1,FALSE)),"nein","ja")</f>
        <v>nein</v>
      </c>
    </row>
    <row r="1690" spans="1:7" x14ac:dyDescent="0.25">
      <c r="A1690" t="s">
        <v>2125</v>
      </c>
      <c r="B1690" t="s">
        <v>2126</v>
      </c>
      <c r="C1690" t="s">
        <v>6322</v>
      </c>
      <c r="D1690" s="13">
        <v>822</v>
      </c>
      <c r="E1690" t="s">
        <v>9102</v>
      </c>
      <c r="F1690" t="str">
        <f>IF(ISERROR(VLOOKUP(Transaktionen[[#This Row],[Transaktionen]],BTT[Verwendete Transaktion (Pflichtauswahl)],1,FALSE)),"nein","ja")</f>
        <v>nein</v>
      </c>
    </row>
    <row r="1691" spans="1:7" x14ac:dyDescent="0.25">
      <c r="A1691" t="s">
        <v>2127</v>
      </c>
      <c r="B1691" t="s">
        <v>2128</v>
      </c>
      <c r="C1691" t="s">
        <v>6322</v>
      </c>
      <c r="D1691" s="13">
        <v>84</v>
      </c>
      <c r="E1691" t="s">
        <v>576</v>
      </c>
      <c r="F1691" t="str">
        <f>IF(ISERROR(VLOOKUP(Transaktionen[[#This Row],[Transaktionen]],BTT[Verwendete Transaktion (Pflichtauswahl)],1,FALSE)),"nein","ja")</f>
        <v>nein</v>
      </c>
    </row>
    <row r="1692" spans="1:7" x14ac:dyDescent="0.25">
      <c r="A1692" t="s">
        <v>2129</v>
      </c>
      <c r="B1692" t="s">
        <v>494</v>
      </c>
      <c r="C1692" t="s">
        <v>6322</v>
      </c>
      <c r="D1692" s="13">
        <v>6</v>
      </c>
      <c r="E1692" t="s">
        <v>576</v>
      </c>
      <c r="F1692" t="str">
        <f>IF(ISERROR(VLOOKUP(Transaktionen[[#This Row],[Transaktionen]],BTT[Verwendete Transaktion (Pflichtauswahl)],1,FALSE)),"nein","ja")</f>
        <v>nein</v>
      </c>
    </row>
    <row r="1693" spans="1:7" x14ac:dyDescent="0.25">
      <c r="A1693" t="s">
        <v>6925</v>
      </c>
      <c r="B1693" t="s">
        <v>7952</v>
      </c>
      <c r="C1693" t="s">
        <v>6322</v>
      </c>
      <c r="D1693" s="13" t="s">
        <v>576</v>
      </c>
      <c r="E1693" t="s">
        <v>576</v>
      </c>
      <c r="F1693" t="str">
        <f>IF(ISERROR(VLOOKUP(Transaktionen[[#This Row],[Transaktionen]],BTT[Verwendete Transaktion (Pflichtauswahl)],1,FALSE)),"nein","ja")</f>
        <v>nein</v>
      </c>
      <c r="G1693" t="s">
        <v>9516</v>
      </c>
    </row>
    <row r="1694" spans="1:7" x14ac:dyDescent="0.25">
      <c r="A1694" t="s">
        <v>2130</v>
      </c>
      <c r="B1694" t="s">
        <v>2131</v>
      </c>
      <c r="C1694" t="s">
        <v>6322</v>
      </c>
      <c r="D1694" s="13">
        <v>30</v>
      </c>
      <c r="E1694" t="s">
        <v>9102</v>
      </c>
      <c r="F1694" t="str">
        <f>IF(ISERROR(VLOOKUP(Transaktionen[[#This Row],[Transaktionen]],BTT[Verwendete Transaktion (Pflichtauswahl)],1,FALSE)),"nein","ja")</f>
        <v>nein</v>
      </c>
    </row>
    <row r="1695" spans="1:7" x14ac:dyDescent="0.25">
      <c r="A1695" t="s">
        <v>2132</v>
      </c>
      <c r="B1695" t="s">
        <v>2133</v>
      </c>
      <c r="C1695" t="s">
        <v>6322</v>
      </c>
      <c r="D1695" s="13">
        <v>6</v>
      </c>
      <c r="E1695" t="s">
        <v>576</v>
      </c>
      <c r="F1695" t="str">
        <f>IF(ISERROR(VLOOKUP(Transaktionen[[#This Row],[Transaktionen]],BTT[Verwendete Transaktion (Pflichtauswahl)],1,FALSE)),"nein","ja")</f>
        <v>nein</v>
      </c>
    </row>
    <row r="1696" spans="1:7" x14ac:dyDescent="0.25">
      <c r="A1696" t="s">
        <v>2134</v>
      </c>
      <c r="B1696" t="s">
        <v>2135</v>
      </c>
      <c r="C1696" t="s">
        <v>6322</v>
      </c>
      <c r="D1696" s="13">
        <v>264</v>
      </c>
      <c r="E1696" t="s">
        <v>576</v>
      </c>
      <c r="F1696" t="str">
        <f>IF(ISERROR(VLOOKUP(Transaktionen[[#This Row],[Transaktionen]],BTT[Verwendete Transaktion (Pflichtauswahl)],1,FALSE)),"nein","ja")</f>
        <v>nein</v>
      </c>
    </row>
    <row r="1697" spans="1:7" x14ac:dyDescent="0.25">
      <c r="A1697" t="s">
        <v>2136</v>
      </c>
      <c r="B1697" t="s">
        <v>2137</v>
      </c>
      <c r="C1697" t="s">
        <v>6322</v>
      </c>
      <c r="D1697" s="13">
        <v>1428</v>
      </c>
      <c r="E1697" t="s">
        <v>9102</v>
      </c>
      <c r="F1697" t="str">
        <f>IF(ISERROR(VLOOKUP(Transaktionen[[#This Row],[Transaktionen]],BTT[Verwendete Transaktion (Pflichtauswahl)],1,FALSE)),"nein","ja")</f>
        <v>nein</v>
      </c>
    </row>
    <row r="1698" spans="1:7" x14ac:dyDescent="0.25">
      <c r="A1698" t="s">
        <v>2138</v>
      </c>
      <c r="B1698" t="s">
        <v>2139</v>
      </c>
      <c r="C1698" t="s">
        <v>6322</v>
      </c>
      <c r="D1698" s="13">
        <v>18</v>
      </c>
      <c r="E1698" t="s">
        <v>576</v>
      </c>
      <c r="F1698" t="str">
        <f>IF(ISERROR(VLOOKUP(Transaktionen[[#This Row],[Transaktionen]],BTT[Verwendete Transaktion (Pflichtauswahl)],1,FALSE)),"nein","ja")</f>
        <v>nein</v>
      </c>
    </row>
    <row r="1699" spans="1:7" x14ac:dyDescent="0.25">
      <c r="A1699" t="s">
        <v>2140</v>
      </c>
      <c r="B1699" t="s">
        <v>2141</v>
      </c>
      <c r="C1699" t="s">
        <v>6322</v>
      </c>
      <c r="D1699" s="13">
        <v>1116</v>
      </c>
      <c r="E1699" t="s">
        <v>576</v>
      </c>
      <c r="F1699" t="str">
        <f>IF(ISERROR(VLOOKUP(Transaktionen[[#This Row],[Transaktionen]],BTT[Verwendete Transaktion (Pflichtauswahl)],1,FALSE)),"nein","ja")</f>
        <v>nein</v>
      </c>
    </row>
    <row r="1700" spans="1:7" x14ac:dyDescent="0.25">
      <c r="A1700" t="s">
        <v>2142</v>
      </c>
      <c r="B1700" t="s">
        <v>2143</v>
      </c>
      <c r="C1700" t="s">
        <v>6322</v>
      </c>
      <c r="D1700" s="13">
        <v>102</v>
      </c>
      <c r="E1700" t="s">
        <v>576</v>
      </c>
      <c r="F1700" t="str">
        <f>IF(ISERROR(VLOOKUP(Transaktionen[[#This Row],[Transaktionen]],BTT[Verwendete Transaktion (Pflichtauswahl)],1,FALSE)),"nein","ja")</f>
        <v>nein</v>
      </c>
    </row>
    <row r="1701" spans="1:7" x14ac:dyDescent="0.25">
      <c r="A1701" t="s">
        <v>2144</v>
      </c>
      <c r="B1701" t="s">
        <v>2145</v>
      </c>
      <c r="C1701" t="s">
        <v>6322</v>
      </c>
      <c r="D1701" s="13">
        <v>702</v>
      </c>
      <c r="E1701" t="s">
        <v>576</v>
      </c>
      <c r="F1701" t="str">
        <f>IF(ISERROR(VLOOKUP(Transaktionen[[#This Row],[Transaktionen]],BTT[Verwendete Transaktion (Pflichtauswahl)],1,FALSE)),"nein","ja")</f>
        <v>nein</v>
      </c>
    </row>
    <row r="1702" spans="1:7" x14ac:dyDescent="0.25">
      <c r="A1702" t="s">
        <v>2146</v>
      </c>
      <c r="B1702" t="s">
        <v>2147</v>
      </c>
      <c r="C1702" t="s">
        <v>6322</v>
      </c>
      <c r="D1702" s="13">
        <v>306</v>
      </c>
      <c r="E1702" t="s">
        <v>9102</v>
      </c>
      <c r="F1702" t="str">
        <f>IF(ISERROR(VLOOKUP(Transaktionen[[#This Row],[Transaktionen]],BTT[Verwendete Transaktion (Pflichtauswahl)],1,FALSE)),"nein","ja")</f>
        <v>nein</v>
      </c>
    </row>
    <row r="1703" spans="1:7" x14ac:dyDescent="0.25">
      <c r="A1703" t="s">
        <v>2148</v>
      </c>
      <c r="B1703" t="s">
        <v>2149</v>
      </c>
      <c r="C1703" t="s">
        <v>6322</v>
      </c>
      <c r="D1703" s="13">
        <v>12</v>
      </c>
      <c r="E1703" t="s">
        <v>576</v>
      </c>
      <c r="F1703" t="str">
        <f>IF(ISERROR(VLOOKUP(Transaktionen[[#This Row],[Transaktionen]],BTT[Verwendete Transaktion (Pflichtauswahl)],1,FALSE)),"nein","ja")</f>
        <v>nein</v>
      </c>
    </row>
    <row r="1704" spans="1:7" x14ac:dyDescent="0.25">
      <c r="A1704" t="s">
        <v>2150</v>
      </c>
      <c r="B1704" t="s">
        <v>2151</v>
      </c>
      <c r="C1704" t="s">
        <v>6322</v>
      </c>
      <c r="D1704" s="13">
        <v>132</v>
      </c>
      <c r="E1704" t="s">
        <v>576</v>
      </c>
      <c r="F1704" t="str">
        <f>IF(ISERROR(VLOOKUP(Transaktionen[[#This Row],[Transaktionen]],BTT[Verwendete Transaktion (Pflichtauswahl)],1,FALSE)),"nein","ja")</f>
        <v>nein</v>
      </c>
    </row>
    <row r="1705" spans="1:7" x14ac:dyDescent="0.25">
      <c r="A1705" t="s">
        <v>2152</v>
      </c>
      <c r="B1705" t="s">
        <v>2153</v>
      </c>
      <c r="C1705" t="s">
        <v>6322</v>
      </c>
      <c r="D1705" s="13">
        <v>6</v>
      </c>
      <c r="E1705" t="s">
        <v>576</v>
      </c>
      <c r="F1705" t="str">
        <f>IF(ISERROR(VLOOKUP(Transaktionen[[#This Row],[Transaktionen]],BTT[Verwendete Transaktion (Pflichtauswahl)],1,FALSE)),"nein","ja")</f>
        <v>nein</v>
      </c>
    </row>
    <row r="1706" spans="1:7" x14ac:dyDescent="0.25">
      <c r="A1706" t="s">
        <v>2154</v>
      </c>
      <c r="B1706" t="s">
        <v>2155</v>
      </c>
      <c r="C1706" t="s">
        <v>6322</v>
      </c>
      <c r="D1706" s="13">
        <v>312</v>
      </c>
      <c r="E1706" t="s">
        <v>576</v>
      </c>
      <c r="F1706" t="str">
        <f>IF(ISERROR(VLOOKUP(Transaktionen[[#This Row],[Transaktionen]],BTT[Verwendete Transaktion (Pflichtauswahl)],1,FALSE)),"nein","ja")</f>
        <v>nein</v>
      </c>
    </row>
    <row r="1707" spans="1:7" x14ac:dyDescent="0.25">
      <c r="A1707" t="s">
        <v>2156</v>
      </c>
      <c r="B1707" t="s">
        <v>2157</v>
      </c>
      <c r="C1707" t="s">
        <v>6322</v>
      </c>
      <c r="D1707" s="13">
        <v>18</v>
      </c>
      <c r="E1707" t="s">
        <v>576</v>
      </c>
      <c r="F1707" t="str">
        <f>IF(ISERROR(VLOOKUP(Transaktionen[[#This Row],[Transaktionen]],BTT[Verwendete Transaktion (Pflichtauswahl)],1,FALSE)),"nein","ja")</f>
        <v>nein</v>
      </c>
    </row>
    <row r="1708" spans="1:7" x14ac:dyDescent="0.25">
      <c r="A1708" t="s">
        <v>2158</v>
      </c>
      <c r="B1708" t="s">
        <v>2159</v>
      </c>
      <c r="C1708" t="s">
        <v>6322</v>
      </c>
      <c r="D1708" s="13">
        <v>30</v>
      </c>
      <c r="E1708" t="s">
        <v>576</v>
      </c>
      <c r="F1708" t="str">
        <f>IF(ISERROR(VLOOKUP(Transaktionen[[#This Row],[Transaktionen]],BTT[Verwendete Transaktion (Pflichtauswahl)],1,FALSE)),"nein","ja")</f>
        <v>nein</v>
      </c>
    </row>
    <row r="1709" spans="1:7" x14ac:dyDescent="0.25">
      <c r="A1709" t="s">
        <v>2160</v>
      </c>
      <c r="B1709" t="s">
        <v>2161</v>
      </c>
      <c r="C1709" t="s">
        <v>6089</v>
      </c>
      <c r="D1709" s="13">
        <v>2309</v>
      </c>
      <c r="E1709" t="s">
        <v>9102</v>
      </c>
      <c r="F1709" t="str">
        <f>IF(ISERROR(VLOOKUP(Transaktionen[[#This Row],[Transaktionen]],BTT[Verwendete Transaktion (Pflichtauswahl)],1,FALSE)),"nein","ja")</f>
        <v>nein</v>
      </c>
    </row>
    <row r="1710" spans="1:7" x14ac:dyDescent="0.25">
      <c r="A1710" t="s">
        <v>2162</v>
      </c>
      <c r="B1710" t="s">
        <v>2163</v>
      </c>
      <c r="C1710" t="s">
        <v>3</v>
      </c>
      <c r="D1710" s="13">
        <v>8</v>
      </c>
      <c r="E1710" t="s">
        <v>9102</v>
      </c>
      <c r="F1710" t="str">
        <f>IF(ISERROR(VLOOKUP(Transaktionen[[#This Row],[Transaktionen]],BTT[Verwendete Transaktion (Pflichtauswahl)],1,FALSE)),"nein","ja")</f>
        <v>nein</v>
      </c>
    </row>
    <row r="1711" spans="1:7" x14ac:dyDescent="0.25">
      <c r="A1711" t="s">
        <v>2164</v>
      </c>
      <c r="B1711" t="s">
        <v>2165</v>
      </c>
      <c r="C1711" t="s">
        <v>3</v>
      </c>
      <c r="D1711" s="13" t="s">
        <v>576</v>
      </c>
      <c r="E1711" t="s">
        <v>576</v>
      </c>
      <c r="F1711" t="str">
        <f>IF(ISERROR(VLOOKUP(Transaktionen[[#This Row],[Transaktionen]],BTT[Verwendete Transaktion (Pflichtauswahl)],1,FALSE)),"nein","ja")</f>
        <v>nein</v>
      </c>
      <c r="G1711" t="s">
        <v>9516</v>
      </c>
    </row>
    <row r="1712" spans="1:7" x14ac:dyDescent="0.25">
      <c r="A1712" t="s">
        <v>2166</v>
      </c>
      <c r="B1712" t="s">
        <v>2167</v>
      </c>
      <c r="C1712" t="s">
        <v>3</v>
      </c>
      <c r="D1712" s="13">
        <v>199556</v>
      </c>
      <c r="E1712" t="s">
        <v>9102</v>
      </c>
      <c r="F1712" t="str">
        <f>IF(ISERROR(VLOOKUP(Transaktionen[[#This Row],[Transaktionen]],BTT[Verwendete Transaktion (Pflichtauswahl)],1,FALSE)),"nein","ja")</f>
        <v>nein</v>
      </c>
    </row>
    <row r="1713" spans="1:7" x14ac:dyDescent="0.25">
      <c r="A1713" t="s">
        <v>2168</v>
      </c>
      <c r="B1713" t="s">
        <v>2169</v>
      </c>
      <c r="C1713" t="s">
        <v>3</v>
      </c>
      <c r="D1713" s="13">
        <v>4665</v>
      </c>
      <c r="E1713" t="s">
        <v>9102</v>
      </c>
      <c r="F1713" t="str">
        <f>IF(ISERROR(VLOOKUP(Transaktionen[[#This Row],[Transaktionen]],BTT[Verwendete Transaktion (Pflichtauswahl)],1,FALSE)),"nein","ja")</f>
        <v>nein</v>
      </c>
    </row>
    <row r="1714" spans="1:7" x14ac:dyDescent="0.25">
      <c r="A1714" t="s">
        <v>6926</v>
      </c>
      <c r="B1714" t="s">
        <v>7953</v>
      </c>
      <c r="C1714" t="s">
        <v>3</v>
      </c>
      <c r="D1714" s="13" t="s">
        <v>576</v>
      </c>
      <c r="E1714" t="s">
        <v>576</v>
      </c>
      <c r="F1714" t="str">
        <f>IF(ISERROR(VLOOKUP(Transaktionen[[#This Row],[Transaktionen]],BTT[Verwendete Transaktion (Pflichtauswahl)],1,FALSE)),"nein","ja")</f>
        <v>nein</v>
      </c>
      <c r="G1714" t="s">
        <v>9516</v>
      </c>
    </row>
    <row r="1715" spans="1:7" x14ac:dyDescent="0.25">
      <c r="A1715" t="s">
        <v>2170</v>
      </c>
      <c r="B1715" t="s">
        <v>2171</v>
      </c>
      <c r="C1715" t="s">
        <v>3</v>
      </c>
      <c r="D1715" s="13">
        <v>8</v>
      </c>
      <c r="E1715" t="s">
        <v>576</v>
      </c>
      <c r="F1715" t="str">
        <f>IF(ISERROR(VLOOKUP(Transaktionen[[#This Row],[Transaktionen]],BTT[Verwendete Transaktion (Pflichtauswahl)],1,FALSE)),"nein","ja")</f>
        <v>nein</v>
      </c>
    </row>
    <row r="1716" spans="1:7" x14ac:dyDescent="0.25">
      <c r="A1716" t="s">
        <v>6927</v>
      </c>
      <c r="B1716" t="s">
        <v>7954</v>
      </c>
      <c r="C1716" t="s">
        <v>6102</v>
      </c>
      <c r="D1716" s="13" t="s">
        <v>576</v>
      </c>
      <c r="E1716" t="s">
        <v>576</v>
      </c>
      <c r="F1716" t="str">
        <f>IF(ISERROR(VLOOKUP(Transaktionen[[#This Row],[Transaktionen]],BTT[Verwendete Transaktion (Pflichtauswahl)],1,FALSE)),"nein","ja")</f>
        <v>nein</v>
      </c>
      <c r="G1716" t="s">
        <v>9516</v>
      </c>
    </row>
    <row r="1717" spans="1:7" x14ac:dyDescent="0.25">
      <c r="A1717" t="s">
        <v>6928</v>
      </c>
      <c r="B1717" t="s">
        <v>7955</v>
      </c>
      <c r="C1717" t="s">
        <v>8462</v>
      </c>
      <c r="D1717" s="13" t="s">
        <v>576</v>
      </c>
      <c r="E1717" t="s">
        <v>576</v>
      </c>
      <c r="F1717" t="str">
        <f>IF(ISERROR(VLOOKUP(Transaktionen[[#This Row],[Transaktionen]],BTT[Verwendete Transaktion (Pflichtauswahl)],1,FALSE)),"nein","ja")</f>
        <v>nein</v>
      </c>
      <c r="G1717" t="s">
        <v>9516</v>
      </c>
    </row>
    <row r="1718" spans="1:7" x14ac:dyDescent="0.25">
      <c r="A1718" t="s">
        <v>6929</v>
      </c>
      <c r="B1718" t="s">
        <v>7956</v>
      </c>
      <c r="C1718" t="s">
        <v>8461</v>
      </c>
      <c r="D1718" s="13" t="s">
        <v>576</v>
      </c>
      <c r="E1718" t="s">
        <v>576</v>
      </c>
      <c r="F1718" t="str">
        <f>IF(ISERROR(VLOOKUP(Transaktionen[[#This Row],[Transaktionen]],BTT[Verwendete Transaktion (Pflichtauswahl)],1,FALSE)),"nein","ja")</f>
        <v>nein</v>
      </c>
      <c r="G1718" t="s">
        <v>9516</v>
      </c>
    </row>
    <row r="1719" spans="1:7" x14ac:dyDescent="0.25">
      <c r="A1719" t="s">
        <v>2172</v>
      </c>
      <c r="B1719" t="s">
        <v>2173</v>
      </c>
      <c r="C1719" t="s">
        <v>6322</v>
      </c>
      <c r="D1719" s="13" t="s">
        <v>576</v>
      </c>
      <c r="E1719" t="s">
        <v>576</v>
      </c>
      <c r="F1719" t="str">
        <f>IF(ISERROR(VLOOKUP(Transaktionen[[#This Row],[Transaktionen]],BTT[Verwendete Transaktion (Pflichtauswahl)],1,FALSE)),"nein","ja")</f>
        <v>nein</v>
      </c>
      <c r="G1719" t="s">
        <v>9516</v>
      </c>
    </row>
    <row r="1720" spans="1:7" x14ac:dyDescent="0.25">
      <c r="A1720" t="s">
        <v>6930</v>
      </c>
      <c r="B1720" t="s">
        <v>7957</v>
      </c>
      <c r="C1720" t="s">
        <v>8462</v>
      </c>
      <c r="D1720" s="13" t="s">
        <v>576</v>
      </c>
      <c r="E1720" t="s">
        <v>576</v>
      </c>
      <c r="F1720" t="str">
        <f>IF(ISERROR(VLOOKUP(Transaktionen[[#This Row],[Transaktionen]],BTT[Verwendete Transaktion (Pflichtauswahl)],1,FALSE)),"nein","ja")</f>
        <v>nein</v>
      </c>
      <c r="G1720" t="s">
        <v>9516</v>
      </c>
    </row>
    <row r="1721" spans="1:7" x14ac:dyDescent="0.25">
      <c r="A1721" t="s">
        <v>2174</v>
      </c>
      <c r="B1721" t="s">
        <v>2175</v>
      </c>
      <c r="C1721" t="s">
        <v>8462</v>
      </c>
      <c r="D1721" s="13">
        <v>65</v>
      </c>
      <c r="E1721" t="s">
        <v>9102</v>
      </c>
      <c r="F1721" t="str">
        <f>IF(ISERROR(VLOOKUP(Transaktionen[[#This Row],[Transaktionen]],BTT[Verwendete Transaktion (Pflichtauswahl)],1,FALSE)),"nein","ja")</f>
        <v>nein</v>
      </c>
    </row>
    <row r="1722" spans="1:7" x14ac:dyDescent="0.25">
      <c r="A1722" t="s">
        <v>6931</v>
      </c>
      <c r="B1722" t="s">
        <v>7958</v>
      </c>
      <c r="C1722" t="s">
        <v>8462</v>
      </c>
      <c r="D1722" s="13" t="s">
        <v>576</v>
      </c>
      <c r="E1722" t="s">
        <v>576</v>
      </c>
      <c r="F1722" t="str">
        <f>IF(ISERROR(VLOOKUP(Transaktionen[[#This Row],[Transaktionen]],BTT[Verwendete Transaktion (Pflichtauswahl)],1,FALSE)),"nein","ja")</f>
        <v>nein</v>
      </c>
      <c r="G1722" t="s">
        <v>9516</v>
      </c>
    </row>
    <row r="1723" spans="1:7" x14ac:dyDescent="0.25">
      <c r="A1723" t="s">
        <v>6932</v>
      </c>
      <c r="B1723" t="s">
        <v>7959</v>
      </c>
      <c r="C1723" t="s">
        <v>8462</v>
      </c>
      <c r="D1723" s="13" t="s">
        <v>576</v>
      </c>
      <c r="E1723" t="s">
        <v>576</v>
      </c>
      <c r="F1723" s="10" t="str">
        <f>IF(ISERROR(VLOOKUP(Transaktionen[[#This Row],[Transaktionen]],BTT[Verwendete Transaktion (Pflichtauswahl)],1,FALSE)),"nein","ja")</f>
        <v>nein</v>
      </c>
      <c r="G1723" t="s">
        <v>9516</v>
      </c>
    </row>
    <row r="1724" spans="1:7" x14ac:dyDescent="0.25">
      <c r="A1724" t="s">
        <v>6933</v>
      </c>
      <c r="B1724" t="s">
        <v>7960</v>
      </c>
      <c r="C1724" t="s">
        <v>8462</v>
      </c>
      <c r="D1724" s="13" t="s">
        <v>576</v>
      </c>
      <c r="E1724" t="s">
        <v>576</v>
      </c>
      <c r="F1724" s="10" t="str">
        <f>IF(ISERROR(VLOOKUP(Transaktionen[[#This Row],[Transaktionen]],BTT[Verwendete Transaktion (Pflichtauswahl)],1,FALSE)),"nein","ja")</f>
        <v>nein</v>
      </c>
      <c r="G1724" t="s">
        <v>9516</v>
      </c>
    </row>
    <row r="1725" spans="1:7" x14ac:dyDescent="0.25">
      <c r="A1725" t="s">
        <v>2176</v>
      </c>
      <c r="B1725" t="s">
        <v>2177</v>
      </c>
      <c r="C1725" t="s">
        <v>8462</v>
      </c>
      <c r="D1725" s="13">
        <v>1385</v>
      </c>
      <c r="E1725" t="s">
        <v>9102</v>
      </c>
      <c r="F1725" t="str">
        <f>IF(ISERROR(VLOOKUP(Transaktionen[[#This Row],[Transaktionen]],BTT[Verwendete Transaktion (Pflichtauswahl)],1,FALSE)),"nein","ja")</f>
        <v>nein</v>
      </c>
    </row>
    <row r="1726" spans="1:7" x14ac:dyDescent="0.25">
      <c r="A1726" t="s">
        <v>6934</v>
      </c>
      <c r="B1726" t="s">
        <v>7961</v>
      </c>
      <c r="C1726" t="s">
        <v>8462</v>
      </c>
      <c r="D1726" s="13" t="s">
        <v>576</v>
      </c>
      <c r="E1726" t="s">
        <v>576</v>
      </c>
      <c r="F1726" t="str">
        <f>IF(ISERROR(VLOOKUP(Transaktionen[[#This Row],[Transaktionen]],BTT[Verwendete Transaktion (Pflichtauswahl)],1,FALSE)),"nein","ja")</f>
        <v>nein</v>
      </c>
      <c r="G1726" t="s">
        <v>9516</v>
      </c>
    </row>
    <row r="1727" spans="1:7" x14ac:dyDescent="0.25">
      <c r="A1727" t="s">
        <v>2178</v>
      </c>
      <c r="B1727" t="s">
        <v>2179</v>
      </c>
      <c r="C1727" t="s">
        <v>8462</v>
      </c>
      <c r="D1727" s="13">
        <v>4</v>
      </c>
      <c r="E1727" t="s">
        <v>9102</v>
      </c>
      <c r="F1727" t="str">
        <f>IF(ISERROR(VLOOKUP(Transaktionen[[#This Row],[Transaktionen]],BTT[Verwendete Transaktion (Pflichtauswahl)],1,FALSE)),"nein","ja")</f>
        <v>nein</v>
      </c>
    </row>
    <row r="1728" spans="1:7" x14ac:dyDescent="0.25">
      <c r="A1728" t="s">
        <v>6935</v>
      </c>
      <c r="B1728" t="s">
        <v>7962</v>
      </c>
      <c r="C1728" t="s">
        <v>8462</v>
      </c>
      <c r="D1728" s="13" t="s">
        <v>576</v>
      </c>
      <c r="E1728" t="s">
        <v>576</v>
      </c>
      <c r="F1728" t="str">
        <f>IF(ISERROR(VLOOKUP(Transaktionen[[#This Row],[Transaktionen]],BTT[Verwendete Transaktion (Pflichtauswahl)],1,FALSE)),"nein","ja")</f>
        <v>nein</v>
      </c>
      <c r="G1728" t="s">
        <v>9516</v>
      </c>
    </row>
    <row r="1729" spans="1:7" x14ac:dyDescent="0.25">
      <c r="A1729" t="s">
        <v>2180</v>
      </c>
      <c r="B1729" t="s">
        <v>2181</v>
      </c>
      <c r="C1729" t="s">
        <v>8462</v>
      </c>
      <c r="D1729" s="13">
        <v>700</v>
      </c>
      <c r="E1729" t="s">
        <v>9102</v>
      </c>
      <c r="F1729" t="str">
        <f>IF(ISERROR(VLOOKUP(Transaktionen[[#This Row],[Transaktionen]],BTT[Verwendete Transaktion (Pflichtauswahl)],1,FALSE)),"nein","ja")</f>
        <v>nein</v>
      </c>
    </row>
    <row r="1730" spans="1:7" x14ac:dyDescent="0.25">
      <c r="A1730" t="s">
        <v>6936</v>
      </c>
      <c r="B1730" t="s">
        <v>7963</v>
      </c>
      <c r="C1730" t="s">
        <v>8462</v>
      </c>
      <c r="D1730" s="13">
        <v>110</v>
      </c>
      <c r="E1730" t="s">
        <v>576</v>
      </c>
      <c r="F1730" t="str">
        <f>IF(ISERROR(VLOOKUP(Transaktionen[[#This Row],[Transaktionen]],BTT[Verwendete Transaktion (Pflichtauswahl)],1,FALSE)),"nein","ja")</f>
        <v>nein</v>
      </c>
    </row>
    <row r="1731" spans="1:7" x14ac:dyDescent="0.25">
      <c r="A1731" t="s">
        <v>9200</v>
      </c>
      <c r="B1731" t="s">
        <v>9201</v>
      </c>
      <c r="C1731" t="s">
        <v>8462</v>
      </c>
      <c r="D1731" s="13">
        <v>6</v>
      </c>
      <c r="E1731" t="s">
        <v>9102</v>
      </c>
      <c r="F1731" t="str">
        <f>IF(ISERROR(VLOOKUP(Transaktionen[[#This Row],[Transaktionen]],BTT[Verwendete Transaktion (Pflichtauswahl)],1,FALSE)),"nein","ja")</f>
        <v>nein</v>
      </c>
    </row>
    <row r="1732" spans="1:7" x14ac:dyDescent="0.25">
      <c r="A1732" t="s">
        <v>9202</v>
      </c>
      <c r="B1732" t="s">
        <v>9203</v>
      </c>
      <c r="C1732" t="s">
        <v>8462</v>
      </c>
      <c r="D1732" s="13">
        <v>6</v>
      </c>
      <c r="E1732" t="s">
        <v>9102</v>
      </c>
      <c r="F1732" t="str">
        <f>IF(ISERROR(VLOOKUP(Transaktionen[[#This Row],[Transaktionen]],BTT[Verwendete Transaktion (Pflichtauswahl)],1,FALSE)),"nein","ja")</f>
        <v>nein</v>
      </c>
    </row>
    <row r="1733" spans="1:7" x14ac:dyDescent="0.25">
      <c r="A1733" t="s">
        <v>6937</v>
      </c>
      <c r="B1733" t="s">
        <v>7964</v>
      </c>
      <c r="C1733" t="s">
        <v>8462</v>
      </c>
      <c r="D1733" s="13" t="s">
        <v>576</v>
      </c>
      <c r="E1733" t="s">
        <v>576</v>
      </c>
      <c r="F1733" t="str">
        <f>IF(ISERROR(VLOOKUP(Transaktionen[[#This Row],[Transaktionen]],BTT[Verwendete Transaktion (Pflichtauswahl)],1,FALSE)),"nein","ja")</f>
        <v>nein</v>
      </c>
      <c r="G1733" t="s">
        <v>9516</v>
      </c>
    </row>
    <row r="1734" spans="1:7" x14ac:dyDescent="0.25">
      <c r="A1734" t="s">
        <v>6938</v>
      </c>
      <c r="B1734" t="s">
        <v>7965</v>
      </c>
      <c r="C1734" t="s">
        <v>8462</v>
      </c>
      <c r="D1734" s="13" t="s">
        <v>576</v>
      </c>
      <c r="E1734" t="s">
        <v>576</v>
      </c>
      <c r="F1734" t="str">
        <f>IF(ISERROR(VLOOKUP(Transaktionen[[#This Row],[Transaktionen]],BTT[Verwendete Transaktion (Pflichtauswahl)],1,FALSE)),"nein","ja")</f>
        <v>nein</v>
      </c>
      <c r="G1734" t="s">
        <v>9516</v>
      </c>
    </row>
    <row r="1735" spans="1:7" x14ac:dyDescent="0.25">
      <c r="A1735" t="s">
        <v>6939</v>
      </c>
      <c r="B1735" t="s">
        <v>7966</v>
      </c>
      <c r="C1735" t="s">
        <v>8462</v>
      </c>
      <c r="D1735" s="13" t="s">
        <v>576</v>
      </c>
      <c r="E1735" t="s">
        <v>576</v>
      </c>
      <c r="F1735" t="str">
        <f>IF(ISERROR(VLOOKUP(Transaktionen[[#This Row],[Transaktionen]],BTT[Verwendete Transaktion (Pflichtauswahl)],1,FALSE)),"nein","ja")</f>
        <v>nein</v>
      </c>
      <c r="G1735" t="s">
        <v>9516</v>
      </c>
    </row>
    <row r="1736" spans="1:7" x14ac:dyDescent="0.25">
      <c r="A1736" t="s">
        <v>2182</v>
      </c>
      <c r="B1736" t="s">
        <v>2183</v>
      </c>
      <c r="C1736" t="s">
        <v>8462</v>
      </c>
      <c r="D1736" s="13">
        <v>40</v>
      </c>
      <c r="E1736" t="s">
        <v>576</v>
      </c>
      <c r="F1736" t="str">
        <f>IF(ISERROR(VLOOKUP(Transaktionen[[#This Row],[Transaktionen]],BTT[Verwendete Transaktion (Pflichtauswahl)],1,FALSE)),"nein","ja")</f>
        <v>nein</v>
      </c>
    </row>
    <row r="1737" spans="1:7" x14ac:dyDescent="0.25">
      <c r="A1737" t="s">
        <v>6940</v>
      </c>
      <c r="B1737" t="s">
        <v>7967</v>
      </c>
      <c r="C1737" t="s">
        <v>8462</v>
      </c>
      <c r="D1737" s="13" t="s">
        <v>576</v>
      </c>
      <c r="E1737" t="s">
        <v>576</v>
      </c>
      <c r="F1737" t="str">
        <f>IF(ISERROR(VLOOKUP(Transaktionen[[#This Row],[Transaktionen]],BTT[Verwendete Transaktion (Pflichtauswahl)],1,FALSE)),"nein","ja")</f>
        <v>nein</v>
      </c>
      <c r="G1737" t="s">
        <v>9516</v>
      </c>
    </row>
    <row r="1738" spans="1:7" x14ac:dyDescent="0.25">
      <c r="A1738" t="s">
        <v>6941</v>
      </c>
      <c r="B1738" t="s">
        <v>7968</v>
      </c>
      <c r="C1738" t="s">
        <v>8462</v>
      </c>
      <c r="D1738" s="13">
        <v>21</v>
      </c>
      <c r="E1738" t="s">
        <v>576</v>
      </c>
      <c r="F1738" t="str">
        <f>IF(ISERROR(VLOOKUP(Transaktionen[[#This Row],[Transaktionen]],BTT[Verwendete Transaktion (Pflichtauswahl)],1,FALSE)),"nein","ja")</f>
        <v>nein</v>
      </c>
    </row>
    <row r="1739" spans="1:7" x14ac:dyDescent="0.25">
      <c r="A1739" t="s">
        <v>6942</v>
      </c>
      <c r="B1739" t="s">
        <v>7969</v>
      </c>
      <c r="C1739" t="s">
        <v>8462</v>
      </c>
      <c r="D1739" s="13" t="s">
        <v>576</v>
      </c>
      <c r="E1739" t="s">
        <v>576</v>
      </c>
      <c r="F1739" t="str">
        <f>IF(ISERROR(VLOOKUP(Transaktionen[[#This Row],[Transaktionen]],BTT[Verwendete Transaktion (Pflichtauswahl)],1,FALSE)),"nein","ja")</f>
        <v>nein</v>
      </c>
      <c r="G1739" t="s">
        <v>9516</v>
      </c>
    </row>
    <row r="1740" spans="1:7" x14ac:dyDescent="0.25">
      <c r="A1740" t="s">
        <v>6943</v>
      </c>
      <c r="B1740" t="s">
        <v>7970</v>
      </c>
      <c r="C1740" t="s">
        <v>8462</v>
      </c>
      <c r="D1740" s="13" t="s">
        <v>576</v>
      </c>
      <c r="E1740" t="s">
        <v>576</v>
      </c>
      <c r="F1740" t="str">
        <f>IF(ISERROR(VLOOKUP(Transaktionen[[#This Row],[Transaktionen]],BTT[Verwendete Transaktion (Pflichtauswahl)],1,FALSE)),"nein","ja")</f>
        <v>nein</v>
      </c>
      <c r="G1740" t="s">
        <v>9516</v>
      </c>
    </row>
    <row r="1741" spans="1:7" x14ac:dyDescent="0.25">
      <c r="A1741" t="s">
        <v>2184</v>
      </c>
      <c r="B1741" t="s">
        <v>2185</v>
      </c>
      <c r="C1741" t="s">
        <v>8462</v>
      </c>
      <c r="D1741" s="13">
        <v>50</v>
      </c>
      <c r="E1741" t="s">
        <v>9102</v>
      </c>
      <c r="F1741" t="str">
        <f>IF(ISERROR(VLOOKUP(Transaktionen[[#This Row],[Transaktionen]],BTT[Verwendete Transaktion (Pflichtauswahl)],1,FALSE)),"nein","ja")</f>
        <v>nein</v>
      </c>
    </row>
    <row r="1742" spans="1:7" x14ac:dyDescent="0.25">
      <c r="A1742" t="s">
        <v>2186</v>
      </c>
      <c r="B1742" t="s">
        <v>2187</v>
      </c>
      <c r="C1742" t="s">
        <v>8462</v>
      </c>
      <c r="D1742" s="13">
        <v>702</v>
      </c>
      <c r="E1742" t="s">
        <v>9102</v>
      </c>
      <c r="F1742" t="str">
        <f>IF(ISERROR(VLOOKUP(Transaktionen[[#This Row],[Transaktionen]],BTT[Verwendete Transaktion (Pflichtauswahl)],1,FALSE)),"nein","ja")</f>
        <v>nein</v>
      </c>
    </row>
    <row r="1743" spans="1:7" x14ac:dyDescent="0.25">
      <c r="A1743" t="s">
        <v>2188</v>
      </c>
      <c r="B1743" t="s">
        <v>2189</v>
      </c>
      <c r="C1743" t="s">
        <v>8457</v>
      </c>
      <c r="D1743" s="13">
        <v>43</v>
      </c>
      <c r="E1743" t="s">
        <v>9102</v>
      </c>
      <c r="F1743" t="str">
        <f>IF(ISERROR(VLOOKUP(Transaktionen[[#This Row],[Transaktionen]],BTT[Verwendete Transaktion (Pflichtauswahl)],1,FALSE)),"nein","ja")</f>
        <v>nein</v>
      </c>
    </row>
    <row r="1744" spans="1:7" x14ac:dyDescent="0.25">
      <c r="A1744" t="s">
        <v>6944</v>
      </c>
      <c r="B1744" t="s">
        <v>7971</v>
      </c>
      <c r="C1744" t="s">
        <v>8462</v>
      </c>
      <c r="D1744" s="13" t="s">
        <v>576</v>
      </c>
      <c r="E1744" t="s">
        <v>576</v>
      </c>
      <c r="F1744" t="str">
        <f>IF(ISERROR(VLOOKUP(Transaktionen[[#This Row],[Transaktionen]],BTT[Verwendete Transaktion (Pflichtauswahl)],1,FALSE)),"nein","ja")</f>
        <v>nein</v>
      </c>
      <c r="G1744" t="s">
        <v>9516</v>
      </c>
    </row>
    <row r="1745" spans="1:7" x14ac:dyDescent="0.25">
      <c r="A1745" t="s">
        <v>6945</v>
      </c>
      <c r="B1745" t="s">
        <v>7972</v>
      </c>
      <c r="C1745" t="s">
        <v>8462</v>
      </c>
      <c r="D1745" s="13">
        <v>15</v>
      </c>
      <c r="E1745" t="s">
        <v>576</v>
      </c>
      <c r="F1745" t="str">
        <f>IF(ISERROR(VLOOKUP(Transaktionen[[#This Row],[Transaktionen]],BTT[Verwendete Transaktion (Pflichtauswahl)],1,FALSE)),"nein","ja")</f>
        <v>nein</v>
      </c>
    </row>
    <row r="1746" spans="1:7" x14ac:dyDescent="0.25">
      <c r="A1746" t="s">
        <v>2190</v>
      </c>
      <c r="B1746" t="s">
        <v>2191</v>
      </c>
      <c r="C1746" t="s">
        <v>8462</v>
      </c>
      <c r="D1746" s="13">
        <v>105</v>
      </c>
      <c r="E1746" t="s">
        <v>576</v>
      </c>
      <c r="F1746" t="str">
        <f>IF(ISERROR(VLOOKUP(Transaktionen[[#This Row],[Transaktionen]],BTT[Verwendete Transaktion (Pflichtauswahl)],1,FALSE)),"nein","ja")</f>
        <v>nein</v>
      </c>
    </row>
    <row r="1747" spans="1:7" x14ac:dyDescent="0.25">
      <c r="A1747" t="s">
        <v>6946</v>
      </c>
      <c r="B1747" t="s">
        <v>7973</v>
      </c>
      <c r="C1747" t="s">
        <v>8462</v>
      </c>
      <c r="D1747" s="13">
        <v>6</v>
      </c>
      <c r="E1747" t="s">
        <v>576</v>
      </c>
      <c r="F1747" t="str">
        <f>IF(ISERROR(VLOOKUP(Transaktionen[[#This Row],[Transaktionen]],BTT[Verwendete Transaktion (Pflichtauswahl)],1,FALSE)),"nein","ja")</f>
        <v>nein</v>
      </c>
    </row>
    <row r="1748" spans="1:7" x14ac:dyDescent="0.25">
      <c r="A1748" t="s">
        <v>2192</v>
      </c>
      <c r="B1748" t="s">
        <v>2193</v>
      </c>
      <c r="C1748" t="s">
        <v>8462</v>
      </c>
      <c r="D1748" s="13">
        <v>6</v>
      </c>
      <c r="E1748" t="s">
        <v>9102</v>
      </c>
      <c r="F1748" t="str">
        <f>IF(ISERROR(VLOOKUP(Transaktionen[[#This Row],[Transaktionen]],BTT[Verwendete Transaktion (Pflichtauswahl)],1,FALSE)),"nein","ja")</f>
        <v>nein</v>
      </c>
    </row>
    <row r="1749" spans="1:7" x14ac:dyDescent="0.25">
      <c r="A1749" t="s">
        <v>2194</v>
      </c>
      <c r="B1749" t="s">
        <v>2195</v>
      </c>
      <c r="C1749" t="s">
        <v>8462</v>
      </c>
      <c r="D1749" s="13">
        <v>7135</v>
      </c>
      <c r="E1749" t="s">
        <v>9102</v>
      </c>
      <c r="F1749" t="str">
        <f>IF(ISERROR(VLOOKUP(Transaktionen[[#This Row],[Transaktionen]],BTT[Verwendete Transaktion (Pflichtauswahl)],1,FALSE)),"nein","ja")</f>
        <v>nein</v>
      </c>
    </row>
    <row r="1750" spans="1:7" x14ac:dyDescent="0.25">
      <c r="A1750" t="s">
        <v>2196</v>
      </c>
      <c r="B1750" t="s">
        <v>2197</v>
      </c>
      <c r="C1750" t="s">
        <v>8462</v>
      </c>
      <c r="D1750" s="13">
        <v>7035</v>
      </c>
      <c r="E1750" t="s">
        <v>9102</v>
      </c>
      <c r="F1750" t="str">
        <f>IF(ISERROR(VLOOKUP(Transaktionen[[#This Row],[Transaktionen]],BTT[Verwendete Transaktion (Pflichtauswahl)],1,FALSE)),"nein","ja")</f>
        <v>nein</v>
      </c>
    </row>
    <row r="1751" spans="1:7" x14ac:dyDescent="0.25">
      <c r="A1751" t="s">
        <v>6947</v>
      </c>
      <c r="B1751" t="s">
        <v>7974</v>
      </c>
      <c r="C1751" t="s">
        <v>8462</v>
      </c>
      <c r="D1751" s="13" t="s">
        <v>576</v>
      </c>
      <c r="E1751" t="s">
        <v>576</v>
      </c>
      <c r="F1751" t="str">
        <f>IF(ISERROR(VLOOKUP(Transaktionen[[#This Row],[Transaktionen]],BTT[Verwendete Transaktion (Pflichtauswahl)],1,FALSE)),"nein","ja")</f>
        <v>nein</v>
      </c>
      <c r="G1751" t="s">
        <v>9516</v>
      </c>
    </row>
    <row r="1752" spans="1:7" x14ac:dyDescent="0.25">
      <c r="A1752" t="s">
        <v>6948</v>
      </c>
      <c r="B1752" t="s">
        <v>7975</v>
      </c>
      <c r="C1752" t="s">
        <v>8462</v>
      </c>
      <c r="D1752" s="13" t="s">
        <v>576</v>
      </c>
      <c r="E1752" t="s">
        <v>576</v>
      </c>
      <c r="F1752" t="str">
        <f>IF(ISERROR(VLOOKUP(Transaktionen[[#This Row],[Transaktionen]],BTT[Verwendete Transaktion (Pflichtauswahl)],1,FALSE)),"nein","ja")</f>
        <v>nein</v>
      </c>
      <c r="G1752" t="s">
        <v>9516</v>
      </c>
    </row>
    <row r="1753" spans="1:7" x14ac:dyDescent="0.25">
      <c r="A1753" t="s">
        <v>6949</v>
      </c>
      <c r="B1753" t="s">
        <v>7976</v>
      </c>
      <c r="C1753" t="s">
        <v>6102</v>
      </c>
      <c r="D1753" s="13" t="s">
        <v>576</v>
      </c>
      <c r="E1753" t="s">
        <v>576</v>
      </c>
      <c r="F1753" t="str">
        <f>IF(ISERROR(VLOOKUP(Transaktionen[[#This Row],[Transaktionen]],BTT[Verwendete Transaktion (Pflichtauswahl)],1,FALSE)),"nein","ja")</f>
        <v>nein</v>
      </c>
      <c r="G1753" t="s">
        <v>9516</v>
      </c>
    </row>
    <row r="1754" spans="1:7" x14ac:dyDescent="0.25">
      <c r="A1754" t="s">
        <v>2198</v>
      </c>
      <c r="B1754" t="s">
        <v>2199</v>
      </c>
      <c r="C1754" t="s">
        <v>8462</v>
      </c>
      <c r="D1754" s="13">
        <v>132</v>
      </c>
      <c r="E1754" t="s">
        <v>576</v>
      </c>
      <c r="F1754" t="str">
        <f>IF(ISERROR(VLOOKUP(Transaktionen[[#This Row],[Transaktionen]],BTT[Verwendete Transaktion (Pflichtauswahl)],1,FALSE)),"nein","ja")</f>
        <v>nein</v>
      </c>
    </row>
    <row r="1755" spans="1:7" x14ac:dyDescent="0.25">
      <c r="A1755" t="s">
        <v>2200</v>
      </c>
      <c r="B1755" t="s">
        <v>2201</v>
      </c>
      <c r="C1755" t="s">
        <v>6041</v>
      </c>
      <c r="D1755" s="13">
        <v>6552</v>
      </c>
      <c r="E1755" t="s">
        <v>9102</v>
      </c>
      <c r="F1755" t="str">
        <f>IF(ISERROR(VLOOKUP(Transaktionen[[#This Row],[Transaktionen]],BTT[Verwendete Transaktion (Pflichtauswahl)],1,FALSE)),"nein","ja")</f>
        <v>ja</v>
      </c>
    </row>
    <row r="1756" spans="1:7" x14ac:dyDescent="0.25">
      <c r="A1756" t="s">
        <v>2202</v>
      </c>
      <c r="B1756" t="s">
        <v>2203</v>
      </c>
      <c r="C1756" t="s">
        <v>6041</v>
      </c>
      <c r="D1756" s="13">
        <v>14776</v>
      </c>
      <c r="E1756" t="s">
        <v>9102</v>
      </c>
      <c r="F1756" t="str">
        <f>IF(ISERROR(VLOOKUP(Transaktionen[[#This Row],[Transaktionen]],BTT[Verwendete Transaktion (Pflichtauswahl)],1,FALSE)),"nein","ja")</f>
        <v>ja</v>
      </c>
    </row>
    <row r="1757" spans="1:7" x14ac:dyDescent="0.25">
      <c r="A1757" t="s">
        <v>2204</v>
      </c>
      <c r="B1757" t="s">
        <v>2205</v>
      </c>
      <c r="C1757" t="s">
        <v>6041</v>
      </c>
      <c r="D1757" s="13">
        <v>2764</v>
      </c>
      <c r="E1757" t="s">
        <v>9102</v>
      </c>
      <c r="F1757" t="str">
        <f>IF(ISERROR(VLOOKUP(Transaktionen[[#This Row],[Transaktionen]],BTT[Verwendete Transaktion (Pflichtauswahl)],1,FALSE)),"nein","ja")</f>
        <v>ja</v>
      </c>
    </row>
    <row r="1758" spans="1:7" x14ac:dyDescent="0.25">
      <c r="A1758" t="s">
        <v>2206</v>
      </c>
      <c r="B1758" t="s">
        <v>2207</v>
      </c>
      <c r="C1758" t="s">
        <v>6041</v>
      </c>
      <c r="D1758" s="13">
        <v>2</v>
      </c>
      <c r="E1758" t="s">
        <v>9102</v>
      </c>
      <c r="F1758" t="str">
        <f>IF(ISERROR(VLOOKUP(Transaktionen[[#This Row],[Transaktionen]],BTT[Verwendete Transaktion (Pflichtauswahl)],1,FALSE)),"nein","ja")</f>
        <v>ja</v>
      </c>
    </row>
    <row r="1759" spans="1:7" x14ac:dyDescent="0.25">
      <c r="A1759" t="s">
        <v>2208</v>
      </c>
      <c r="B1759" t="s">
        <v>2209</v>
      </c>
      <c r="C1759" t="s">
        <v>6041</v>
      </c>
      <c r="D1759" s="13">
        <v>57633</v>
      </c>
      <c r="E1759" t="s">
        <v>9102</v>
      </c>
      <c r="F1759" t="str">
        <f>IF(ISERROR(VLOOKUP(Transaktionen[[#This Row],[Transaktionen]],BTT[Verwendete Transaktion (Pflichtauswahl)],1,FALSE)),"nein","ja")</f>
        <v>ja</v>
      </c>
    </row>
    <row r="1760" spans="1:7" x14ac:dyDescent="0.25">
      <c r="A1760" t="s">
        <v>2210</v>
      </c>
      <c r="B1760" t="s">
        <v>2211</v>
      </c>
      <c r="C1760" t="s">
        <v>6041</v>
      </c>
      <c r="D1760" s="13">
        <v>114615</v>
      </c>
      <c r="E1760" t="s">
        <v>9102</v>
      </c>
      <c r="F1760" t="str">
        <f>IF(ISERROR(VLOOKUP(Transaktionen[[#This Row],[Transaktionen]],BTT[Verwendete Transaktion (Pflichtauswahl)],1,FALSE)),"nein","ja")</f>
        <v>ja</v>
      </c>
    </row>
    <row r="1761" spans="1:7" x14ac:dyDescent="0.25">
      <c r="A1761" t="s">
        <v>2212</v>
      </c>
      <c r="B1761" t="s">
        <v>2213</v>
      </c>
      <c r="C1761" t="s">
        <v>6041</v>
      </c>
      <c r="D1761" s="13">
        <v>53424</v>
      </c>
      <c r="E1761" t="s">
        <v>9102</v>
      </c>
      <c r="F1761" t="str">
        <f>IF(ISERROR(VLOOKUP(Transaktionen[[#This Row],[Transaktionen]],BTT[Verwendete Transaktion (Pflichtauswahl)],1,FALSE)),"nein","ja")</f>
        <v>ja</v>
      </c>
    </row>
    <row r="1762" spans="1:7" x14ac:dyDescent="0.25">
      <c r="A1762" t="s">
        <v>2214</v>
      </c>
      <c r="B1762" t="s">
        <v>2215</v>
      </c>
      <c r="C1762" t="s">
        <v>8454</v>
      </c>
      <c r="D1762" s="13">
        <v>56534</v>
      </c>
      <c r="E1762" t="s">
        <v>9102</v>
      </c>
      <c r="F1762" t="str">
        <f>IF(ISERROR(VLOOKUP(Transaktionen[[#This Row],[Transaktionen]],BTT[Verwendete Transaktion (Pflichtauswahl)],1,FALSE)),"nein","ja")</f>
        <v>ja</v>
      </c>
    </row>
    <row r="1763" spans="1:7" x14ac:dyDescent="0.25">
      <c r="A1763" t="s">
        <v>2216</v>
      </c>
      <c r="B1763" t="s">
        <v>2217</v>
      </c>
      <c r="C1763" t="s">
        <v>6041</v>
      </c>
      <c r="D1763" s="13">
        <v>7302</v>
      </c>
      <c r="E1763" t="s">
        <v>9102</v>
      </c>
      <c r="F1763" t="str">
        <f>IF(ISERROR(VLOOKUP(Transaktionen[[#This Row],[Transaktionen]],BTT[Verwendete Transaktion (Pflichtauswahl)],1,FALSE)),"nein","ja")</f>
        <v>ja</v>
      </c>
    </row>
    <row r="1764" spans="1:7" x14ac:dyDescent="0.25">
      <c r="A1764" t="s">
        <v>2218</v>
      </c>
      <c r="B1764" t="s">
        <v>2219</v>
      </c>
      <c r="C1764" t="s">
        <v>6041</v>
      </c>
      <c r="D1764" s="13">
        <v>1231</v>
      </c>
      <c r="E1764" t="s">
        <v>9102</v>
      </c>
      <c r="F1764" t="str">
        <f>IF(ISERROR(VLOOKUP(Transaktionen[[#This Row],[Transaktionen]],BTT[Verwendete Transaktion (Pflichtauswahl)],1,FALSE)),"nein","ja")</f>
        <v>ja</v>
      </c>
    </row>
    <row r="1765" spans="1:7" x14ac:dyDescent="0.25">
      <c r="A1765" t="s">
        <v>2220</v>
      </c>
      <c r="B1765" t="s">
        <v>2221</v>
      </c>
      <c r="C1765" t="s">
        <v>6041</v>
      </c>
      <c r="D1765" s="13">
        <v>24982</v>
      </c>
      <c r="E1765" t="s">
        <v>9102</v>
      </c>
      <c r="F1765" t="str">
        <f>IF(ISERROR(VLOOKUP(Transaktionen[[#This Row],[Transaktionen]],BTT[Verwendete Transaktion (Pflichtauswahl)],1,FALSE)),"nein","ja")</f>
        <v>ja</v>
      </c>
    </row>
    <row r="1766" spans="1:7" x14ac:dyDescent="0.25">
      <c r="A1766" t="s">
        <v>2222</v>
      </c>
      <c r="B1766" t="s">
        <v>2223</v>
      </c>
      <c r="C1766" t="s">
        <v>6041</v>
      </c>
      <c r="D1766" s="13">
        <v>359236</v>
      </c>
      <c r="E1766" t="s">
        <v>9102</v>
      </c>
      <c r="F1766" t="str">
        <f>IF(ISERROR(VLOOKUP(Transaktionen[[#This Row],[Transaktionen]],BTT[Verwendete Transaktion (Pflichtauswahl)],1,FALSE)),"nein","ja")</f>
        <v>ja</v>
      </c>
    </row>
    <row r="1767" spans="1:7" x14ac:dyDescent="0.25">
      <c r="A1767" t="s">
        <v>2224</v>
      </c>
      <c r="B1767" t="s">
        <v>2225</v>
      </c>
      <c r="C1767" t="s">
        <v>6041</v>
      </c>
      <c r="D1767" s="13">
        <v>44239</v>
      </c>
      <c r="E1767" t="s">
        <v>9102</v>
      </c>
      <c r="F1767" t="str">
        <f>IF(ISERROR(VLOOKUP(Transaktionen[[#This Row],[Transaktionen]],BTT[Verwendete Transaktion (Pflichtauswahl)],1,FALSE)),"nein","ja")</f>
        <v>ja</v>
      </c>
    </row>
    <row r="1768" spans="1:7" x14ac:dyDescent="0.25">
      <c r="A1768" t="s">
        <v>2226</v>
      </c>
      <c r="B1768" t="s">
        <v>2227</v>
      </c>
      <c r="C1768" t="s">
        <v>6041</v>
      </c>
      <c r="D1768" s="13">
        <v>160</v>
      </c>
      <c r="E1768" t="s">
        <v>9102</v>
      </c>
      <c r="F1768" t="str">
        <f>IF(ISERROR(VLOOKUP(Transaktionen[[#This Row],[Transaktionen]],BTT[Verwendete Transaktion (Pflichtauswahl)],1,FALSE)),"nein","ja")</f>
        <v>ja</v>
      </c>
    </row>
    <row r="1769" spans="1:7" x14ac:dyDescent="0.25">
      <c r="A1769" t="s">
        <v>6950</v>
      </c>
      <c r="B1769" t="s">
        <v>7977</v>
      </c>
      <c r="C1769" t="s">
        <v>6041</v>
      </c>
      <c r="D1769" s="13">
        <v>197</v>
      </c>
      <c r="E1769" t="s">
        <v>9102</v>
      </c>
      <c r="F1769" t="str">
        <f>IF(ISERROR(VLOOKUP(Transaktionen[[#This Row],[Transaktionen]],BTT[Verwendete Transaktion (Pflichtauswahl)],1,FALSE)),"nein","ja")</f>
        <v>nein</v>
      </c>
      <c r="G1769" t="s">
        <v>9063</v>
      </c>
    </row>
    <row r="1770" spans="1:7" x14ac:dyDescent="0.25">
      <c r="A1770" t="s">
        <v>6951</v>
      </c>
      <c r="B1770" t="s">
        <v>7978</v>
      </c>
      <c r="C1770" t="s">
        <v>6041</v>
      </c>
      <c r="D1770" s="13">
        <v>24</v>
      </c>
      <c r="E1770" t="s">
        <v>9102</v>
      </c>
      <c r="F1770" t="str">
        <f>IF(ISERROR(VLOOKUP(Transaktionen[[#This Row],[Transaktionen]],BTT[Verwendete Transaktion (Pflichtauswahl)],1,FALSE)),"nein","ja")</f>
        <v>nein</v>
      </c>
      <c r="G1770" t="s">
        <v>9063</v>
      </c>
    </row>
    <row r="1771" spans="1:7" x14ac:dyDescent="0.25">
      <c r="A1771" t="s">
        <v>2228</v>
      </c>
      <c r="B1771" t="s">
        <v>2229</v>
      </c>
      <c r="C1771" t="s">
        <v>6041</v>
      </c>
      <c r="D1771" s="13">
        <v>14</v>
      </c>
      <c r="E1771" t="s">
        <v>9102</v>
      </c>
      <c r="F1771" t="str">
        <f>IF(ISERROR(VLOOKUP(Transaktionen[[#This Row],[Transaktionen]],BTT[Verwendete Transaktion (Pflichtauswahl)],1,FALSE)),"nein","ja")</f>
        <v>ja</v>
      </c>
    </row>
    <row r="1772" spans="1:7" x14ac:dyDescent="0.25">
      <c r="A1772" t="s">
        <v>2230</v>
      </c>
      <c r="B1772" t="s">
        <v>2231</v>
      </c>
      <c r="C1772" t="s">
        <v>6041</v>
      </c>
      <c r="D1772" s="13">
        <v>21</v>
      </c>
      <c r="E1772" t="s">
        <v>9102</v>
      </c>
      <c r="F1772" t="str">
        <f>IF(ISERROR(VLOOKUP(Transaktionen[[#This Row],[Transaktionen]],BTT[Verwendete Transaktion (Pflichtauswahl)],1,FALSE)),"nein","ja")</f>
        <v>ja</v>
      </c>
    </row>
    <row r="1773" spans="1:7" x14ac:dyDescent="0.25">
      <c r="A1773" t="s">
        <v>2232</v>
      </c>
      <c r="B1773" t="s">
        <v>2233</v>
      </c>
      <c r="C1773" t="s">
        <v>6041</v>
      </c>
      <c r="D1773" s="13">
        <v>30</v>
      </c>
      <c r="E1773" t="s">
        <v>9102</v>
      </c>
      <c r="F1773" t="str">
        <f>IF(ISERROR(VLOOKUP(Transaktionen[[#This Row],[Transaktionen]],BTT[Verwendete Transaktion (Pflichtauswahl)],1,FALSE)),"nein","ja")</f>
        <v>ja</v>
      </c>
    </row>
    <row r="1774" spans="1:7" x14ac:dyDescent="0.25">
      <c r="A1774" t="s">
        <v>2234</v>
      </c>
      <c r="B1774" t="s">
        <v>2235</v>
      </c>
      <c r="C1774" t="s">
        <v>6041</v>
      </c>
      <c r="D1774" s="13">
        <v>66</v>
      </c>
      <c r="E1774" t="s">
        <v>9102</v>
      </c>
      <c r="F1774" t="str">
        <f>IF(ISERROR(VLOOKUP(Transaktionen[[#This Row],[Transaktionen]],BTT[Verwendete Transaktion (Pflichtauswahl)],1,FALSE)),"nein","ja")</f>
        <v>ja</v>
      </c>
    </row>
    <row r="1775" spans="1:7" x14ac:dyDescent="0.25">
      <c r="A1775" t="s">
        <v>6952</v>
      </c>
      <c r="B1775" t="s">
        <v>7979</v>
      </c>
      <c r="C1775" t="s">
        <v>6041</v>
      </c>
      <c r="D1775" s="13" t="s">
        <v>576</v>
      </c>
      <c r="E1775" t="s">
        <v>576</v>
      </c>
      <c r="F1775" t="str">
        <f>IF(ISERROR(VLOOKUP(Transaktionen[[#This Row],[Transaktionen]],BTT[Verwendete Transaktion (Pflichtauswahl)],1,FALSE)),"nein","ja")</f>
        <v>nein</v>
      </c>
      <c r="G1775" t="s">
        <v>9063</v>
      </c>
    </row>
    <row r="1776" spans="1:7" x14ac:dyDescent="0.25">
      <c r="A1776" t="s">
        <v>2236</v>
      </c>
      <c r="B1776" t="s">
        <v>2237</v>
      </c>
      <c r="C1776" t="s">
        <v>6041</v>
      </c>
      <c r="D1776" s="13">
        <v>4</v>
      </c>
      <c r="E1776" t="s">
        <v>9102</v>
      </c>
      <c r="F1776" t="str">
        <f>IF(ISERROR(VLOOKUP(Transaktionen[[#This Row],[Transaktionen]],BTT[Verwendete Transaktion (Pflichtauswahl)],1,FALSE)),"nein","ja")</f>
        <v>ja</v>
      </c>
    </row>
    <row r="1777" spans="1:7" x14ac:dyDescent="0.25">
      <c r="A1777" t="s">
        <v>2238</v>
      </c>
      <c r="B1777" t="s">
        <v>2239</v>
      </c>
      <c r="C1777" t="s">
        <v>6041</v>
      </c>
      <c r="D1777" s="13">
        <v>93</v>
      </c>
      <c r="E1777" t="s">
        <v>9102</v>
      </c>
      <c r="F1777" t="str">
        <f>IF(ISERROR(VLOOKUP(Transaktionen[[#This Row],[Transaktionen]],BTT[Verwendete Transaktion (Pflichtauswahl)],1,FALSE)),"nein","ja")</f>
        <v>ja</v>
      </c>
    </row>
    <row r="1778" spans="1:7" x14ac:dyDescent="0.25">
      <c r="A1778" t="s">
        <v>2240</v>
      </c>
      <c r="B1778" t="s">
        <v>2241</v>
      </c>
      <c r="C1778" t="s">
        <v>6041</v>
      </c>
      <c r="D1778" s="13">
        <v>80</v>
      </c>
      <c r="E1778" t="s">
        <v>9102</v>
      </c>
      <c r="F1778" t="str">
        <f>IF(ISERROR(VLOOKUP(Transaktionen[[#This Row],[Transaktionen]],BTT[Verwendete Transaktion (Pflichtauswahl)],1,FALSE)),"nein","ja")</f>
        <v>ja</v>
      </c>
    </row>
    <row r="1779" spans="1:7" x14ac:dyDescent="0.25">
      <c r="A1779" t="s">
        <v>6953</v>
      </c>
      <c r="B1779" t="s">
        <v>7980</v>
      </c>
      <c r="C1779" t="s">
        <v>6041</v>
      </c>
      <c r="D1779" s="13">
        <v>2</v>
      </c>
      <c r="E1779" t="s">
        <v>576</v>
      </c>
      <c r="F1779" t="str">
        <f>IF(ISERROR(VLOOKUP(Transaktionen[[#This Row],[Transaktionen]],BTT[Verwendete Transaktion (Pflichtauswahl)],1,FALSE)),"nein","ja")</f>
        <v>nein</v>
      </c>
      <c r="G1779" t="s">
        <v>9063</v>
      </c>
    </row>
    <row r="1780" spans="1:7" x14ac:dyDescent="0.25">
      <c r="A1780" t="s">
        <v>2242</v>
      </c>
      <c r="B1780" t="s">
        <v>2243</v>
      </c>
      <c r="C1780" t="s">
        <v>6041</v>
      </c>
      <c r="D1780" s="13">
        <v>26</v>
      </c>
      <c r="E1780" t="s">
        <v>9102</v>
      </c>
      <c r="F1780" t="str">
        <f>IF(ISERROR(VLOOKUP(Transaktionen[[#This Row],[Transaktionen]],BTT[Verwendete Transaktion (Pflichtauswahl)],1,FALSE)),"nein","ja")</f>
        <v>ja</v>
      </c>
    </row>
    <row r="1781" spans="1:7" x14ac:dyDescent="0.25">
      <c r="A1781" t="s">
        <v>2244</v>
      </c>
      <c r="B1781" t="s">
        <v>2245</v>
      </c>
      <c r="C1781" t="s">
        <v>6323</v>
      </c>
      <c r="D1781" s="13">
        <v>6</v>
      </c>
      <c r="E1781" t="s">
        <v>9102</v>
      </c>
      <c r="F1781" t="str">
        <f>IF(ISERROR(VLOOKUP(Transaktionen[[#This Row],[Transaktionen]],BTT[Verwendete Transaktion (Pflichtauswahl)],1,FALSE)),"nein","ja")</f>
        <v>nein</v>
      </c>
    </row>
    <row r="1782" spans="1:7" x14ac:dyDescent="0.25">
      <c r="A1782" t="s">
        <v>6954</v>
      </c>
      <c r="B1782" t="s">
        <v>7981</v>
      </c>
      <c r="C1782" t="s">
        <v>6323</v>
      </c>
      <c r="D1782" s="13">
        <v>4</v>
      </c>
      <c r="E1782" t="s">
        <v>576</v>
      </c>
      <c r="F1782" t="str">
        <f>IF(ISERROR(VLOOKUP(Transaktionen[[#This Row],[Transaktionen]],BTT[Verwendete Transaktion (Pflichtauswahl)],1,FALSE)),"nein","ja")</f>
        <v>nein</v>
      </c>
    </row>
    <row r="1783" spans="1:7" x14ac:dyDescent="0.25">
      <c r="A1783" t="s">
        <v>2246</v>
      </c>
      <c r="B1783" t="s">
        <v>2247</v>
      </c>
      <c r="C1783" t="s">
        <v>6323</v>
      </c>
      <c r="D1783" s="13">
        <v>12</v>
      </c>
      <c r="E1783" t="s">
        <v>9102</v>
      </c>
      <c r="F1783" t="str">
        <f>IF(ISERROR(VLOOKUP(Transaktionen[[#This Row],[Transaktionen]],BTT[Verwendete Transaktion (Pflichtauswahl)],1,FALSE)),"nein","ja")</f>
        <v>nein</v>
      </c>
    </row>
    <row r="1784" spans="1:7" x14ac:dyDescent="0.25">
      <c r="A1784" t="s">
        <v>6955</v>
      </c>
      <c r="B1784" t="s">
        <v>7982</v>
      </c>
      <c r="C1784" t="s">
        <v>6041</v>
      </c>
      <c r="D1784" s="13">
        <v>2</v>
      </c>
      <c r="E1784" t="s">
        <v>576</v>
      </c>
      <c r="F1784" t="str">
        <f>IF(ISERROR(VLOOKUP(Transaktionen[[#This Row],[Transaktionen]],BTT[Verwendete Transaktion (Pflichtauswahl)],1,FALSE)),"nein","ja")</f>
        <v>nein</v>
      </c>
      <c r="G1784" t="s">
        <v>9063</v>
      </c>
    </row>
    <row r="1785" spans="1:7" x14ac:dyDescent="0.25">
      <c r="A1785" t="s">
        <v>2248</v>
      </c>
      <c r="B1785" t="s">
        <v>2249</v>
      </c>
      <c r="C1785" t="s">
        <v>6041</v>
      </c>
      <c r="D1785" s="13">
        <v>32</v>
      </c>
      <c r="E1785" t="s">
        <v>9102</v>
      </c>
      <c r="F1785" t="str">
        <f>IF(ISERROR(VLOOKUP(Transaktionen[[#This Row],[Transaktionen]],BTT[Verwendete Transaktion (Pflichtauswahl)],1,FALSE)),"nein","ja")</f>
        <v>ja</v>
      </c>
    </row>
    <row r="1786" spans="1:7" x14ac:dyDescent="0.25">
      <c r="A1786" t="s">
        <v>6956</v>
      </c>
      <c r="B1786" t="s">
        <v>7983</v>
      </c>
      <c r="C1786" t="s">
        <v>6322</v>
      </c>
      <c r="D1786" s="13">
        <v>433</v>
      </c>
      <c r="E1786" t="s">
        <v>9104</v>
      </c>
      <c r="F1786" t="str">
        <f>IF(ISERROR(VLOOKUP(Transaktionen[[#This Row],[Transaktionen]],BTT[Verwendete Transaktion (Pflichtauswahl)],1,FALSE)),"nein","ja")</f>
        <v>nein</v>
      </c>
    </row>
    <row r="1787" spans="1:7" x14ac:dyDescent="0.25">
      <c r="A1787" t="s">
        <v>2250</v>
      </c>
      <c r="B1787" t="s">
        <v>2251</v>
      </c>
      <c r="C1787" t="s">
        <v>6041</v>
      </c>
      <c r="D1787" s="13">
        <v>184302</v>
      </c>
      <c r="E1787" t="s">
        <v>9102</v>
      </c>
      <c r="F1787" t="str">
        <f>IF(ISERROR(VLOOKUP(Transaktionen[[#This Row],[Transaktionen]],BTT[Verwendete Transaktion (Pflichtauswahl)],1,FALSE)),"nein","ja")</f>
        <v>ja</v>
      </c>
    </row>
    <row r="1788" spans="1:7" x14ac:dyDescent="0.25">
      <c r="A1788" t="s">
        <v>2252</v>
      </c>
      <c r="B1788" t="s">
        <v>2251</v>
      </c>
      <c r="C1788" t="s">
        <v>6087</v>
      </c>
      <c r="D1788" s="13">
        <v>4241</v>
      </c>
      <c r="E1788" t="s">
        <v>9102</v>
      </c>
      <c r="F1788" t="str">
        <f>IF(ISERROR(VLOOKUP(Transaktionen[[#This Row],[Transaktionen]],BTT[Verwendete Transaktion (Pflichtauswahl)],1,FALSE)),"nein","ja")</f>
        <v>nein</v>
      </c>
      <c r="G1788" t="s">
        <v>9077</v>
      </c>
    </row>
    <row r="1789" spans="1:7" x14ac:dyDescent="0.25">
      <c r="A1789" t="s">
        <v>2253</v>
      </c>
      <c r="B1789" t="s">
        <v>2254</v>
      </c>
      <c r="C1789" t="s">
        <v>6041</v>
      </c>
      <c r="D1789" s="13">
        <v>2171790</v>
      </c>
      <c r="E1789" t="s">
        <v>9102</v>
      </c>
      <c r="F1789" t="str">
        <f>IF(ISERROR(VLOOKUP(Transaktionen[[#This Row],[Transaktionen]],BTT[Verwendete Transaktion (Pflichtauswahl)],1,FALSE)),"nein","ja")</f>
        <v>ja</v>
      </c>
    </row>
    <row r="1790" spans="1:7" x14ac:dyDescent="0.25">
      <c r="A1790" t="s">
        <v>2255</v>
      </c>
      <c r="B1790" t="s">
        <v>630</v>
      </c>
      <c r="C1790" t="s">
        <v>6041</v>
      </c>
      <c r="D1790" s="13">
        <v>2677541</v>
      </c>
      <c r="E1790" t="s">
        <v>9102</v>
      </c>
      <c r="F1790" s="10" t="str">
        <f>IF(ISERROR(VLOOKUP(Transaktionen[[#This Row],[Transaktionen]],BTT[Verwendete Transaktion (Pflichtauswahl)],1,FALSE)),"nein","ja")</f>
        <v>ja</v>
      </c>
    </row>
    <row r="1791" spans="1:7" x14ac:dyDescent="0.25">
      <c r="A1791" t="s">
        <v>2256</v>
      </c>
      <c r="B1791" t="s">
        <v>2254</v>
      </c>
      <c r="C1791" t="s">
        <v>6041</v>
      </c>
      <c r="D1791" s="13">
        <v>34251</v>
      </c>
      <c r="E1791" t="s">
        <v>9102</v>
      </c>
      <c r="F1791" t="str">
        <f>IF(ISERROR(VLOOKUP(Transaktionen[[#This Row],[Transaktionen]],BTT[Verwendete Transaktion (Pflichtauswahl)],1,FALSE)),"nein","ja")</f>
        <v>ja</v>
      </c>
    </row>
    <row r="1792" spans="1:7" x14ac:dyDescent="0.25">
      <c r="A1792" t="s">
        <v>2257</v>
      </c>
      <c r="B1792" t="s">
        <v>2258</v>
      </c>
      <c r="C1792" t="s">
        <v>6041</v>
      </c>
      <c r="D1792" s="13">
        <v>358</v>
      </c>
      <c r="E1792" t="s">
        <v>9102</v>
      </c>
      <c r="F1792" t="str">
        <f>IF(ISERROR(VLOOKUP(Transaktionen[[#This Row],[Transaktionen]],BTT[Verwendete Transaktion (Pflichtauswahl)],1,FALSE)),"nein","ja")</f>
        <v>ja</v>
      </c>
    </row>
    <row r="1793" spans="1:7" x14ac:dyDescent="0.25">
      <c r="A1793" t="s">
        <v>2259</v>
      </c>
      <c r="B1793" t="s">
        <v>2260</v>
      </c>
      <c r="C1793" t="s">
        <v>6041</v>
      </c>
      <c r="D1793" s="13">
        <v>2189</v>
      </c>
      <c r="E1793" t="s">
        <v>9102</v>
      </c>
      <c r="F1793" t="str">
        <f>IF(ISERROR(VLOOKUP(Transaktionen[[#This Row],[Transaktionen]],BTT[Verwendete Transaktion (Pflichtauswahl)],1,FALSE)),"nein","ja")</f>
        <v>ja</v>
      </c>
    </row>
    <row r="1794" spans="1:7" x14ac:dyDescent="0.25">
      <c r="A1794" t="s">
        <v>6957</v>
      </c>
      <c r="B1794" t="s">
        <v>7984</v>
      </c>
      <c r="C1794" t="s">
        <v>6041</v>
      </c>
      <c r="D1794" s="13">
        <v>1</v>
      </c>
      <c r="E1794" t="s">
        <v>9102</v>
      </c>
      <c r="F1794" t="str">
        <f>IF(ISERROR(VLOOKUP(Transaktionen[[#This Row],[Transaktionen]],BTT[Verwendete Transaktion (Pflichtauswahl)],1,FALSE)),"nein","ja")</f>
        <v>nein</v>
      </c>
      <c r="G1794" t="s">
        <v>9063</v>
      </c>
    </row>
    <row r="1795" spans="1:7" x14ac:dyDescent="0.25">
      <c r="A1795" t="s">
        <v>2261</v>
      </c>
      <c r="B1795" t="s">
        <v>2262</v>
      </c>
      <c r="C1795" t="s">
        <v>6041</v>
      </c>
      <c r="D1795" s="13">
        <v>51407</v>
      </c>
      <c r="E1795" t="s">
        <v>9102</v>
      </c>
      <c r="F1795" t="str">
        <f>IF(ISERROR(VLOOKUP(Transaktionen[[#This Row],[Transaktionen]],BTT[Verwendete Transaktion (Pflichtauswahl)],1,FALSE)),"nein","ja")</f>
        <v>ja</v>
      </c>
    </row>
    <row r="1796" spans="1:7" x14ac:dyDescent="0.25">
      <c r="A1796" t="s">
        <v>2263</v>
      </c>
      <c r="B1796" t="s">
        <v>2264</v>
      </c>
      <c r="C1796" t="s">
        <v>6041</v>
      </c>
      <c r="D1796" s="13">
        <v>29921</v>
      </c>
      <c r="E1796" t="s">
        <v>9102</v>
      </c>
      <c r="F1796" t="str">
        <f>IF(ISERROR(VLOOKUP(Transaktionen[[#This Row],[Transaktionen]],BTT[Verwendete Transaktion (Pflichtauswahl)],1,FALSE)),"nein","ja")</f>
        <v>ja</v>
      </c>
    </row>
    <row r="1797" spans="1:7" x14ac:dyDescent="0.25">
      <c r="A1797" t="s">
        <v>2265</v>
      </c>
      <c r="B1797" t="s">
        <v>2266</v>
      </c>
      <c r="C1797" t="s">
        <v>6041</v>
      </c>
      <c r="D1797" s="13">
        <v>392</v>
      </c>
      <c r="E1797" t="s">
        <v>9102</v>
      </c>
      <c r="F1797" t="str">
        <f>IF(ISERROR(VLOOKUP(Transaktionen[[#This Row],[Transaktionen]],BTT[Verwendete Transaktion (Pflichtauswahl)],1,FALSE)),"nein","ja")</f>
        <v>ja</v>
      </c>
    </row>
    <row r="1798" spans="1:7" x14ac:dyDescent="0.25">
      <c r="A1798" t="s">
        <v>9204</v>
      </c>
      <c r="B1798" t="s">
        <v>9205</v>
      </c>
      <c r="C1798" t="s">
        <v>6041</v>
      </c>
      <c r="D1798" s="13">
        <v>19</v>
      </c>
      <c r="E1798" t="s">
        <v>9102</v>
      </c>
      <c r="F1798" t="str">
        <f>IF(ISERROR(VLOOKUP(Transaktionen[[#This Row],[Transaktionen]],BTT[Verwendete Transaktion (Pflichtauswahl)],1,FALSE)),"nein","ja")</f>
        <v>nein</v>
      </c>
    </row>
    <row r="1799" spans="1:7" x14ac:dyDescent="0.25">
      <c r="A1799" t="s">
        <v>7</v>
      </c>
      <c r="B1799" t="s">
        <v>2267</v>
      </c>
      <c r="C1799" t="s">
        <v>6041</v>
      </c>
      <c r="D1799" s="13">
        <v>610473</v>
      </c>
      <c r="E1799" t="s">
        <v>9102</v>
      </c>
      <c r="F1799" t="str">
        <f>IF(ISERROR(VLOOKUP(Transaktionen[[#This Row],[Transaktionen]],BTT[Verwendete Transaktion (Pflichtauswahl)],1,FALSE)),"nein","ja")</f>
        <v>ja</v>
      </c>
    </row>
    <row r="1800" spans="1:7" x14ac:dyDescent="0.25">
      <c r="A1800" t="s">
        <v>2268</v>
      </c>
      <c r="B1800" t="s">
        <v>2269</v>
      </c>
      <c r="C1800" t="s">
        <v>6041</v>
      </c>
      <c r="D1800" s="13">
        <v>16</v>
      </c>
      <c r="E1800" t="s">
        <v>9102</v>
      </c>
      <c r="F1800" t="str">
        <f>IF(ISERROR(VLOOKUP(Transaktionen[[#This Row],[Transaktionen]],BTT[Verwendete Transaktion (Pflichtauswahl)],1,FALSE)),"nein","ja")</f>
        <v>ja</v>
      </c>
    </row>
    <row r="1801" spans="1:7" x14ac:dyDescent="0.25">
      <c r="A1801" t="s">
        <v>2270</v>
      </c>
      <c r="B1801" t="s">
        <v>2271</v>
      </c>
      <c r="C1801" t="s">
        <v>6041</v>
      </c>
      <c r="D1801" s="13">
        <v>7893</v>
      </c>
      <c r="E1801" t="s">
        <v>9102</v>
      </c>
      <c r="F1801" t="str">
        <f>IF(ISERROR(VLOOKUP(Transaktionen[[#This Row],[Transaktionen]],BTT[Verwendete Transaktion (Pflichtauswahl)],1,FALSE)),"nein","ja")</f>
        <v>ja</v>
      </c>
    </row>
    <row r="1802" spans="1:7" x14ac:dyDescent="0.25">
      <c r="A1802" t="s">
        <v>2272</v>
      </c>
      <c r="B1802" t="s">
        <v>2271</v>
      </c>
      <c r="C1802" t="s">
        <v>6041</v>
      </c>
      <c r="D1802" s="13">
        <v>124</v>
      </c>
      <c r="E1802" t="s">
        <v>9102</v>
      </c>
      <c r="F1802" t="str">
        <f>IF(ISERROR(VLOOKUP(Transaktionen[[#This Row],[Transaktionen]],BTT[Verwendete Transaktion (Pflichtauswahl)],1,FALSE)),"nein","ja")</f>
        <v>ja</v>
      </c>
    </row>
    <row r="1803" spans="1:7" x14ac:dyDescent="0.25">
      <c r="A1803" t="s">
        <v>2273</v>
      </c>
      <c r="B1803" t="s">
        <v>2274</v>
      </c>
      <c r="C1803" t="s">
        <v>6041</v>
      </c>
      <c r="D1803" s="13">
        <v>44</v>
      </c>
      <c r="E1803" t="s">
        <v>9102</v>
      </c>
      <c r="F1803" t="str">
        <f>IF(ISERROR(VLOOKUP(Transaktionen[[#This Row],[Transaktionen]],BTT[Verwendete Transaktion (Pflichtauswahl)],1,FALSE)),"nein","ja")</f>
        <v>ja</v>
      </c>
    </row>
    <row r="1804" spans="1:7" x14ac:dyDescent="0.25">
      <c r="A1804" t="s">
        <v>2275</v>
      </c>
      <c r="B1804" t="s">
        <v>2276</v>
      </c>
      <c r="C1804" t="s">
        <v>6041</v>
      </c>
      <c r="D1804" s="13">
        <v>445336</v>
      </c>
      <c r="E1804" t="s">
        <v>9102</v>
      </c>
      <c r="F1804" t="str">
        <f>IF(ISERROR(VLOOKUP(Transaktionen[[#This Row],[Transaktionen]],BTT[Verwendete Transaktion (Pflichtauswahl)],1,FALSE)),"nein","ja")</f>
        <v>ja</v>
      </c>
    </row>
    <row r="1805" spans="1:7" x14ac:dyDescent="0.25">
      <c r="A1805" t="s">
        <v>2277</v>
      </c>
      <c r="B1805" t="s">
        <v>2278</v>
      </c>
      <c r="C1805" t="s">
        <v>6041</v>
      </c>
      <c r="D1805" s="13">
        <v>46</v>
      </c>
      <c r="E1805" t="s">
        <v>9102</v>
      </c>
      <c r="F1805" t="str">
        <f>IF(ISERROR(VLOOKUP(Transaktionen[[#This Row],[Transaktionen]],BTT[Verwendete Transaktion (Pflichtauswahl)],1,FALSE)),"nein","ja")</f>
        <v>ja</v>
      </c>
    </row>
    <row r="1806" spans="1:7" x14ac:dyDescent="0.25">
      <c r="A1806" t="s">
        <v>2279</v>
      </c>
      <c r="B1806" t="s">
        <v>630</v>
      </c>
      <c r="C1806" t="s">
        <v>6041</v>
      </c>
      <c r="D1806" s="13">
        <v>138274</v>
      </c>
      <c r="E1806" t="s">
        <v>9102</v>
      </c>
      <c r="F1806" t="str">
        <f>IF(ISERROR(VLOOKUP(Transaktionen[[#This Row],[Transaktionen]],BTT[Verwendete Transaktion (Pflichtauswahl)],1,FALSE)),"nein","ja")</f>
        <v>ja</v>
      </c>
    </row>
    <row r="1807" spans="1:7" x14ac:dyDescent="0.25">
      <c r="A1807" t="s">
        <v>2280</v>
      </c>
      <c r="B1807" t="s">
        <v>2281</v>
      </c>
      <c r="C1807" t="s">
        <v>6041</v>
      </c>
      <c r="D1807" s="13">
        <v>1463</v>
      </c>
      <c r="E1807" t="s">
        <v>9102</v>
      </c>
      <c r="F1807" t="str">
        <f>IF(ISERROR(VLOOKUP(Transaktionen[[#This Row],[Transaktionen]],BTT[Verwendete Transaktion (Pflichtauswahl)],1,FALSE)),"nein","ja")</f>
        <v>ja</v>
      </c>
    </row>
    <row r="1808" spans="1:7" x14ac:dyDescent="0.25">
      <c r="A1808" t="s">
        <v>2282</v>
      </c>
      <c r="B1808" t="s">
        <v>2283</v>
      </c>
      <c r="C1808" t="s">
        <v>6041</v>
      </c>
      <c r="D1808" s="13">
        <v>3</v>
      </c>
      <c r="E1808" t="s">
        <v>9102</v>
      </c>
      <c r="F1808" t="str">
        <f>IF(ISERROR(VLOOKUP(Transaktionen[[#This Row],[Transaktionen]],BTT[Verwendete Transaktion (Pflichtauswahl)],1,FALSE)),"nein","ja")</f>
        <v>ja</v>
      </c>
    </row>
    <row r="1809" spans="1:6" x14ac:dyDescent="0.25">
      <c r="A1809" t="s">
        <v>2284</v>
      </c>
      <c r="B1809" t="s">
        <v>2285</v>
      </c>
      <c r="C1809" t="s">
        <v>6041</v>
      </c>
      <c r="D1809" s="13">
        <v>530</v>
      </c>
      <c r="E1809" t="s">
        <v>9102</v>
      </c>
      <c r="F1809" t="str">
        <f>IF(ISERROR(VLOOKUP(Transaktionen[[#This Row],[Transaktionen]],BTT[Verwendete Transaktion (Pflichtauswahl)],1,FALSE)),"nein","ja")</f>
        <v>ja</v>
      </c>
    </row>
    <row r="1810" spans="1:6" x14ac:dyDescent="0.25">
      <c r="A1810" t="s">
        <v>2286</v>
      </c>
      <c r="B1810" t="s">
        <v>2287</v>
      </c>
      <c r="C1810" t="s">
        <v>6041</v>
      </c>
      <c r="D1810" s="13">
        <v>28610</v>
      </c>
      <c r="E1810" t="s">
        <v>9102</v>
      </c>
      <c r="F1810" t="str">
        <f>IF(ISERROR(VLOOKUP(Transaktionen[[#This Row],[Transaktionen]],BTT[Verwendete Transaktion (Pflichtauswahl)],1,FALSE)),"nein","ja")</f>
        <v>ja</v>
      </c>
    </row>
    <row r="1811" spans="1:6" x14ac:dyDescent="0.25">
      <c r="A1811" t="s">
        <v>2288</v>
      </c>
      <c r="B1811" t="s">
        <v>2289</v>
      </c>
      <c r="C1811" t="s">
        <v>6041</v>
      </c>
      <c r="D1811" s="13">
        <v>517</v>
      </c>
      <c r="E1811" t="s">
        <v>9102</v>
      </c>
      <c r="F1811" t="str">
        <f>IF(ISERROR(VLOOKUP(Transaktionen[[#This Row],[Transaktionen]],BTT[Verwendete Transaktion (Pflichtauswahl)],1,FALSE)),"nein","ja")</f>
        <v>ja</v>
      </c>
    </row>
    <row r="1812" spans="1:6" x14ac:dyDescent="0.25">
      <c r="A1812" t="s">
        <v>2290</v>
      </c>
      <c r="B1812" t="s">
        <v>2291</v>
      </c>
      <c r="C1812" t="s">
        <v>6041</v>
      </c>
      <c r="D1812" s="13">
        <v>12525</v>
      </c>
      <c r="E1812" t="s">
        <v>9102</v>
      </c>
      <c r="F1812" t="str">
        <f>IF(ISERROR(VLOOKUP(Transaktionen[[#This Row],[Transaktionen]],BTT[Verwendete Transaktion (Pflichtauswahl)],1,FALSE)),"nein","ja")</f>
        <v>ja</v>
      </c>
    </row>
    <row r="1813" spans="1:6" x14ac:dyDescent="0.25">
      <c r="A1813" t="s">
        <v>2292</v>
      </c>
      <c r="B1813" t="s">
        <v>2293</v>
      </c>
      <c r="C1813" t="s">
        <v>6041</v>
      </c>
      <c r="D1813" s="13">
        <v>39</v>
      </c>
      <c r="E1813" t="s">
        <v>576</v>
      </c>
      <c r="F1813" t="str">
        <f>IF(ISERROR(VLOOKUP(Transaktionen[[#This Row],[Transaktionen]],BTT[Verwendete Transaktion (Pflichtauswahl)],1,FALSE)),"nein","ja")</f>
        <v>ja</v>
      </c>
    </row>
    <row r="1814" spans="1:6" x14ac:dyDescent="0.25">
      <c r="A1814" t="s">
        <v>2294</v>
      </c>
      <c r="B1814" t="s">
        <v>2295</v>
      </c>
      <c r="C1814" t="s">
        <v>6041</v>
      </c>
      <c r="D1814" s="13">
        <v>7</v>
      </c>
      <c r="E1814" t="s">
        <v>9102</v>
      </c>
      <c r="F1814" t="str">
        <f>IF(ISERROR(VLOOKUP(Transaktionen[[#This Row],[Transaktionen]],BTT[Verwendete Transaktion (Pflichtauswahl)],1,FALSE)),"nein","ja")</f>
        <v>ja</v>
      </c>
    </row>
    <row r="1815" spans="1:6" x14ac:dyDescent="0.25">
      <c r="A1815" t="s">
        <v>2296</v>
      </c>
      <c r="B1815" t="s">
        <v>2297</v>
      </c>
      <c r="C1815" t="s">
        <v>6041</v>
      </c>
      <c r="D1815" s="13">
        <v>14440</v>
      </c>
      <c r="E1815" t="s">
        <v>9102</v>
      </c>
      <c r="F1815" t="str">
        <f>IF(ISERROR(VLOOKUP(Transaktionen[[#This Row],[Transaktionen]],BTT[Verwendete Transaktion (Pflichtauswahl)],1,FALSE)),"nein","ja")</f>
        <v>ja</v>
      </c>
    </row>
    <row r="1816" spans="1:6" x14ac:dyDescent="0.25">
      <c r="A1816" t="s">
        <v>2298</v>
      </c>
      <c r="B1816" t="s">
        <v>2299</v>
      </c>
      <c r="C1816" t="s">
        <v>6041</v>
      </c>
      <c r="D1816" s="13">
        <v>414</v>
      </c>
      <c r="E1816" t="s">
        <v>9102</v>
      </c>
      <c r="F1816" t="str">
        <f>IF(ISERROR(VLOOKUP(Transaktionen[[#This Row],[Transaktionen]],BTT[Verwendete Transaktion (Pflichtauswahl)],1,FALSE)),"nein","ja")</f>
        <v>ja</v>
      </c>
    </row>
    <row r="1817" spans="1:6" x14ac:dyDescent="0.25">
      <c r="A1817" t="s">
        <v>9388</v>
      </c>
      <c r="B1817" t="s">
        <v>9389</v>
      </c>
      <c r="C1817" t="s">
        <v>6041</v>
      </c>
      <c r="D1817" s="13">
        <v>2</v>
      </c>
      <c r="E1817" t="s">
        <v>9102</v>
      </c>
      <c r="F1817" t="str">
        <f>IF(ISERROR(VLOOKUP(Transaktionen[[#This Row],[Transaktionen]],BTT[Verwendete Transaktion (Pflichtauswahl)],1,FALSE)),"nein","ja")</f>
        <v>nein</v>
      </c>
    </row>
    <row r="1818" spans="1:6" x14ac:dyDescent="0.25">
      <c r="A1818" t="s">
        <v>2300</v>
      </c>
      <c r="B1818" t="s">
        <v>2301</v>
      </c>
      <c r="C1818" t="s">
        <v>6041</v>
      </c>
      <c r="D1818" s="13">
        <v>5796</v>
      </c>
      <c r="E1818" t="s">
        <v>9102</v>
      </c>
      <c r="F1818" t="str">
        <f>IF(ISERROR(VLOOKUP(Transaktionen[[#This Row],[Transaktionen]],BTT[Verwendete Transaktion (Pflichtauswahl)],1,FALSE)),"nein","ja")</f>
        <v>ja</v>
      </c>
    </row>
    <row r="1819" spans="1:6" x14ac:dyDescent="0.25">
      <c r="A1819" t="s">
        <v>2302</v>
      </c>
      <c r="B1819" t="s">
        <v>2303</v>
      </c>
      <c r="C1819" t="s">
        <v>6041</v>
      </c>
      <c r="D1819" s="13">
        <v>93625</v>
      </c>
      <c r="E1819" t="s">
        <v>9102</v>
      </c>
      <c r="F1819" t="str">
        <f>IF(ISERROR(VLOOKUP(Transaktionen[[#This Row],[Transaktionen]],BTT[Verwendete Transaktion (Pflichtauswahl)],1,FALSE)),"nein","ja")</f>
        <v>ja</v>
      </c>
    </row>
    <row r="1820" spans="1:6" x14ac:dyDescent="0.25">
      <c r="A1820" t="s">
        <v>2304</v>
      </c>
      <c r="B1820" t="s">
        <v>2305</v>
      </c>
      <c r="C1820" t="s">
        <v>6041</v>
      </c>
      <c r="D1820" s="13">
        <v>1940</v>
      </c>
      <c r="E1820" t="s">
        <v>9102</v>
      </c>
      <c r="F1820" t="str">
        <f>IF(ISERROR(VLOOKUP(Transaktionen[[#This Row],[Transaktionen]],BTT[Verwendete Transaktion (Pflichtauswahl)],1,FALSE)),"nein","ja")</f>
        <v>ja</v>
      </c>
    </row>
    <row r="1821" spans="1:6" x14ac:dyDescent="0.25">
      <c r="A1821" t="s">
        <v>2306</v>
      </c>
      <c r="B1821" t="s">
        <v>2307</v>
      </c>
      <c r="C1821" t="s">
        <v>6041</v>
      </c>
      <c r="D1821" s="13">
        <v>32</v>
      </c>
      <c r="E1821" t="s">
        <v>576</v>
      </c>
      <c r="F1821" t="str">
        <f>IF(ISERROR(VLOOKUP(Transaktionen[[#This Row],[Transaktionen]],BTT[Verwendete Transaktion (Pflichtauswahl)],1,FALSE)),"nein","ja")</f>
        <v>ja</v>
      </c>
    </row>
    <row r="1822" spans="1:6" x14ac:dyDescent="0.25">
      <c r="A1822" t="s">
        <v>2308</v>
      </c>
      <c r="B1822" t="s">
        <v>2307</v>
      </c>
      <c r="C1822" t="s">
        <v>6041</v>
      </c>
      <c r="D1822" s="13">
        <v>17</v>
      </c>
      <c r="E1822" t="s">
        <v>9102</v>
      </c>
      <c r="F1822" t="str">
        <f>IF(ISERROR(VLOOKUP(Transaktionen[[#This Row],[Transaktionen]],BTT[Verwendete Transaktion (Pflichtauswahl)],1,FALSE)),"nein","ja")</f>
        <v>ja</v>
      </c>
    </row>
    <row r="1823" spans="1:6" x14ac:dyDescent="0.25">
      <c r="A1823" t="s">
        <v>2309</v>
      </c>
      <c r="B1823" t="s">
        <v>2310</v>
      </c>
      <c r="C1823" t="s">
        <v>6041</v>
      </c>
      <c r="D1823" s="13">
        <v>3749</v>
      </c>
      <c r="E1823" t="s">
        <v>9102</v>
      </c>
      <c r="F1823" t="str">
        <f>IF(ISERROR(VLOOKUP(Transaktionen[[#This Row],[Transaktionen]],BTT[Verwendete Transaktion (Pflichtauswahl)],1,FALSE)),"nein","ja")</f>
        <v>ja</v>
      </c>
    </row>
    <row r="1824" spans="1:6" x14ac:dyDescent="0.25">
      <c r="A1824" t="s">
        <v>2311</v>
      </c>
      <c r="B1824" t="s">
        <v>2312</v>
      </c>
      <c r="C1824" t="s">
        <v>6041</v>
      </c>
      <c r="D1824" s="13">
        <v>4832</v>
      </c>
      <c r="E1824" t="s">
        <v>9102</v>
      </c>
      <c r="F1824" t="str">
        <f>IF(ISERROR(VLOOKUP(Transaktionen[[#This Row],[Transaktionen]],BTT[Verwendete Transaktion (Pflichtauswahl)],1,FALSE)),"nein","ja")</f>
        <v>ja</v>
      </c>
    </row>
    <row r="1825" spans="1:7" x14ac:dyDescent="0.25">
      <c r="A1825" t="s">
        <v>2313</v>
      </c>
      <c r="B1825" t="s">
        <v>2307</v>
      </c>
      <c r="C1825" t="s">
        <v>6041</v>
      </c>
      <c r="D1825" s="13">
        <v>17</v>
      </c>
      <c r="E1825" t="s">
        <v>9102</v>
      </c>
      <c r="F1825" t="str">
        <f>IF(ISERROR(VLOOKUP(Transaktionen[[#This Row],[Transaktionen]],BTT[Verwendete Transaktion (Pflichtauswahl)],1,FALSE)),"nein","ja")</f>
        <v>ja</v>
      </c>
    </row>
    <row r="1826" spans="1:7" x14ac:dyDescent="0.25">
      <c r="A1826" t="s">
        <v>2314</v>
      </c>
      <c r="B1826" t="s">
        <v>2307</v>
      </c>
      <c r="C1826" t="s">
        <v>6041</v>
      </c>
      <c r="D1826" s="13">
        <v>8112</v>
      </c>
      <c r="E1826" t="s">
        <v>9102</v>
      </c>
      <c r="F1826" t="str">
        <f>IF(ISERROR(VLOOKUP(Transaktionen[[#This Row],[Transaktionen]],BTT[Verwendete Transaktion (Pflichtauswahl)],1,FALSE)),"nein","ja")</f>
        <v>ja</v>
      </c>
    </row>
    <row r="1827" spans="1:7" x14ac:dyDescent="0.25">
      <c r="A1827" t="s">
        <v>2315</v>
      </c>
      <c r="B1827" t="s">
        <v>2316</v>
      </c>
      <c r="C1827" t="s">
        <v>6041</v>
      </c>
      <c r="D1827" s="13">
        <v>140</v>
      </c>
      <c r="E1827" t="s">
        <v>576</v>
      </c>
      <c r="F1827" t="str">
        <f>IF(ISERROR(VLOOKUP(Transaktionen[[#This Row],[Transaktionen]],BTT[Verwendete Transaktion (Pflichtauswahl)],1,FALSE)),"nein","ja")</f>
        <v>ja</v>
      </c>
    </row>
    <row r="1828" spans="1:7" x14ac:dyDescent="0.25">
      <c r="A1828" t="s">
        <v>2317</v>
      </c>
      <c r="B1828" t="s">
        <v>2318</v>
      </c>
      <c r="C1828" t="s">
        <v>6041</v>
      </c>
      <c r="D1828" s="13">
        <v>64660</v>
      </c>
      <c r="E1828" t="s">
        <v>9102</v>
      </c>
      <c r="F1828" t="str">
        <f>IF(ISERROR(VLOOKUP(Transaktionen[[#This Row],[Transaktionen]],BTT[Verwendete Transaktion (Pflichtauswahl)],1,FALSE)),"nein","ja")</f>
        <v>ja</v>
      </c>
    </row>
    <row r="1829" spans="1:7" x14ac:dyDescent="0.25">
      <c r="A1829" t="s">
        <v>2319</v>
      </c>
      <c r="B1829" t="s">
        <v>2320</v>
      </c>
      <c r="C1829" t="s">
        <v>6041</v>
      </c>
      <c r="D1829" s="13">
        <v>485019</v>
      </c>
      <c r="E1829" t="s">
        <v>9102</v>
      </c>
      <c r="F1829" t="str">
        <f>IF(ISERROR(VLOOKUP(Transaktionen[[#This Row],[Transaktionen]],BTT[Verwendete Transaktion (Pflichtauswahl)],1,FALSE)),"nein","ja")</f>
        <v>ja</v>
      </c>
    </row>
    <row r="1830" spans="1:7" x14ac:dyDescent="0.25">
      <c r="A1830" t="s">
        <v>2321</v>
      </c>
      <c r="B1830" t="s">
        <v>2276</v>
      </c>
      <c r="C1830" t="s">
        <v>6041</v>
      </c>
      <c r="D1830" s="13">
        <v>243699</v>
      </c>
      <c r="E1830" t="s">
        <v>9102</v>
      </c>
      <c r="F1830" t="str">
        <f>IF(ISERROR(VLOOKUP(Transaktionen[[#This Row],[Transaktionen]],BTT[Verwendete Transaktion (Pflichtauswahl)],1,FALSE)),"nein","ja")</f>
        <v>ja</v>
      </c>
    </row>
    <row r="1831" spans="1:7" x14ac:dyDescent="0.25">
      <c r="A1831" t="s">
        <v>2322</v>
      </c>
      <c r="B1831" t="s">
        <v>2323</v>
      </c>
      <c r="C1831" t="s">
        <v>6041</v>
      </c>
      <c r="D1831" s="13">
        <v>1351</v>
      </c>
      <c r="E1831" t="s">
        <v>9102</v>
      </c>
      <c r="F1831" t="str">
        <f>IF(ISERROR(VLOOKUP(Transaktionen[[#This Row],[Transaktionen]],BTT[Verwendete Transaktion (Pflichtauswahl)],1,FALSE)),"nein","ja")</f>
        <v>ja</v>
      </c>
    </row>
    <row r="1832" spans="1:7" x14ac:dyDescent="0.25">
      <c r="A1832" t="s">
        <v>2324</v>
      </c>
      <c r="B1832" t="s">
        <v>2320</v>
      </c>
      <c r="C1832" t="s">
        <v>6041</v>
      </c>
      <c r="D1832" s="13">
        <v>3749</v>
      </c>
      <c r="E1832" t="s">
        <v>9102</v>
      </c>
      <c r="F1832" t="str">
        <f>IF(ISERROR(VLOOKUP(Transaktionen[[#This Row],[Transaktionen]],BTT[Verwendete Transaktion (Pflichtauswahl)],1,FALSE)),"nein","ja")</f>
        <v>ja</v>
      </c>
    </row>
    <row r="1833" spans="1:7" x14ac:dyDescent="0.25">
      <c r="A1833" t="s">
        <v>2325</v>
      </c>
      <c r="B1833" t="s">
        <v>2326</v>
      </c>
      <c r="C1833" t="s">
        <v>6041</v>
      </c>
      <c r="D1833" s="13">
        <v>79</v>
      </c>
      <c r="E1833" t="s">
        <v>9102</v>
      </c>
      <c r="F1833" t="str">
        <f>IF(ISERROR(VLOOKUP(Transaktionen[[#This Row],[Transaktionen]],BTT[Verwendete Transaktion (Pflichtauswahl)],1,FALSE)),"nein","ja")</f>
        <v>ja</v>
      </c>
    </row>
    <row r="1834" spans="1:7" x14ac:dyDescent="0.25">
      <c r="A1834" t="s">
        <v>2327</v>
      </c>
      <c r="B1834" t="s">
        <v>2328</v>
      </c>
      <c r="C1834" t="s">
        <v>6041</v>
      </c>
      <c r="D1834" s="13">
        <v>2490</v>
      </c>
      <c r="E1834" t="s">
        <v>9102</v>
      </c>
      <c r="F1834" t="str">
        <f>IF(ISERROR(VLOOKUP(Transaktionen[[#This Row],[Transaktionen]],BTT[Verwendete Transaktion (Pflichtauswahl)],1,FALSE)),"nein","ja")</f>
        <v>ja</v>
      </c>
    </row>
    <row r="1835" spans="1:7" x14ac:dyDescent="0.25">
      <c r="A1835" t="s">
        <v>2329</v>
      </c>
      <c r="B1835" t="s">
        <v>2330</v>
      </c>
      <c r="C1835" t="s">
        <v>6041</v>
      </c>
      <c r="D1835" s="13">
        <v>4</v>
      </c>
      <c r="E1835" t="s">
        <v>9102</v>
      </c>
      <c r="F1835" t="str">
        <f>IF(ISERROR(VLOOKUP(Transaktionen[[#This Row],[Transaktionen]],BTT[Verwendete Transaktion (Pflichtauswahl)],1,FALSE)),"nein","ja")</f>
        <v>ja</v>
      </c>
    </row>
    <row r="1836" spans="1:7" x14ac:dyDescent="0.25">
      <c r="A1836" t="s">
        <v>6958</v>
      </c>
      <c r="B1836" t="s">
        <v>7985</v>
      </c>
      <c r="C1836" t="s">
        <v>6041</v>
      </c>
      <c r="D1836" s="13">
        <v>4</v>
      </c>
      <c r="E1836" t="s">
        <v>576</v>
      </c>
      <c r="F1836" t="str">
        <f>IF(ISERROR(VLOOKUP(Transaktionen[[#This Row],[Transaktionen]],BTT[Verwendete Transaktion (Pflichtauswahl)],1,FALSE)),"nein","ja")</f>
        <v>nein</v>
      </c>
      <c r="G1836" t="s">
        <v>9063</v>
      </c>
    </row>
    <row r="1837" spans="1:7" x14ac:dyDescent="0.25">
      <c r="A1837" t="s">
        <v>2331</v>
      </c>
      <c r="B1837" t="s">
        <v>2332</v>
      </c>
      <c r="C1837" t="s">
        <v>6041</v>
      </c>
      <c r="D1837" s="13">
        <v>689</v>
      </c>
      <c r="E1837" t="s">
        <v>9102</v>
      </c>
      <c r="F1837" t="str">
        <f>IF(ISERROR(VLOOKUP(Transaktionen[[#This Row],[Transaktionen]],BTT[Verwendete Transaktion (Pflichtauswahl)],1,FALSE)),"nein","ja")</f>
        <v>ja</v>
      </c>
    </row>
    <row r="1838" spans="1:7" x14ac:dyDescent="0.25">
      <c r="A1838" t="s">
        <v>2333</v>
      </c>
      <c r="B1838" t="s">
        <v>2334</v>
      </c>
      <c r="C1838" t="s">
        <v>6041</v>
      </c>
      <c r="D1838" s="13">
        <v>20</v>
      </c>
      <c r="E1838" t="s">
        <v>9102</v>
      </c>
      <c r="F1838" t="str">
        <f>IF(ISERROR(VLOOKUP(Transaktionen[[#This Row],[Transaktionen]],BTT[Verwendete Transaktion (Pflichtauswahl)],1,FALSE)),"nein","ja")</f>
        <v>ja</v>
      </c>
    </row>
    <row r="1839" spans="1:7" x14ac:dyDescent="0.25">
      <c r="A1839" t="s">
        <v>2335</v>
      </c>
      <c r="B1839" t="s">
        <v>2336</v>
      </c>
      <c r="C1839" t="s">
        <v>6041</v>
      </c>
      <c r="D1839" s="13">
        <v>8</v>
      </c>
      <c r="E1839" t="s">
        <v>9102</v>
      </c>
      <c r="F1839" t="str">
        <f>IF(ISERROR(VLOOKUP(Transaktionen[[#This Row],[Transaktionen]],BTT[Verwendete Transaktion (Pflichtauswahl)],1,FALSE)),"nein","ja")</f>
        <v>ja</v>
      </c>
    </row>
    <row r="1840" spans="1:7" x14ac:dyDescent="0.25">
      <c r="A1840" t="s">
        <v>2337</v>
      </c>
      <c r="B1840" t="s">
        <v>2278</v>
      </c>
      <c r="C1840" t="s">
        <v>6041</v>
      </c>
      <c r="D1840" s="13">
        <v>8</v>
      </c>
      <c r="E1840" t="s">
        <v>9102</v>
      </c>
      <c r="F1840" t="str">
        <f>IF(ISERROR(VLOOKUP(Transaktionen[[#This Row],[Transaktionen]],BTT[Verwendete Transaktion (Pflichtauswahl)],1,FALSE)),"nein","ja")</f>
        <v>ja</v>
      </c>
    </row>
    <row r="1841" spans="1:7" x14ac:dyDescent="0.25">
      <c r="A1841" t="s">
        <v>6959</v>
      </c>
      <c r="B1841" t="s">
        <v>7986</v>
      </c>
      <c r="C1841" t="s">
        <v>6041</v>
      </c>
      <c r="D1841" s="13">
        <v>70</v>
      </c>
      <c r="E1841" t="s">
        <v>576</v>
      </c>
      <c r="F1841" t="str">
        <f>IF(ISERROR(VLOOKUP(Transaktionen[[#This Row],[Transaktionen]],BTT[Verwendete Transaktion (Pflichtauswahl)],1,FALSE)),"nein","ja")</f>
        <v>nein</v>
      </c>
      <c r="G1841" t="s">
        <v>9063</v>
      </c>
    </row>
    <row r="1842" spans="1:7" x14ac:dyDescent="0.25">
      <c r="A1842" t="s">
        <v>6960</v>
      </c>
      <c r="B1842" t="s">
        <v>7987</v>
      </c>
      <c r="C1842" t="s">
        <v>6041</v>
      </c>
      <c r="D1842" s="13">
        <v>30</v>
      </c>
      <c r="E1842" t="s">
        <v>9102</v>
      </c>
      <c r="F1842" t="str">
        <f>IF(ISERROR(VLOOKUP(Transaktionen[[#This Row],[Transaktionen]],BTT[Verwendete Transaktion (Pflichtauswahl)],1,FALSE)),"nein","ja")</f>
        <v>nein</v>
      </c>
      <c r="G1842" t="s">
        <v>9063</v>
      </c>
    </row>
    <row r="1843" spans="1:7" x14ac:dyDescent="0.25">
      <c r="A1843" t="s">
        <v>2338</v>
      </c>
      <c r="B1843" t="s">
        <v>2339</v>
      </c>
      <c r="C1843" t="s">
        <v>6041</v>
      </c>
      <c r="D1843" s="13">
        <v>24</v>
      </c>
      <c r="E1843" t="s">
        <v>9102</v>
      </c>
      <c r="F1843" t="str">
        <f>IF(ISERROR(VLOOKUP(Transaktionen[[#This Row],[Transaktionen]],BTT[Verwendete Transaktion (Pflichtauswahl)],1,FALSE)),"nein","ja")</f>
        <v>ja</v>
      </c>
    </row>
    <row r="1844" spans="1:7" x14ac:dyDescent="0.25">
      <c r="A1844" t="s">
        <v>2340</v>
      </c>
      <c r="B1844" t="s">
        <v>2341</v>
      </c>
      <c r="C1844" t="s">
        <v>6043</v>
      </c>
      <c r="D1844" s="13">
        <v>184</v>
      </c>
      <c r="E1844" t="s">
        <v>9102</v>
      </c>
      <c r="F1844" t="str">
        <f>IF(ISERROR(VLOOKUP(Transaktionen[[#This Row],[Transaktionen]],BTT[Verwendete Transaktion (Pflichtauswahl)],1,FALSE)),"nein","ja")</f>
        <v>nein</v>
      </c>
    </row>
    <row r="1845" spans="1:7" x14ac:dyDescent="0.25">
      <c r="A1845" t="s">
        <v>2342</v>
      </c>
      <c r="B1845" t="s">
        <v>2343</v>
      </c>
      <c r="C1845" t="s">
        <v>6043</v>
      </c>
      <c r="D1845" s="13">
        <v>1427</v>
      </c>
      <c r="E1845" t="s">
        <v>9102</v>
      </c>
      <c r="F1845" t="str">
        <f>IF(ISERROR(VLOOKUP(Transaktionen[[#This Row],[Transaktionen]],BTT[Verwendete Transaktion (Pflichtauswahl)],1,FALSE)),"nein","ja")</f>
        <v>nein</v>
      </c>
    </row>
    <row r="1846" spans="1:7" x14ac:dyDescent="0.25">
      <c r="A1846" t="s">
        <v>2344</v>
      </c>
      <c r="B1846" t="s">
        <v>2345</v>
      </c>
      <c r="C1846" t="s">
        <v>6043</v>
      </c>
      <c r="D1846" s="13">
        <v>682</v>
      </c>
      <c r="E1846" t="s">
        <v>9102</v>
      </c>
      <c r="F1846" t="str">
        <f>IF(ISERROR(VLOOKUP(Transaktionen[[#This Row],[Transaktionen]],BTT[Verwendete Transaktion (Pflichtauswahl)],1,FALSE)),"nein","ja")</f>
        <v>nein</v>
      </c>
    </row>
    <row r="1847" spans="1:7" x14ac:dyDescent="0.25">
      <c r="A1847" t="s">
        <v>2346</v>
      </c>
      <c r="B1847" t="s">
        <v>2347</v>
      </c>
      <c r="C1847" t="s">
        <v>6043</v>
      </c>
      <c r="D1847" s="13">
        <v>49</v>
      </c>
      <c r="E1847" t="s">
        <v>9102</v>
      </c>
      <c r="F1847" t="str">
        <f>IF(ISERROR(VLOOKUP(Transaktionen[[#This Row],[Transaktionen]],BTT[Verwendete Transaktion (Pflichtauswahl)],1,FALSE)),"nein","ja")</f>
        <v>nein</v>
      </c>
    </row>
    <row r="1848" spans="1:7" x14ac:dyDescent="0.25">
      <c r="A1848" t="s">
        <v>2348</v>
      </c>
      <c r="B1848" t="s">
        <v>2349</v>
      </c>
      <c r="C1848" t="s">
        <v>6043</v>
      </c>
      <c r="D1848" s="13">
        <v>48</v>
      </c>
      <c r="E1848" t="s">
        <v>9102</v>
      </c>
      <c r="F1848" t="str">
        <f>IF(ISERROR(VLOOKUP(Transaktionen[[#This Row],[Transaktionen]],BTT[Verwendete Transaktion (Pflichtauswahl)],1,FALSE)),"nein","ja")</f>
        <v>nein</v>
      </c>
    </row>
    <row r="1849" spans="1:7" x14ac:dyDescent="0.25">
      <c r="A1849" t="s">
        <v>2350</v>
      </c>
      <c r="B1849" t="s">
        <v>2351</v>
      </c>
      <c r="C1849" t="s">
        <v>6043</v>
      </c>
      <c r="D1849" s="13">
        <v>34</v>
      </c>
      <c r="E1849" t="s">
        <v>9102</v>
      </c>
      <c r="F1849" t="str">
        <f>IF(ISERROR(VLOOKUP(Transaktionen[[#This Row],[Transaktionen]],BTT[Verwendete Transaktion (Pflichtauswahl)],1,FALSE)),"nein","ja")</f>
        <v>nein</v>
      </c>
    </row>
    <row r="1850" spans="1:7" x14ac:dyDescent="0.25">
      <c r="A1850" t="s">
        <v>2352</v>
      </c>
      <c r="B1850" t="s">
        <v>2353</v>
      </c>
      <c r="C1850" t="s">
        <v>6043</v>
      </c>
      <c r="D1850" s="13">
        <v>2019</v>
      </c>
      <c r="E1850" t="s">
        <v>9102</v>
      </c>
      <c r="F1850" t="str">
        <f>IF(ISERROR(VLOOKUP(Transaktionen[[#This Row],[Transaktionen]],BTT[Verwendete Transaktion (Pflichtauswahl)],1,FALSE)),"nein","ja")</f>
        <v>nein</v>
      </c>
    </row>
    <row r="1851" spans="1:7" x14ac:dyDescent="0.25">
      <c r="A1851" t="s">
        <v>2354</v>
      </c>
      <c r="B1851" t="s">
        <v>2355</v>
      </c>
      <c r="C1851" t="s">
        <v>6043</v>
      </c>
      <c r="D1851" s="13">
        <v>19913</v>
      </c>
      <c r="E1851" t="s">
        <v>9102</v>
      </c>
      <c r="F1851" t="str">
        <f>IF(ISERROR(VLOOKUP(Transaktionen[[#This Row],[Transaktionen]],BTT[Verwendete Transaktion (Pflichtauswahl)],1,FALSE)),"nein","ja")</f>
        <v>nein</v>
      </c>
    </row>
    <row r="1852" spans="1:7" x14ac:dyDescent="0.25">
      <c r="A1852" t="s">
        <v>2356</v>
      </c>
      <c r="B1852" t="s">
        <v>2357</v>
      </c>
      <c r="C1852" t="s">
        <v>6043</v>
      </c>
      <c r="D1852" s="13">
        <v>53642</v>
      </c>
      <c r="E1852" t="s">
        <v>9102</v>
      </c>
      <c r="F1852" t="str">
        <f>IF(ISERROR(VLOOKUP(Transaktionen[[#This Row],[Transaktionen]],BTT[Verwendete Transaktion (Pflichtauswahl)],1,FALSE)),"nein","ja")</f>
        <v>nein</v>
      </c>
    </row>
    <row r="1853" spans="1:7" x14ac:dyDescent="0.25">
      <c r="A1853" t="s">
        <v>2358</v>
      </c>
      <c r="B1853" t="s">
        <v>2359</v>
      </c>
      <c r="C1853" t="s">
        <v>6043</v>
      </c>
      <c r="D1853" s="13">
        <v>280</v>
      </c>
      <c r="E1853" t="s">
        <v>9102</v>
      </c>
      <c r="F1853" t="str">
        <f>IF(ISERROR(VLOOKUP(Transaktionen[[#This Row],[Transaktionen]],BTT[Verwendete Transaktion (Pflichtauswahl)],1,FALSE)),"nein","ja")</f>
        <v>nein</v>
      </c>
    </row>
    <row r="1854" spans="1:7" x14ac:dyDescent="0.25">
      <c r="A1854" t="s">
        <v>2360</v>
      </c>
      <c r="B1854" t="s">
        <v>2361</v>
      </c>
      <c r="C1854" t="s">
        <v>6043</v>
      </c>
      <c r="D1854" s="13">
        <v>240</v>
      </c>
      <c r="E1854" t="s">
        <v>9102</v>
      </c>
      <c r="F1854" t="str">
        <f>IF(ISERROR(VLOOKUP(Transaktionen[[#This Row],[Transaktionen]],BTT[Verwendete Transaktion (Pflichtauswahl)],1,FALSE)),"nein","ja")</f>
        <v>nein</v>
      </c>
    </row>
    <row r="1855" spans="1:7" x14ac:dyDescent="0.25">
      <c r="A1855" t="s">
        <v>2362</v>
      </c>
      <c r="B1855" t="s">
        <v>2363</v>
      </c>
      <c r="C1855" t="s">
        <v>6043</v>
      </c>
      <c r="D1855" s="13">
        <v>630</v>
      </c>
      <c r="E1855" t="s">
        <v>9102</v>
      </c>
      <c r="F1855" t="str">
        <f>IF(ISERROR(VLOOKUP(Transaktionen[[#This Row],[Transaktionen]],BTT[Verwendete Transaktion (Pflichtauswahl)],1,FALSE)),"nein","ja")</f>
        <v>nein</v>
      </c>
    </row>
    <row r="1856" spans="1:7" x14ac:dyDescent="0.25">
      <c r="A1856" t="s">
        <v>6961</v>
      </c>
      <c r="B1856" t="s">
        <v>7988</v>
      </c>
      <c r="C1856" t="s">
        <v>6043</v>
      </c>
      <c r="D1856" s="13" t="s">
        <v>576</v>
      </c>
      <c r="E1856" t="s">
        <v>576</v>
      </c>
      <c r="F1856" t="str">
        <f>IF(ISERROR(VLOOKUP(Transaktionen[[#This Row],[Transaktionen]],BTT[Verwendete Transaktion (Pflichtauswahl)],1,FALSE)),"nein","ja")</f>
        <v>nein</v>
      </c>
      <c r="G1856" t="s">
        <v>9516</v>
      </c>
    </row>
    <row r="1857" spans="1:7" x14ac:dyDescent="0.25">
      <c r="A1857" t="s">
        <v>2364</v>
      </c>
      <c r="B1857" t="s">
        <v>2365</v>
      </c>
      <c r="C1857" t="s">
        <v>6043</v>
      </c>
      <c r="D1857" s="13">
        <v>4</v>
      </c>
      <c r="E1857" t="s">
        <v>9102</v>
      </c>
      <c r="F1857" t="str">
        <f>IF(ISERROR(VLOOKUP(Transaktionen[[#This Row],[Transaktionen]],BTT[Verwendete Transaktion (Pflichtauswahl)],1,FALSE)),"nein","ja")</f>
        <v>nein</v>
      </c>
    </row>
    <row r="1858" spans="1:7" x14ac:dyDescent="0.25">
      <c r="A1858" t="s">
        <v>2366</v>
      </c>
      <c r="B1858" t="s">
        <v>2367</v>
      </c>
      <c r="C1858" t="s">
        <v>6043</v>
      </c>
      <c r="D1858" s="13">
        <v>20</v>
      </c>
      <c r="E1858" t="s">
        <v>9102</v>
      </c>
      <c r="F1858" t="str">
        <f>IF(ISERROR(VLOOKUP(Transaktionen[[#This Row],[Transaktionen]],BTT[Verwendete Transaktion (Pflichtauswahl)],1,FALSE)),"nein","ja")</f>
        <v>nein</v>
      </c>
    </row>
    <row r="1859" spans="1:7" x14ac:dyDescent="0.25">
      <c r="A1859" t="s">
        <v>6962</v>
      </c>
      <c r="B1859" t="s">
        <v>7989</v>
      </c>
      <c r="C1859" t="s">
        <v>6043</v>
      </c>
      <c r="D1859" s="13" t="s">
        <v>576</v>
      </c>
      <c r="E1859" t="s">
        <v>576</v>
      </c>
      <c r="F1859" t="str">
        <f>IF(ISERROR(VLOOKUP(Transaktionen[[#This Row],[Transaktionen]],BTT[Verwendete Transaktion (Pflichtauswahl)],1,FALSE)),"nein","ja")</f>
        <v>nein</v>
      </c>
      <c r="G1859" t="s">
        <v>9516</v>
      </c>
    </row>
    <row r="1860" spans="1:7" x14ac:dyDescent="0.25">
      <c r="A1860" t="s">
        <v>2368</v>
      </c>
      <c r="B1860" t="s">
        <v>2369</v>
      </c>
      <c r="C1860" t="s">
        <v>6043</v>
      </c>
      <c r="D1860" s="13">
        <v>20</v>
      </c>
      <c r="E1860" t="s">
        <v>576</v>
      </c>
      <c r="F1860" t="str">
        <f>IF(ISERROR(VLOOKUP(Transaktionen[[#This Row],[Transaktionen]],BTT[Verwendete Transaktion (Pflichtauswahl)],1,FALSE)),"nein","ja")</f>
        <v>nein</v>
      </c>
    </row>
    <row r="1861" spans="1:7" x14ac:dyDescent="0.25">
      <c r="A1861" t="s">
        <v>2370</v>
      </c>
      <c r="B1861" t="s">
        <v>2371</v>
      </c>
      <c r="C1861" t="s">
        <v>6043</v>
      </c>
      <c r="D1861" s="13">
        <v>67</v>
      </c>
      <c r="E1861" t="s">
        <v>9102</v>
      </c>
      <c r="F1861" t="str">
        <f>IF(ISERROR(VLOOKUP(Transaktionen[[#This Row],[Transaktionen]],BTT[Verwendete Transaktion (Pflichtauswahl)],1,FALSE)),"nein","ja")</f>
        <v>nein</v>
      </c>
    </row>
    <row r="1862" spans="1:7" x14ac:dyDescent="0.25">
      <c r="A1862" t="s">
        <v>6963</v>
      </c>
      <c r="B1862" t="s">
        <v>7990</v>
      </c>
      <c r="C1862" t="s">
        <v>6043</v>
      </c>
      <c r="D1862" s="13" t="s">
        <v>576</v>
      </c>
      <c r="E1862" t="s">
        <v>576</v>
      </c>
      <c r="F1862" t="str">
        <f>IF(ISERROR(VLOOKUP(Transaktionen[[#This Row],[Transaktionen]],BTT[Verwendete Transaktion (Pflichtauswahl)],1,FALSE)),"nein","ja")</f>
        <v>nein</v>
      </c>
      <c r="G1862" t="s">
        <v>9516</v>
      </c>
    </row>
    <row r="1863" spans="1:7" x14ac:dyDescent="0.25">
      <c r="A1863" t="s">
        <v>6964</v>
      </c>
      <c r="B1863" t="s">
        <v>7991</v>
      </c>
      <c r="C1863" t="s">
        <v>6043</v>
      </c>
      <c r="D1863" s="13" t="s">
        <v>576</v>
      </c>
      <c r="E1863" t="s">
        <v>576</v>
      </c>
      <c r="F1863" t="str">
        <f>IF(ISERROR(VLOOKUP(Transaktionen[[#This Row],[Transaktionen]],BTT[Verwendete Transaktion (Pflichtauswahl)],1,FALSE)),"nein","ja")</f>
        <v>nein</v>
      </c>
      <c r="G1863" t="s">
        <v>9516</v>
      </c>
    </row>
    <row r="1864" spans="1:7" x14ac:dyDescent="0.25">
      <c r="A1864" t="s">
        <v>6965</v>
      </c>
      <c r="B1864" t="s">
        <v>7992</v>
      </c>
      <c r="C1864" t="s">
        <v>6043</v>
      </c>
      <c r="D1864" s="13" t="s">
        <v>576</v>
      </c>
      <c r="E1864" t="s">
        <v>576</v>
      </c>
      <c r="F1864" t="str">
        <f>IF(ISERROR(VLOOKUP(Transaktionen[[#This Row],[Transaktionen]],BTT[Verwendete Transaktion (Pflichtauswahl)],1,FALSE)),"nein","ja")</f>
        <v>nein</v>
      </c>
      <c r="G1864" t="s">
        <v>9516</v>
      </c>
    </row>
    <row r="1865" spans="1:7" x14ac:dyDescent="0.25">
      <c r="A1865" t="s">
        <v>2372</v>
      </c>
      <c r="B1865" t="s">
        <v>2373</v>
      </c>
      <c r="C1865" t="s">
        <v>6043</v>
      </c>
      <c r="D1865" s="13">
        <v>10</v>
      </c>
      <c r="E1865" t="s">
        <v>9102</v>
      </c>
      <c r="F1865" t="str">
        <f>IF(ISERROR(VLOOKUP(Transaktionen[[#This Row],[Transaktionen]],BTT[Verwendete Transaktion (Pflichtauswahl)],1,FALSE)),"nein","ja")</f>
        <v>nein</v>
      </c>
    </row>
    <row r="1866" spans="1:7" x14ac:dyDescent="0.25">
      <c r="A1866" t="s">
        <v>2374</v>
      </c>
      <c r="B1866" t="s">
        <v>2375</v>
      </c>
      <c r="C1866" t="s">
        <v>6043</v>
      </c>
      <c r="D1866" s="13">
        <v>15</v>
      </c>
      <c r="E1866" t="s">
        <v>9102</v>
      </c>
      <c r="F1866" t="str">
        <f>IF(ISERROR(VLOOKUP(Transaktionen[[#This Row],[Transaktionen]],BTT[Verwendete Transaktion (Pflichtauswahl)],1,FALSE)),"nein","ja")</f>
        <v>nein</v>
      </c>
    </row>
    <row r="1867" spans="1:7" x14ac:dyDescent="0.25">
      <c r="A1867" t="s">
        <v>6967</v>
      </c>
      <c r="B1867" t="s">
        <v>7994</v>
      </c>
      <c r="C1867" t="s">
        <v>6043</v>
      </c>
      <c r="D1867" s="13" t="s">
        <v>576</v>
      </c>
      <c r="E1867" t="s">
        <v>576</v>
      </c>
      <c r="F1867" t="str">
        <f>IF(ISERROR(VLOOKUP(Transaktionen[[#This Row],[Transaktionen]],BTT[Verwendete Transaktion (Pflichtauswahl)],1,FALSE)),"nein","ja")</f>
        <v>nein</v>
      </c>
      <c r="G1867" t="s">
        <v>9516</v>
      </c>
    </row>
    <row r="1868" spans="1:7" x14ac:dyDescent="0.25">
      <c r="A1868" t="s">
        <v>6966</v>
      </c>
      <c r="B1868" t="s">
        <v>7993</v>
      </c>
      <c r="C1868" t="s">
        <v>6043</v>
      </c>
      <c r="D1868" s="13" t="s">
        <v>576</v>
      </c>
      <c r="E1868" t="s">
        <v>576</v>
      </c>
      <c r="F1868" t="str">
        <f>IF(ISERROR(VLOOKUP(Transaktionen[[#This Row],[Transaktionen]],BTT[Verwendete Transaktion (Pflichtauswahl)],1,FALSE)),"nein","ja")</f>
        <v>nein</v>
      </c>
      <c r="G1868" t="s">
        <v>9516</v>
      </c>
    </row>
    <row r="1869" spans="1:7" x14ac:dyDescent="0.25">
      <c r="A1869" t="s">
        <v>6968</v>
      </c>
      <c r="B1869" t="s">
        <v>7995</v>
      </c>
      <c r="C1869" t="s">
        <v>6041</v>
      </c>
      <c r="D1869" s="13" t="s">
        <v>576</v>
      </c>
      <c r="E1869" t="s">
        <v>576</v>
      </c>
      <c r="F1869" t="str">
        <f>IF(ISERROR(VLOOKUP(Transaktionen[[#This Row],[Transaktionen]],BTT[Verwendete Transaktion (Pflichtauswahl)],1,FALSE)),"nein","ja")</f>
        <v>nein</v>
      </c>
      <c r="G1869" t="s">
        <v>9063</v>
      </c>
    </row>
    <row r="1870" spans="1:7" x14ac:dyDescent="0.25">
      <c r="A1870" t="s">
        <v>2376</v>
      </c>
      <c r="B1870" t="s">
        <v>2377</v>
      </c>
      <c r="C1870" t="s">
        <v>6041</v>
      </c>
      <c r="D1870" s="13">
        <v>63</v>
      </c>
      <c r="E1870" t="s">
        <v>9102</v>
      </c>
      <c r="F1870" t="str">
        <f>IF(ISERROR(VLOOKUP(Transaktionen[[#This Row],[Transaktionen]],BTT[Verwendete Transaktion (Pflichtauswahl)],1,FALSE)),"nein","ja")</f>
        <v>nein</v>
      </c>
      <c r="G1870" t="s">
        <v>9063</v>
      </c>
    </row>
    <row r="1871" spans="1:7" x14ac:dyDescent="0.25">
      <c r="A1871" t="s">
        <v>6969</v>
      </c>
      <c r="B1871" t="s">
        <v>7996</v>
      </c>
      <c r="C1871" t="s">
        <v>6043</v>
      </c>
      <c r="D1871" s="13" t="s">
        <v>576</v>
      </c>
      <c r="E1871" t="s">
        <v>576</v>
      </c>
      <c r="F1871" t="str">
        <f>IF(ISERROR(VLOOKUP(Transaktionen[[#This Row],[Transaktionen]],BTT[Verwendete Transaktion (Pflichtauswahl)],1,FALSE)),"nein","ja")</f>
        <v>nein</v>
      </c>
      <c r="G1871" t="s">
        <v>9516</v>
      </c>
    </row>
    <row r="1872" spans="1:7" x14ac:dyDescent="0.25">
      <c r="A1872" t="s">
        <v>6970</v>
      </c>
      <c r="B1872" t="s">
        <v>7997</v>
      </c>
      <c r="C1872" t="s">
        <v>6043</v>
      </c>
      <c r="D1872" s="13">
        <v>70</v>
      </c>
      <c r="E1872" t="s">
        <v>576</v>
      </c>
      <c r="F1872" t="str">
        <f>IF(ISERROR(VLOOKUP(Transaktionen[[#This Row],[Transaktionen]],BTT[Verwendete Transaktion (Pflichtauswahl)],1,FALSE)),"nein","ja")</f>
        <v>nein</v>
      </c>
    </row>
    <row r="1873" spans="1:7" x14ac:dyDescent="0.25">
      <c r="A1873" t="s">
        <v>6971</v>
      </c>
      <c r="B1873" t="s">
        <v>7998</v>
      </c>
      <c r="C1873" t="s">
        <v>6043</v>
      </c>
      <c r="D1873" s="13" t="s">
        <v>576</v>
      </c>
      <c r="E1873" t="s">
        <v>576</v>
      </c>
      <c r="F1873" t="str">
        <f>IF(ISERROR(VLOOKUP(Transaktionen[[#This Row],[Transaktionen]],BTT[Verwendete Transaktion (Pflichtauswahl)],1,FALSE)),"nein","ja")</f>
        <v>nein</v>
      </c>
      <c r="G1873" t="s">
        <v>9516</v>
      </c>
    </row>
    <row r="1874" spans="1:7" x14ac:dyDescent="0.25">
      <c r="A1874" t="s">
        <v>2378</v>
      </c>
      <c r="B1874" t="s">
        <v>2379</v>
      </c>
      <c r="C1874" t="s">
        <v>6101</v>
      </c>
      <c r="D1874" s="13">
        <v>6</v>
      </c>
      <c r="E1874" t="s">
        <v>9102</v>
      </c>
      <c r="F1874" t="str">
        <f>IF(ISERROR(VLOOKUP(Transaktionen[[#This Row],[Transaktionen]],BTT[Verwendete Transaktion (Pflichtauswahl)],1,FALSE)),"nein","ja")</f>
        <v>nein</v>
      </c>
    </row>
    <row r="1875" spans="1:7" x14ac:dyDescent="0.25">
      <c r="A1875" t="s">
        <v>6972</v>
      </c>
      <c r="B1875" t="s">
        <v>7999</v>
      </c>
      <c r="C1875" t="s">
        <v>6041</v>
      </c>
      <c r="D1875" s="13">
        <v>4</v>
      </c>
      <c r="E1875" t="s">
        <v>576</v>
      </c>
      <c r="F1875" t="str">
        <f>IF(ISERROR(VLOOKUP(Transaktionen[[#This Row],[Transaktionen]],BTT[Verwendete Transaktion (Pflichtauswahl)],1,FALSE)),"nein","ja")</f>
        <v>nein</v>
      </c>
      <c r="G1875" t="s">
        <v>9063</v>
      </c>
    </row>
    <row r="1876" spans="1:7" x14ac:dyDescent="0.25">
      <c r="A1876" t="s">
        <v>2380</v>
      </c>
      <c r="B1876" t="s">
        <v>2381</v>
      </c>
      <c r="C1876" t="s">
        <v>6101</v>
      </c>
      <c r="D1876" s="13">
        <v>20</v>
      </c>
      <c r="E1876" t="s">
        <v>9102</v>
      </c>
      <c r="F1876" t="str">
        <f>IF(ISERROR(VLOOKUP(Transaktionen[[#This Row],[Transaktionen]],BTT[Verwendete Transaktion (Pflichtauswahl)],1,FALSE)),"nein","ja")</f>
        <v>nein</v>
      </c>
    </row>
    <row r="1877" spans="1:7" x14ac:dyDescent="0.25">
      <c r="A1877" t="s">
        <v>2382</v>
      </c>
      <c r="B1877" t="s">
        <v>2383</v>
      </c>
      <c r="C1877" t="s">
        <v>6041</v>
      </c>
      <c r="D1877" s="13">
        <v>12</v>
      </c>
      <c r="E1877" t="s">
        <v>9102</v>
      </c>
      <c r="F1877" t="str">
        <f>IF(ISERROR(VLOOKUP(Transaktionen[[#This Row],[Transaktionen]],BTT[Verwendete Transaktion (Pflichtauswahl)],1,FALSE)),"nein","ja")</f>
        <v>nein</v>
      </c>
      <c r="G1877" t="s">
        <v>9063</v>
      </c>
    </row>
    <row r="1878" spans="1:7" x14ac:dyDescent="0.25">
      <c r="A1878" t="s">
        <v>6973</v>
      </c>
      <c r="B1878" t="s">
        <v>8000</v>
      </c>
      <c r="C1878" t="s">
        <v>6041</v>
      </c>
      <c r="D1878" s="13" t="s">
        <v>576</v>
      </c>
      <c r="E1878" t="s">
        <v>576</v>
      </c>
      <c r="F1878" t="str">
        <f>IF(ISERROR(VLOOKUP(Transaktionen[[#This Row],[Transaktionen]],BTT[Verwendete Transaktion (Pflichtauswahl)],1,FALSE)),"nein","ja")</f>
        <v>nein</v>
      </c>
      <c r="G1878" t="s">
        <v>9063</v>
      </c>
    </row>
    <row r="1879" spans="1:7" x14ac:dyDescent="0.25">
      <c r="A1879" t="s">
        <v>2384</v>
      </c>
      <c r="B1879" t="s">
        <v>2385</v>
      </c>
      <c r="C1879" t="s">
        <v>6041</v>
      </c>
      <c r="D1879" s="13">
        <v>100</v>
      </c>
      <c r="E1879" t="s">
        <v>9102</v>
      </c>
      <c r="F1879" t="str">
        <f>IF(ISERROR(VLOOKUP(Transaktionen[[#This Row],[Transaktionen]],BTT[Verwendete Transaktion (Pflichtauswahl)],1,FALSE)),"nein","ja")</f>
        <v>nein</v>
      </c>
      <c r="G1879" t="s">
        <v>9063</v>
      </c>
    </row>
    <row r="1880" spans="1:7" x14ac:dyDescent="0.25">
      <c r="A1880" t="s">
        <v>2386</v>
      </c>
      <c r="B1880" t="s">
        <v>2387</v>
      </c>
      <c r="C1880" t="s">
        <v>6041</v>
      </c>
      <c r="D1880" s="13">
        <v>1</v>
      </c>
      <c r="E1880" t="s">
        <v>9102</v>
      </c>
      <c r="F1880" t="str">
        <f>IF(ISERROR(VLOOKUP(Transaktionen[[#This Row],[Transaktionen]],BTT[Verwendete Transaktion (Pflichtauswahl)],1,FALSE)),"nein","ja")</f>
        <v>nein</v>
      </c>
      <c r="G1880" t="s">
        <v>9063</v>
      </c>
    </row>
    <row r="1881" spans="1:7" x14ac:dyDescent="0.25">
      <c r="A1881" t="s">
        <v>2388</v>
      </c>
      <c r="B1881" t="s">
        <v>2389</v>
      </c>
      <c r="C1881" t="s">
        <v>6041</v>
      </c>
      <c r="D1881" s="13">
        <v>1</v>
      </c>
      <c r="E1881" t="s">
        <v>576</v>
      </c>
      <c r="F1881" t="str">
        <f>IF(ISERROR(VLOOKUP(Transaktionen[[#This Row],[Transaktionen]],BTT[Verwendete Transaktion (Pflichtauswahl)],1,FALSE)),"nein","ja")</f>
        <v>nein</v>
      </c>
      <c r="G1881" t="s">
        <v>9063</v>
      </c>
    </row>
    <row r="1882" spans="1:7" x14ac:dyDescent="0.25">
      <c r="A1882" t="s">
        <v>2390</v>
      </c>
      <c r="B1882" t="s">
        <v>2391</v>
      </c>
      <c r="C1882" t="s">
        <v>6041</v>
      </c>
      <c r="D1882" s="13">
        <v>17</v>
      </c>
      <c r="E1882" t="s">
        <v>9102</v>
      </c>
      <c r="F1882" s="10" t="str">
        <f>IF(ISERROR(VLOOKUP(Transaktionen[[#This Row],[Transaktionen]],BTT[Verwendete Transaktion (Pflichtauswahl)],1,FALSE)),"nein","ja")</f>
        <v>nein</v>
      </c>
      <c r="G1882" t="s">
        <v>9063</v>
      </c>
    </row>
    <row r="1883" spans="1:7" x14ac:dyDescent="0.25">
      <c r="A1883" t="s">
        <v>2392</v>
      </c>
      <c r="B1883" t="s">
        <v>2393</v>
      </c>
      <c r="C1883" t="s">
        <v>6041</v>
      </c>
      <c r="D1883" s="13">
        <v>2601</v>
      </c>
      <c r="E1883" t="s">
        <v>9102</v>
      </c>
      <c r="F1883" t="str">
        <f>IF(ISERROR(VLOOKUP(Transaktionen[[#This Row],[Transaktionen]],BTT[Verwendete Transaktion (Pflichtauswahl)],1,FALSE)),"nein","ja")</f>
        <v>ja</v>
      </c>
    </row>
    <row r="1884" spans="1:7" x14ac:dyDescent="0.25">
      <c r="A1884" t="s">
        <v>2394</v>
      </c>
      <c r="B1884" t="s">
        <v>2395</v>
      </c>
      <c r="C1884" t="s">
        <v>6041</v>
      </c>
      <c r="D1884" s="13">
        <v>219041</v>
      </c>
      <c r="E1884" t="s">
        <v>9102</v>
      </c>
      <c r="F1884" t="str">
        <f>IF(ISERROR(VLOOKUP(Transaktionen[[#This Row],[Transaktionen]],BTT[Verwendete Transaktion (Pflichtauswahl)],1,FALSE)),"nein","ja")</f>
        <v>ja</v>
      </c>
    </row>
    <row r="1885" spans="1:7" x14ac:dyDescent="0.25">
      <c r="A1885" t="s">
        <v>2396</v>
      </c>
      <c r="B1885" t="s">
        <v>2397</v>
      </c>
      <c r="C1885" t="s">
        <v>6041</v>
      </c>
      <c r="D1885" s="13">
        <v>158506</v>
      </c>
      <c r="E1885" t="s">
        <v>9102</v>
      </c>
      <c r="F1885" t="str">
        <f>IF(ISERROR(VLOOKUP(Transaktionen[[#This Row],[Transaktionen]],BTT[Verwendete Transaktion (Pflichtauswahl)],1,FALSE)),"nein","ja")</f>
        <v>ja</v>
      </c>
    </row>
    <row r="1886" spans="1:7" x14ac:dyDescent="0.25">
      <c r="A1886" t="s">
        <v>2398</v>
      </c>
      <c r="B1886" t="s">
        <v>2399</v>
      </c>
      <c r="C1886" t="s">
        <v>6041</v>
      </c>
      <c r="D1886" s="13">
        <v>583</v>
      </c>
      <c r="E1886" t="s">
        <v>9102</v>
      </c>
      <c r="F1886" t="str">
        <f>IF(ISERROR(VLOOKUP(Transaktionen[[#This Row],[Transaktionen]],BTT[Verwendete Transaktion (Pflichtauswahl)],1,FALSE)),"nein","ja")</f>
        <v>ja</v>
      </c>
    </row>
    <row r="1887" spans="1:7" x14ac:dyDescent="0.25">
      <c r="A1887" t="s">
        <v>2400</v>
      </c>
      <c r="B1887" t="s">
        <v>2401</v>
      </c>
      <c r="C1887" t="s">
        <v>6041</v>
      </c>
      <c r="D1887" s="13">
        <v>10944</v>
      </c>
      <c r="E1887" t="s">
        <v>9102</v>
      </c>
      <c r="F1887" t="str">
        <f>IF(ISERROR(VLOOKUP(Transaktionen[[#This Row],[Transaktionen]],BTT[Verwendete Transaktion (Pflichtauswahl)],1,FALSE)),"nein","ja")</f>
        <v>ja</v>
      </c>
    </row>
    <row r="1888" spans="1:7" x14ac:dyDescent="0.25">
      <c r="A1888" t="s">
        <v>2402</v>
      </c>
      <c r="B1888" t="s">
        <v>2403</v>
      </c>
      <c r="C1888" t="s">
        <v>6041</v>
      </c>
      <c r="D1888" s="13">
        <v>16672</v>
      </c>
      <c r="E1888" t="s">
        <v>9102</v>
      </c>
      <c r="F1888" t="str">
        <f>IF(ISERROR(VLOOKUP(Transaktionen[[#This Row],[Transaktionen]],BTT[Verwendete Transaktion (Pflichtauswahl)],1,FALSE)),"nein","ja")</f>
        <v>ja</v>
      </c>
    </row>
    <row r="1889" spans="1:6" x14ac:dyDescent="0.25">
      <c r="A1889" t="s">
        <v>2404</v>
      </c>
      <c r="B1889" t="s">
        <v>2405</v>
      </c>
      <c r="C1889" t="s">
        <v>6041</v>
      </c>
      <c r="D1889" s="13">
        <v>130302</v>
      </c>
      <c r="E1889" t="s">
        <v>9102</v>
      </c>
      <c r="F1889" t="str">
        <f>IF(ISERROR(VLOOKUP(Transaktionen[[#This Row],[Transaktionen]],BTT[Verwendete Transaktion (Pflichtauswahl)],1,FALSE)),"nein","ja")</f>
        <v>ja</v>
      </c>
    </row>
    <row r="1890" spans="1:6" x14ac:dyDescent="0.25">
      <c r="A1890" t="s">
        <v>2406</v>
      </c>
      <c r="B1890" t="s">
        <v>2407</v>
      </c>
      <c r="C1890" t="s">
        <v>6041</v>
      </c>
      <c r="D1890" s="13">
        <v>835</v>
      </c>
      <c r="E1890" t="s">
        <v>9102</v>
      </c>
      <c r="F1890" t="str">
        <f>IF(ISERROR(VLOOKUP(Transaktionen[[#This Row],[Transaktionen]],BTT[Verwendete Transaktion (Pflichtauswahl)],1,FALSE)),"nein","ja")</f>
        <v>ja</v>
      </c>
    </row>
    <row r="1891" spans="1:6" x14ac:dyDescent="0.25">
      <c r="A1891" t="s">
        <v>9206</v>
      </c>
      <c r="B1891" t="s">
        <v>9207</v>
      </c>
      <c r="C1891" t="s">
        <v>6041</v>
      </c>
      <c r="D1891" s="13">
        <v>2</v>
      </c>
      <c r="E1891" t="s">
        <v>9102</v>
      </c>
      <c r="F1891" t="str">
        <f>IF(ISERROR(VLOOKUP(Transaktionen[[#This Row],[Transaktionen]],BTT[Verwendete Transaktion (Pflichtauswahl)],1,FALSE)),"nein","ja")</f>
        <v>nein</v>
      </c>
    </row>
    <row r="1892" spans="1:6" x14ac:dyDescent="0.25">
      <c r="A1892" t="s">
        <v>2408</v>
      </c>
      <c r="B1892" t="s">
        <v>2409</v>
      </c>
      <c r="C1892" t="s">
        <v>6041</v>
      </c>
      <c r="D1892" s="13">
        <v>2</v>
      </c>
      <c r="E1892" t="s">
        <v>9102</v>
      </c>
      <c r="F1892" t="str">
        <f>IF(ISERROR(VLOOKUP(Transaktionen[[#This Row],[Transaktionen]],BTT[Verwendete Transaktion (Pflichtauswahl)],1,FALSE)),"nein","ja")</f>
        <v>ja</v>
      </c>
    </row>
    <row r="1893" spans="1:6" x14ac:dyDescent="0.25">
      <c r="A1893" t="s">
        <v>2410</v>
      </c>
      <c r="B1893" t="s">
        <v>2411</v>
      </c>
      <c r="C1893" t="s">
        <v>6041</v>
      </c>
      <c r="D1893" s="13">
        <v>2502</v>
      </c>
      <c r="E1893" t="s">
        <v>9102</v>
      </c>
      <c r="F1893" t="str">
        <f>IF(ISERROR(VLOOKUP(Transaktionen[[#This Row],[Transaktionen]],BTT[Verwendete Transaktion (Pflichtauswahl)],1,FALSE)),"nein","ja")</f>
        <v>ja</v>
      </c>
    </row>
    <row r="1894" spans="1:6" x14ac:dyDescent="0.25">
      <c r="A1894" t="s">
        <v>6974</v>
      </c>
      <c r="B1894" t="s">
        <v>8001</v>
      </c>
      <c r="C1894" t="s">
        <v>6041</v>
      </c>
      <c r="D1894" s="13">
        <v>12</v>
      </c>
      <c r="E1894" t="s">
        <v>9102</v>
      </c>
      <c r="F1894" t="str">
        <f>IF(ISERROR(VLOOKUP(Transaktionen[[#This Row],[Transaktionen]],BTT[Verwendete Transaktion (Pflichtauswahl)],1,FALSE)),"nein","ja")</f>
        <v>ja</v>
      </c>
    </row>
    <row r="1895" spans="1:6" x14ac:dyDescent="0.25">
      <c r="A1895" t="s">
        <v>2412</v>
      </c>
      <c r="B1895" t="s">
        <v>2413</v>
      </c>
      <c r="C1895" t="s">
        <v>6041</v>
      </c>
      <c r="D1895" s="13">
        <v>101</v>
      </c>
      <c r="E1895" t="s">
        <v>9102</v>
      </c>
      <c r="F1895" t="str">
        <f>IF(ISERROR(VLOOKUP(Transaktionen[[#This Row],[Transaktionen]],BTT[Verwendete Transaktion (Pflichtauswahl)],1,FALSE)),"nein","ja")</f>
        <v>ja</v>
      </c>
    </row>
    <row r="1896" spans="1:6" x14ac:dyDescent="0.25">
      <c r="A1896" t="s">
        <v>2414</v>
      </c>
      <c r="B1896" t="s">
        <v>2415</v>
      </c>
      <c r="C1896" t="s">
        <v>6041</v>
      </c>
      <c r="D1896" s="13">
        <v>58</v>
      </c>
      <c r="E1896" t="s">
        <v>9102</v>
      </c>
      <c r="F1896" t="str">
        <f>IF(ISERROR(VLOOKUP(Transaktionen[[#This Row],[Transaktionen]],BTT[Verwendete Transaktion (Pflichtauswahl)],1,FALSE)),"nein","ja")</f>
        <v>ja</v>
      </c>
    </row>
    <row r="1897" spans="1:6" x14ac:dyDescent="0.25">
      <c r="A1897" t="s">
        <v>2416</v>
      </c>
      <c r="B1897" t="s">
        <v>2417</v>
      </c>
      <c r="C1897" t="s">
        <v>6041</v>
      </c>
      <c r="D1897" s="13">
        <v>33426</v>
      </c>
      <c r="E1897" t="s">
        <v>9102</v>
      </c>
      <c r="F1897" s="10" t="str">
        <f>IF(ISERROR(VLOOKUP(Transaktionen[[#This Row],[Transaktionen]],BTT[Verwendete Transaktion (Pflichtauswahl)],1,FALSE)),"nein","ja")</f>
        <v>ja</v>
      </c>
    </row>
    <row r="1898" spans="1:6" x14ac:dyDescent="0.25">
      <c r="A1898" t="s">
        <v>2418</v>
      </c>
      <c r="B1898" t="s">
        <v>2419</v>
      </c>
      <c r="C1898" t="s">
        <v>6041</v>
      </c>
      <c r="D1898" s="13">
        <v>21468</v>
      </c>
      <c r="E1898" t="s">
        <v>9102</v>
      </c>
      <c r="F1898" t="str">
        <f>IF(ISERROR(VLOOKUP(Transaktionen[[#This Row],[Transaktionen]],BTT[Verwendete Transaktion (Pflichtauswahl)],1,FALSE)),"nein","ja")</f>
        <v>ja</v>
      </c>
    </row>
    <row r="1899" spans="1:6" x14ac:dyDescent="0.25">
      <c r="A1899" t="s">
        <v>2420</v>
      </c>
      <c r="B1899" t="s">
        <v>2421</v>
      </c>
      <c r="C1899" t="s">
        <v>6041</v>
      </c>
      <c r="D1899" s="13">
        <v>7256</v>
      </c>
      <c r="E1899" t="s">
        <v>9102</v>
      </c>
      <c r="F1899" t="str">
        <f>IF(ISERROR(VLOOKUP(Transaktionen[[#This Row],[Transaktionen]],BTT[Verwendete Transaktion (Pflichtauswahl)],1,FALSE)),"nein","ja")</f>
        <v>ja</v>
      </c>
    </row>
    <row r="1900" spans="1:6" x14ac:dyDescent="0.25">
      <c r="A1900" t="s">
        <v>2422</v>
      </c>
      <c r="B1900" t="s">
        <v>2423</v>
      </c>
      <c r="C1900" t="s">
        <v>6041</v>
      </c>
      <c r="D1900" s="13">
        <v>22715</v>
      </c>
      <c r="E1900" t="s">
        <v>9102</v>
      </c>
      <c r="F1900" t="str">
        <f>IF(ISERROR(VLOOKUP(Transaktionen[[#This Row],[Transaktionen]],BTT[Verwendete Transaktion (Pflichtauswahl)],1,FALSE)),"nein","ja")</f>
        <v>ja</v>
      </c>
    </row>
    <row r="1901" spans="1:6" x14ac:dyDescent="0.25">
      <c r="A1901" t="s">
        <v>2424</v>
      </c>
      <c r="B1901" t="s">
        <v>2425</v>
      </c>
      <c r="C1901" t="s">
        <v>6041</v>
      </c>
      <c r="D1901" s="13">
        <v>48068</v>
      </c>
      <c r="E1901" t="s">
        <v>9102</v>
      </c>
      <c r="F1901" t="str">
        <f>IF(ISERROR(VLOOKUP(Transaktionen[[#This Row],[Transaktionen]],BTT[Verwendete Transaktion (Pflichtauswahl)],1,FALSE)),"nein","ja")</f>
        <v>ja</v>
      </c>
    </row>
    <row r="1902" spans="1:6" x14ac:dyDescent="0.25">
      <c r="A1902" t="s">
        <v>2426</v>
      </c>
      <c r="B1902" t="s">
        <v>2427</v>
      </c>
      <c r="C1902" t="s">
        <v>6041</v>
      </c>
      <c r="D1902" s="13">
        <v>16749</v>
      </c>
      <c r="E1902" t="s">
        <v>9102</v>
      </c>
      <c r="F1902" t="str">
        <f>IF(ISERROR(VLOOKUP(Transaktionen[[#This Row],[Transaktionen]],BTT[Verwendete Transaktion (Pflichtauswahl)],1,FALSE)),"nein","ja")</f>
        <v>ja</v>
      </c>
    </row>
    <row r="1903" spans="1:6" x14ac:dyDescent="0.25">
      <c r="A1903" t="s">
        <v>2428</v>
      </c>
      <c r="B1903" t="s">
        <v>2429</v>
      </c>
      <c r="C1903" t="s">
        <v>6041</v>
      </c>
      <c r="D1903" s="13">
        <v>21</v>
      </c>
      <c r="E1903" t="s">
        <v>9102</v>
      </c>
      <c r="F1903" t="str">
        <f>IF(ISERROR(VLOOKUP(Transaktionen[[#This Row],[Transaktionen]],BTT[Verwendete Transaktion (Pflichtauswahl)],1,FALSE)),"nein","ja")</f>
        <v>ja</v>
      </c>
    </row>
    <row r="1904" spans="1:6" x14ac:dyDescent="0.25">
      <c r="A1904" t="s">
        <v>2430</v>
      </c>
      <c r="B1904" t="s">
        <v>2431</v>
      </c>
      <c r="C1904" t="s">
        <v>6041</v>
      </c>
      <c r="D1904" s="13">
        <v>1005</v>
      </c>
      <c r="E1904" t="s">
        <v>9102</v>
      </c>
      <c r="F1904" t="str">
        <f>IF(ISERROR(VLOOKUP(Transaktionen[[#This Row],[Transaktionen]],BTT[Verwendete Transaktion (Pflichtauswahl)],1,FALSE)),"nein","ja")</f>
        <v>ja</v>
      </c>
    </row>
    <row r="1905" spans="1:7" x14ac:dyDescent="0.25">
      <c r="A1905" t="s">
        <v>2432</v>
      </c>
      <c r="B1905" t="s">
        <v>2433</v>
      </c>
      <c r="C1905" t="s">
        <v>6041</v>
      </c>
      <c r="D1905" s="13">
        <v>395</v>
      </c>
      <c r="E1905" t="s">
        <v>9102</v>
      </c>
      <c r="F1905" t="str">
        <f>IF(ISERROR(VLOOKUP(Transaktionen[[#This Row],[Transaktionen]],BTT[Verwendete Transaktion (Pflichtauswahl)],1,FALSE)),"nein","ja")</f>
        <v>ja</v>
      </c>
    </row>
    <row r="1906" spans="1:7" x14ac:dyDescent="0.25">
      <c r="A1906" t="s">
        <v>9208</v>
      </c>
      <c r="B1906" t="s">
        <v>9209</v>
      </c>
      <c r="C1906" t="s">
        <v>6041</v>
      </c>
      <c r="D1906" s="13">
        <v>8</v>
      </c>
      <c r="E1906" t="s">
        <v>9102</v>
      </c>
      <c r="F1906" t="str">
        <f>IF(ISERROR(VLOOKUP(Transaktionen[[#This Row],[Transaktionen]],BTT[Verwendete Transaktion (Pflichtauswahl)],1,FALSE)),"nein","ja")</f>
        <v>nein</v>
      </c>
    </row>
    <row r="1907" spans="1:7" x14ac:dyDescent="0.25">
      <c r="A1907" t="s">
        <v>2434</v>
      </c>
      <c r="B1907" t="s">
        <v>2435</v>
      </c>
      <c r="C1907" t="s">
        <v>6041</v>
      </c>
      <c r="D1907" s="13">
        <v>15813</v>
      </c>
      <c r="E1907" t="s">
        <v>9102</v>
      </c>
      <c r="F1907" t="str">
        <f>IF(ISERROR(VLOOKUP(Transaktionen[[#This Row],[Transaktionen]],BTT[Verwendete Transaktion (Pflichtauswahl)],1,FALSE)),"nein","ja")</f>
        <v>ja</v>
      </c>
    </row>
    <row r="1908" spans="1:7" x14ac:dyDescent="0.25">
      <c r="A1908" t="s">
        <v>2436</v>
      </c>
      <c r="B1908" t="s">
        <v>2437</v>
      </c>
      <c r="C1908" t="s">
        <v>6041</v>
      </c>
      <c r="D1908" s="13">
        <v>45242</v>
      </c>
      <c r="E1908" t="s">
        <v>9102</v>
      </c>
      <c r="F1908" t="str">
        <f>IF(ISERROR(VLOOKUP(Transaktionen[[#This Row],[Transaktionen]],BTT[Verwendete Transaktion (Pflichtauswahl)],1,FALSE)),"nein","ja")</f>
        <v>ja</v>
      </c>
    </row>
    <row r="1909" spans="1:7" x14ac:dyDescent="0.25">
      <c r="A1909" t="s">
        <v>2438</v>
      </c>
      <c r="B1909" t="s">
        <v>2439</v>
      </c>
      <c r="C1909" t="s">
        <v>6041</v>
      </c>
      <c r="D1909" s="13">
        <v>672</v>
      </c>
      <c r="E1909" t="s">
        <v>9102</v>
      </c>
      <c r="F1909" t="str">
        <f>IF(ISERROR(VLOOKUP(Transaktionen[[#This Row],[Transaktionen]],BTT[Verwendete Transaktion (Pflichtauswahl)],1,FALSE)),"nein","ja")</f>
        <v>ja</v>
      </c>
    </row>
    <row r="1910" spans="1:7" x14ac:dyDescent="0.25">
      <c r="A1910" t="s">
        <v>2440</v>
      </c>
      <c r="B1910" t="s">
        <v>2441</v>
      </c>
      <c r="C1910" t="s">
        <v>6041</v>
      </c>
      <c r="D1910" s="13">
        <v>64</v>
      </c>
      <c r="E1910" t="s">
        <v>9102</v>
      </c>
      <c r="F1910" t="str">
        <f>IF(ISERROR(VLOOKUP(Transaktionen[[#This Row],[Transaktionen]],BTT[Verwendete Transaktion (Pflichtauswahl)],1,FALSE)),"nein","ja")</f>
        <v>ja</v>
      </c>
    </row>
    <row r="1911" spans="1:7" x14ac:dyDescent="0.25">
      <c r="A1911" t="s">
        <v>2442</v>
      </c>
      <c r="B1911" t="s">
        <v>2443</v>
      </c>
      <c r="C1911" t="s">
        <v>6041</v>
      </c>
      <c r="D1911" s="13">
        <v>97</v>
      </c>
      <c r="E1911" t="s">
        <v>9102</v>
      </c>
      <c r="F1911" t="str">
        <f>IF(ISERROR(VLOOKUP(Transaktionen[[#This Row],[Transaktionen]],BTT[Verwendete Transaktion (Pflichtauswahl)],1,FALSE)),"nein","ja")</f>
        <v>ja</v>
      </c>
    </row>
    <row r="1912" spans="1:7" x14ac:dyDescent="0.25">
      <c r="A1912" t="s">
        <v>6975</v>
      </c>
      <c r="B1912" t="s">
        <v>8002</v>
      </c>
      <c r="C1912" t="s">
        <v>6041</v>
      </c>
      <c r="D1912" s="13">
        <v>15</v>
      </c>
      <c r="E1912" t="s">
        <v>9102</v>
      </c>
      <c r="F1912" t="str">
        <f>IF(ISERROR(VLOOKUP(Transaktionen[[#This Row],[Transaktionen]],BTT[Verwendete Transaktion (Pflichtauswahl)],1,FALSE)),"nein","ja")</f>
        <v>ja</v>
      </c>
    </row>
    <row r="1913" spans="1:7" x14ac:dyDescent="0.25">
      <c r="A1913" t="s">
        <v>2444</v>
      </c>
      <c r="B1913" t="s">
        <v>2445</v>
      </c>
      <c r="C1913" t="s">
        <v>6041</v>
      </c>
      <c r="D1913" s="13">
        <v>6</v>
      </c>
      <c r="E1913" t="s">
        <v>9102</v>
      </c>
      <c r="F1913" s="10" t="str">
        <f>IF(ISERROR(VLOOKUP(Transaktionen[[#This Row],[Transaktionen]],BTT[Verwendete Transaktion (Pflichtauswahl)],1,FALSE)),"nein","ja")</f>
        <v>ja</v>
      </c>
    </row>
    <row r="1914" spans="1:7" x14ac:dyDescent="0.25">
      <c r="A1914" t="s">
        <v>6976</v>
      </c>
      <c r="B1914" t="s">
        <v>8003</v>
      </c>
      <c r="C1914" t="s">
        <v>6041</v>
      </c>
      <c r="D1914" s="13" t="s">
        <v>576</v>
      </c>
      <c r="E1914" t="s">
        <v>576</v>
      </c>
      <c r="F1914" t="str">
        <f>IF(ISERROR(VLOOKUP(Transaktionen[[#This Row],[Transaktionen]],BTT[Verwendete Transaktion (Pflichtauswahl)],1,FALSE)),"nein","ja")</f>
        <v>ja</v>
      </c>
    </row>
    <row r="1915" spans="1:7" x14ac:dyDescent="0.25">
      <c r="A1915" t="s">
        <v>2446</v>
      </c>
      <c r="B1915" t="s">
        <v>2447</v>
      </c>
      <c r="C1915" t="s">
        <v>6041</v>
      </c>
      <c r="D1915" s="13">
        <v>39</v>
      </c>
      <c r="E1915" t="s">
        <v>9102</v>
      </c>
      <c r="F1915" t="str">
        <f>IF(ISERROR(VLOOKUP(Transaktionen[[#This Row],[Transaktionen]],BTT[Verwendete Transaktion (Pflichtauswahl)],1,FALSE)),"nein","ja")</f>
        <v>nein</v>
      </c>
      <c r="G1915" t="s">
        <v>9064</v>
      </c>
    </row>
    <row r="1916" spans="1:7" x14ac:dyDescent="0.25">
      <c r="A1916" t="s">
        <v>2448</v>
      </c>
      <c r="B1916" t="s">
        <v>2449</v>
      </c>
      <c r="C1916" t="s">
        <v>6041</v>
      </c>
      <c r="D1916" s="13">
        <v>10074</v>
      </c>
      <c r="E1916" t="s">
        <v>9102</v>
      </c>
      <c r="F1916" t="str">
        <f>IF(ISERROR(VLOOKUP(Transaktionen[[#This Row],[Transaktionen]],BTT[Verwendete Transaktion (Pflichtauswahl)],1,FALSE)),"nein","ja")</f>
        <v>nein</v>
      </c>
      <c r="G1916" t="s">
        <v>9064</v>
      </c>
    </row>
    <row r="1917" spans="1:7" x14ac:dyDescent="0.25">
      <c r="A1917" t="s">
        <v>2450</v>
      </c>
      <c r="B1917" t="s">
        <v>2451</v>
      </c>
      <c r="C1917" t="s">
        <v>6041</v>
      </c>
      <c r="D1917" s="13">
        <v>5709072</v>
      </c>
      <c r="E1917" t="s">
        <v>9102</v>
      </c>
      <c r="F1917" t="str">
        <f>IF(ISERROR(VLOOKUP(Transaktionen[[#This Row],[Transaktionen]],BTT[Verwendete Transaktion (Pflichtauswahl)],1,FALSE)),"nein","ja")</f>
        <v>nein</v>
      </c>
      <c r="G1917" t="s">
        <v>9064</v>
      </c>
    </row>
    <row r="1918" spans="1:7" x14ac:dyDescent="0.25">
      <c r="A1918" t="s">
        <v>2452</v>
      </c>
      <c r="B1918" t="s">
        <v>2447</v>
      </c>
      <c r="C1918" t="s">
        <v>6041</v>
      </c>
      <c r="D1918" s="13">
        <v>139</v>
      </c>
      <c r="E1918" t="s">
        <v>9102</v>
      </c>
      <c r="F1918" t="str">
        <f>IF(ISERROR(VLOOKUP(Transaktionen[[#This Row],[Transaktionen]],BTT[Verwendete Transaktion (Pflichtauswahl)],1,FALSE)),"nein","ja")</f>
        <v>nein</v>
      </c>
      <c r="G1918" t="s">
        <v>9064</v>
      </c>
    </row>
    <row r="1919" spans="1:7" x14ac:dyDescent="0.25">
      <c r="A1919" t="s">
        <v>2453</v>
      </c>
      <c r="B1919" t="s">
        <v>2449</v>
      </c>
      <c r="C1919" t="s">
        <v>6041</v>
      </c>
      <c r="D1919" s="13">
        <v>366</v>
      </c>
      <c r="E1919" t="s">
        <v>9102</v>
      </c>
      <c r="F1919" t="str">
        <f>IF(ISERROR(VLOOKUP(Transaktionen[[#This Row],[Transaktionen]],BTT[Verwendete Transaktion (Pflichtauswahl)],1,FALSE)),"nein","ja")</f>
        <v>nein</v>
      </c>
      <c r="G1919" t="s">
        <v>9064</v>
      </c>
    </row>
    <row r="1920" spans="1:7" x14ac:dyDescent="0.25">
      <c r="A1920" t="s">
        <v>2454</v>
      </c>
      <c r="B1920" t="s">
        <v>2451</v>
      </c>
      <c r="C1920" t="s">
        <v>6041</v>
      </c>
      <c r="D1920" s="13">
        <v>16234</v>
      </c>
      <c r="E1920" t="s">
        <v>9102</v>
      </c>
      <c r="F1920" t="str">
        <f>IF(ISERROR(VLOOKUP(Transaktionen[[#This Row],[Transaktionen]],BTT[Verwendete Transaktion (Pflichtauswahl)],1,FALSE)),"nein","ja")</f>
        <v>nein</v>
      </c>
      <c r="G1920" t="s">
        <v>9064</v>
      </c>
    </row>
    <row r="1921" spans="1:7" x14ac:dyDescent="0.25">
      <c r="A1921" t="s">
        <v>6977</v>
      </c>
      <c r="B1921" t="s">
        <v>8004</v>
      </c>
      <c r="C1921" t="s">
        <v>6090</v>
      </c>
      <c r="D1921" s="13" t="s">
        <v>576</v>
      </c>
      <c r="E1921" t="s">
        <v>576</v>
      </c>
      <c r="F1921" t="str">
        <f>IF(ISERROR(VLOOKUP(Transaktionen[[#This Row],[Transaktionen]],BTT[Verwendete Transaktion (Pflichtauswahl)],1,FALSE)),"nein","ja")</f>
        <v>nein</v>
      </c>
      <c r="G1921" t="s">
        <v>9341</v>
      </c>
    </row>
    <row r="1922" spans="1:7" x14ac:dyDescent="0.25">
      <c r="A1922" t="s">
        <v>9210</v>
      </c>
      <c r="B1922" t="s">
        <v>9211</v>
      </c>
      <c r="C1922" t="s">
        <v>6090</v>
      </c>
      <c r="D1922" s="13">
        <v>1</v>
      </c>
      <c r="E1922" t="s">
        <v>9102</v>
      </c>
      <c r="F1922" t="str">
        <f>IF(ISERROR(VLOOKUP(Transaktionen[[#This Row],[Transaktionen]],BTT[Verwendete Transaktion (Pflichtauswahl)],1,FALSE)),"nein","ja")</f>
        <v>nein</v>
      </c>
    </row>
    <row r="1923" spans="1:7" x14ac:dyDescent="0.25">
      <c r="A1923" t="s">
        <v>2455</v>
      </c>
      <c r="B1923" t="s">
        <v>2456</v>
      </c>
      <c r="C1923" t="s">
        <v>6090</v>
      </c>
      <c r="D1923" s="13">
        <v>18268</v>
      </c>
      <c r="E1923" t="s">
        <v>9102</v>
      </c>
      <c r="F1923" t="str">
        <f>IF(ISERROR(VLOOKUP(Transaktionen[[#This Row],[Transaktionen]],BTT[Verwendete Transaktion (Pflichtauswahl)],1,FALSE)),"nein","ja")</f>
        <v>nein</v>
      </c>
    </row>
    <row r="1924" spans="1:7" x14ac:dyDescent="0.25">
      <c r="A1924" t="s">
        <v>2457</v>
      </c>
      <c r="B1924" t="s">
        <v>2458</v>
      </c>
      <c r="C1924" t="s">
        <v>6096</v>
      </c>
      <c r="D1924" s="13">
        <v>1693</v>
      </c>
      <c r="E1924" t="s">
        <v>9102</v>
      </c>
      <c r="F1924" t="str">
        <f>IF(ISERROR(VLOOKUP(Transaktionen[[#This Row],[Transaktionen]],BTT[Verwendete Transaktion (Pflichtauswahl)],1,FALSE)),"nein","ja")</f>
        <v>ja</v>
      </c>
    </row>
    <row r="1925" spans="1:7" x14ac:dyDescent="0.25">
      <c r="A1925" t="s">
        <v>2459</v>
      </c>
      <c r="B1925" t="s">
        <v>2460</v>
      </c>
      <c r="C1925" t="s">
        <v>6096</v>
      </c>
      <c r="D1925" s="13">
        <v>32860</v>
      </c>
      <c r="E1925" t="s">
        <v>9102</v>
      </c>
      <c r="F1925" t="str">
        <f>IF(ISERROR(VLOOKUP(Transaktionen[[#This Row],[Transaktionen]],BTT[Verwendete Transaktion (Pflichtauswahl)],1,FALSE)),"nein","ja")</f>
        <v>ja</v>
      </c>
    </row>
    <row r="1926" spans="1:7" x14ac:dyDescent="0.25">
      <c r="A1926" t="s">
        <v>2461</v>
      </c>
      <c r="B1926" t="s">
        <v>1285</v>
      </c>
      <c r="C1926" t="s">
        <v>6096</v>
      </c>
      <c r="D1926" s="13">
        <v>15534</v>
      </c>
      <c r="E1926" t="s">
        <v>9102</v>
      </c>
      <c r="F1926" t="str">
        <f>IF(ISERROR(VLOOKUP(Transaktionen[[#This Row],[Transaktionen]],BTT[Verwendete Transaktion (Pflichtauswahl)],1,FALSE)),"nein","ja")</f>
        <v>ja</v>
      </c>
    </row>
    <row r="1927" spans="1:7" x14ac:dyDescent="0.25">
      <c r="A1927" t="s">
        <v>2462</v>
      </c>
      <c r="B1927" t="s">
        <v>2463</v>
      </c>
      <c r="C1927" t="s">
        <v>6041</v>
      </c>
      <c r="D1927" s="13">
        <v>215</v>
      </c>
      <c r="E1927" t="s">
        <v>9102</v>
      </c>
      <c r="F1927" t="str">
        <f>IF(ISERROR(VLOOKUP(Transaktionen[[#This Row],[Transaktionen]],BTT[Verwendete Transaktion (Pflichtauswahl)],1,FALSE)),"nein","ja")</f>
        <v>ja</v>
      </c>
    </row>
    <row r="1928" spans="1:7" x14ac:dyDescent="0.25">
      <c r="A1928" t="s">
        <v>2464</v>
      </c>
      <c r="B1928" t="s">
        <v>2465</v>
      </c>
      <c r="C1928" t="s">
        <v>6041</v>
      </c>
      <c r="D1928" s="13">
        <v>521</v>
      </c>
      <c r="E1928" t="s">
        <v>9102</v>
      </c>
      <c r="F1928" t="str">
        <f>IF(ISERROR(VLOOKUP(Transaktionen[[#This Row],[Transaktionen]],BTT[Verwendete Transaktion (Pflichtauswahl)],1,FALSE)),"nein","ja")</f>
        <v>ja</v>
      </c>
    </row>
    <row r="1929" spans="1:7" x14ac:dyDescent="0.25">
      <c r="A1929" t="s">
        <v>2466</v>
      </c>
      <c r="B1929" t="s">
        <v>2467</v>
      </c>
      <c r="C1929" t="s">
        <v>6041</v>
      </c>
      <c r="D1929" s="13">
        <v>3645742</v>
      </c>
      <c r="E1929" t="s">
        <v>9102</v>
      </c>
      <c r="F1929" t="str">
        <f>IF(ISERROR(VLOOKUP(Transaktionen[[#This Row],[Transaktionen]],BTT[Verwendete Transaktion (Pflichtauswahl)],1,FALSE)),"nein","ja")</f>
        <v>ja</v>
      </c>
    </row>
    <row r="1930" spans="1:7" x14ac:dyDescent="0.25">
      <c r="A1930" t="s">
        <v>2468</v>
      </c>
      <c r="B1930" t="s">
        <v>2469</v>
      </c>
      <c r="C1930" t="s">
        <v>6041</v>
      </c>
      <c r="D1930" s="13">
        <v>1942673</v>
      </c>
      <c r="E1930" t="s">
        <v>9102</v>
      </c>
      <c r="F1930" t="str">
        <f>IF(ISERROR(VLOOKUP(Transaktionen[[#This Row],[Transaktionen]],BTT[Verwendete Transaktion (Pflichtauswahl)],1,FALSE)),"nein","ja")</f>
        <v>ja</v>
      </c>
    </row>
    <row r="1931" spans="1:7" x14ac:dyDescent="0.25">
      <c r="A1931" t="s">
        <v>2470</v>
      </c>
      <c r="B1931" t="s">
        <v>632</v>
      </c>
      <c r="C1931" t="s">
        <v>6041</v>
      </c>
      <c r="D1931" s="13">
        <v>235751</v>
      </c>
      <c r="E1931" t="s">
        <v>9102</v>
      </c>
      <c r="F1931" t="str">
        <f>IF(ISERROR(VLOOKUP(Transaktionen[[#This Row],[Transaktionen]],BTT[Verwendete Transaktion (Pflichtauswahl)],1,FALSE)),"nein","ja")</f>
        <v>nein</v>
      </c>
      <c r="G1931" t="s">
        <v>9065</v>
      </c>
    </row>
    <row r="1932" spans="1:7" x14ac:dyDescent="0.25">
      <c r="A1932" t="s">
        <v>2471</v>
      </c>
      <c r="B1932" t="s">
        <v>2472</v>
      </c>
      <c r="C1932" t="s">
        <v>6041</v>
      </c>
      <c r="D1932" s="13">
        <v>681</v>
      </c>
      <c r="E1932" t="s">
        <v>9102</v>
      </c>
      <c r="F1932" t="str">
        <f>IF(ISERROR(VLOOKUP(Transaktionen[[#This Row],[Transaktionen]],BTT[Verwendete Transaktion (Pflichtauswahl)],1,FALSE)),"nein","ja")</f>
        <v>ja</v>
      </c>
    </row>
    <row r="1933" spans="1:7" x14ac:dyDescent="0.25">
      <c r="A1933" t="s">
        <v>2473</v>
      </c>
      <c r="B1933" t="s">
        <v>2474</v>
      </c>
      <c r="C1933" t="s">
        <v>6041</v>
      </c>
      <c r="D1933" s="13">
        <v>38</v>
      </c>
      <c r="E1933" t="s">
        <v>9102</v>
      </c>
      <c r="F1933" t="str">
        <f>IF(ISERROR(VLOOKUP(Transaktionen[[#This Row],[Transaktionen]],BTT[Verwendete Transaktion (Pflichtauswahl)],1,FALSE)),"nein","ja")</f>
        <v>ja</v>
      </c>
    </row>
    <row r="1934" spans="1:7" x14ac:dyDescent="0.25">
      <c r="A1934" t="s">
        <v>2475</v>
      </c>
      <c r="B1934" t="s">
        <v>2476</v>
      </c>
      <c r="C1934" t="s">
        <v>6041</v>
      </c>
      <c r="D1934" s="13">
        <v>36</v>
      </c>
      <c r="E1934" t="s">
        <v>9102</v>
      </c>
      <c r="F1934" t="str">
        <f>IF(ISERROR(VLOOKUP(Transaktionen[[#This Row],[Transaktionen]],BTT[Verwendete Transaktion (Pflichtauswahl)],1,FALSE)),"nein","ja")</f>
        <v>ja</v>
      </c>
    </row>
    <row r="1935" spans="1:7" x14ac:dyDescent="0.25">
      <c r="A1935" t="s">
        <v>2477</v>
      </c>
      <c r="B1935" t="s">
        <v>2478</v>
      </c>
      <c r="C1935" t="s">
        <v>6041</v>
      </c>
      <c r="D1935" s="13">
        <v>2</v>
      </c>
      <c r="E1935" t="s">
        <v>9102</v>
      </c>
      <c r="F1935" t="str">
        <f>IF(ISERROR(VLOOKUP(Transaktionen[[#This Row],[Transaktionen]],BTT[Verwendete Transaktion (Pflichtauswahl)],1,FALSE)),"nein","ja")</f>
        <v>nein</v>
      </c>
      <c r="G1935" t="s">
        <v>9065</v>
      </c>
    </row>
    <row r="1936" spans="1:7" x14ac:dyDescent="0.25">
      <c r="A1936" t="s">
        <v>2479</v>
      </c>
      <c r="B1936" t="s">
        <v>634</v>
      </c>
      <c r="C1936" t="s">
        <v>6041</v>
      </c>
      <c r="D1936" s="13">
        <v>774846</v>
      </c>
      <c r="E1936" t="s">
        <v>9102</v>
      </c>
      <c r="F1936" t="str">
        <f>IF(ISERROR(VLOOKUP(Transaktionen[[#This Row],[Transaktionen]],BTT[Verwendete Transaktion (Pflichtauswahl)],1,FALSE)),"nein","ja")</f>
        <v>nein</v>
      </c>
      <c r="G1936" t="s">
        <v>9065</v>
      </c>
    </row>
    <row r="1937" spans="1:7" x14ac:dyDescent="0.25">
      <c r="A1937" t="s">
        <v>2480</v>
      </c>
      <c r="B1937" t="s">
        <v>2481</v>
      </c>
      <c r="C1937" t="s">
        <v>6041</v>
      </c>
      <c r="D1937" s="13">
        <v>300520</v>
      </c>
      <c r="E1937" t="s">
        <v>9102</v>
      </c>
      <c r="F1937" t="str">
        <f>IF(ISERROR(VLOOKUP(Transaktionen[[#This Row],[Transaktionen]],BTT[Verwendete Transaktion (Pflichtauswahl)],1,FALSE)),"nein","ja")</f>
        <v>nein</v>
      </c>
      <c r="G1937" t="s">
        <v>9065</v>
      </c>
    </row>
    <row r="1938" spans="1:7" x14ac:dyDescent="0.25">
      <c r="A1938" t="s">
        <v>2482</v>
      </c>
      <c r="B1938" t="s">
        <v>2483</v>
      </c>
      <c r="C1938" t="s">
        <v>6041</v>
      </c>
      <c r="D1938" s="13">
        <v>625</v>
      </c>
      <c r="E1938" t="s">
        <v>9102</v>
      </c>
      <c r="F1938" t="str">
        <f>IF(ISERROR(VLOOKUP(Transaktionen[[#This Row],[Transaktionen]],BTT[Verwendete Transaktion (Pflichtauswahl)],1,FALSE)),"nein","ja")</f>
        <v>nein</v>
      </c>
      <c r="G1938" t="s">
        <v>9065</v>
      </c>
    </row>
    <row r="1939" spans="1:7" x14ac:dyDescent="0.25">
      <c r="A1939" t="s">
        <v>2484</v>
      </c>
      <c r="B1939" t="s">
        <v>2485</v>
      </c>
      <c r="C1939" t="s">
        <v>6041</v>
      </c>
      <c r="D1939" s="13">
        <v>140912</v>
      </c>
      <c r="E1939" t="s">
        <v>9102</v>
      </c>
      <c r="F1939" t="str">
        <f>IF(ISERROR(VLOOKUP(Transaktionen[[#This Row],[Transaktionen]],BTT[Verwendete Transaktion (Pflichtauswahl)],1,FALSE)),"nein","ja")</f>
        <v>ja</v>
      </c>
    </row>
    <row r="1940" spans="1:7" x14ac:dyDescent="0.25">
      <c r="A1940" t="s">
        <v>2486</v>
      </c>
      <c r="B1940" t="s">
        <v>2487</v>
      </c>
      <c r="C1940" t="s">
        <v>6041</v>
      </c>
      <c r="D1940" s="13">
        <v>11843383</v>
      </c>
      <c r="E1940" t="s">
        <v>9102</v>
      </c>
      <c r="F1940" t="str">
        <f>IF(ISERROR(VLOOKUP(Transaktionen[[#This Row],[Transaktionen]],BTT[Verwendete Transaktion (Pflichtauswahl)],1,FALSE)),"nein","ja")</f>
        <v>ja</v>
      </c>
    </row>
    <row r="1941" spans="1:7" x14ac:dyDescent="0.25">
      <c r="A1941" t="s">
        <v>2488</v>
      </c>
      <c r="B1941" t="s">
        <v>636</v>
      </c>
      <c r="C1941" t="s">
        <v>6041</v>
      </c>
      <c r="D1941" s="13">
        <v>2912755</v>
      </c>
      <c r="E1941" t="s">
        <v>9102</v>
      </c>
      <c r="F1941" t="str">
        <f>IF(ISERROR(VLOOKUP(Transaktionen[[#This Row],[Transaktionen]],BTT[Verwendete Transaktion (Pflichtauswahl)],1,FALSE)),"nein","ja")</f>
        <v>nein</v>
      </c>
      <c r="G1941" t="s">
        <v>9065</v>
      </c>
    </row>
    <row r="1942" spans="1:7" x14ac:dyDescent="0.25">
      <c r="A1942" t="s">
        <v>2489</v>
      </c>
      <c r="B1942" t="s">
        <v>2490</v>
      </c>
      <c r="C1942" t="s">
        <v>6041</v>
      </c>
      <c r="D1942" s="13">
        <v>1766</v>
      </c>
      <c r="E1942" t="s">
        <v>9102</v>
      </c>
      <c r="F1942" t="str">
        <f>IF(ISERROR(VLOOKUP(Transaktionen[[#This Row],[Transaktionen]],BTT[Verwendete Transaktion (Pflichtauswahl)],1,FALSE)),"nein","ja")</f>
        <v>nein</v>
      </c>
      <c r="G1942" t="s">
        <v>9066</v>
      </c>
    </row>
    <row r="1943" spans="1:7" x14ac:dyDescent="0.25">
      <c r="A1943" t="s">
        <v>2491</v>
      </c>
      <c r="B1943" t="s">
        <v>2492</v>
      </c>
      <c r="C1943" t="s">
        <v>6041</v>
      </c>
      <c r="D1943" s="13">
        <v>6626</v>
      </c>
      <c r="E1943" t="s">
        <v>9102</v>
      </c>
      <c r="F1943" t="str">
        <f>IF(ISERROR(VLOOKUP(Transaktionen[[#This Row],[Transaktionen]],BTT[Verwendete Transaktion (Pflichtauswahl)],1,FALSE)),"nein","ja")</f>
        <v>nein</v>
      </c>
      <c r="G1943" t="s">
        <v>9065</v>
      </c>
    </row>
    <row r="1944" spans="1:7" x14ac:dyDescent="0.25">
      <c r="A1944" t="s">
        <v>2493</v>
      </c>
      <c r="B1944" t="s">
        <v>2494</v>
      </c>
      <c r="C1944" t="s">
        <v>6041</v>
      </c>
      <c r="D1944" s="13">
        <v>57199</v>
      </c>
      <c r="E1944" t="s">
        <v>9102</v>
      </c>
      <c r="F1944" t="str">
        <f>IF(ISERROR(VLOOKUP(Transaktionen[[#This Row],[Transaktionen]],BTT[Verwendete Transaktion (Pflichtauswahl)],1,FALSE)),"nein","ja")</f>
        <v>nein</v>
      </c>
      <c r="G1944" t="s">
        <v>9065</v>
      </c>
    </row>
    <row r="1945" spans="1:7" x14ac:dyDescent="0.25">
      <c r="A1945" t="s">
        <v>2495</v>
      </c>
      <c r="B1945" t="s">
        <v>2496</v>
      </c>
      <c r="C1945" t="s">
        <v>6041</v>
      </c>
      <c r="D1945" s="13">
        <v>20436</v>
      </c>
      <c r="E1945" t="s">
        <v>9102</v>
      </c>
      <c r="F1945" t="str">
        <f>IF(ISERROR(VLOOKUP(Transaktionen[[#This Row],[Transaktionen]],BTT[Verwendete Transaktion (Pflichtauswahl)],1,FALSE)),"nein","ja")</f>
        <v>nein</v>
      </c>
      <c r="G1945" t="s">
        <v>9065</v>
      </c>
    </row>
    <row r="1946" spans="1:7" x14ac:dyDescent="0.25">
      <c r="A1946" t="s">
        <v>2497</v>
      </c>
      <c r="B1946" t="s">
        <v>2498</v>
      </c>
      <c r="C1946" t="s">
        <v>6041</v>
      </c>
      <c r="D1946" s="13">
        <v>1844342</v>
      </c>
      <c r="E1946" t="s">
        <v>9102</v>
      </c>
      <c r="F1946" t="str">
        <f>IF(ISERROR(VLOOKUP(Transaktionen[[#This Row],[Transaktionen]],BTT[Verwendete Transaktion (Pflichtauswahl)],1,FALSE)),"nein","ja")</f>
        <v>ja</v>
      </c>
    </row>
    <row r="1947" spans="1:7" x14ac:dyDescent="0.25">
      <c r="A1947" t="s">
        <v>2499</v>
      </c>
      <c r="B1947" t="s">
        <v>638</v>
      </c>
      <c r="C1947" t="s">
        <v>6041</v>
      </c>
      <c r="D1947" s="13">
        <v>539767</v>
      </c>
      <c r="E1947" t="s">
        <v>9102</v>
      </c>
      <c r="F1947" t="str">
        <f>IF(ISERROR(VLOOKUP(Transaktionen[[#This Row],[Transaktionen]],BTT[Verwendete Transaktion (Pflichtauswahl)],1,FALSE)),"nein","ja")</f>
        <v>ja</v>
      </c>
    </row>
    <row r="1948" spans="1:7" x14ac:dyDescent="0.25">
      <c r="A1948" t="s">
        <v>2500</v>
      </c>
      <c r="B1948" t="s">
        <v>2501</v>
      </c>
      <c r="C1948" t="s">
        <v>6041</v>
      </c>
      <c r="D1948" s="13">
        <v>151586</v>
      </c>
      <c r="E1948" t="s">
        <v>9102</v>
      </c>
      <c r="F1948" t="str">
        <f>IF(ISERROR(VLOOKUP(Transaktionen[[#This Row],[Transaktionen]],BTT[Verwendete Transaktion (Pflichtauswahl)],1,FALSE)),"nein","ja")</f>
        <v>ja</v>
      </c>
    </row>
    <row r="1949" spans="1:7" x14ac:dyDescent="0.25">
      <c r="A1949" t="s">
        <v>2502</v>
      </c>
      <c r="B1949" t="s">
        <v>2503</v>
      </c>
      <c r="C1949" t="s">
        <v>6041</v>
      </c>
      <c r="D1949" s="13">
        <v>134</v>
      </c>
      <c r="E1949" t="s">
        <v>9102</v>
      </c>
      <c r="F1949" t="str">
        <f>IF(ISERROR(VLOOKUP(Transaktionen[[#This Row],[Transaktionen]],BTT[Verwendete Transaktion (Pflichtauswahl)],1,FALSE)),"nein","ja")</f>
        <v>ja</v>
      </c>
    </row>
    <row r="1950" spans="1:7" x14ac:dyDescent="0.25">
      <c r="A1950" t="s">
        <v>2504</v>
      </c>
      <c r="B1950" t="s">
        <v>2505</v>
      </c>
      <c r="C1950" t="s">
        <v>6041</v>
      </c>
      <c r="D1950" s="13">
        <v>23</v>
      </c>
      <c r="E1950" t="s">
        <v>9102</v>
      </c>
      <c r="F1950" t="str">
        <f>IF(ISERROR(VLOOKUP(Transaktionen[[#This Row],[Transaktionen]],BTT[Verwendete Transaktion (Pflichtauswahl)],1,FALSE)),"nein","ja")</f>
        <v>ja</v>
      </c>
    </row>
    <row r="1951" spans="1:7" x14ac:dyDescent="0.25">
      <c r="A1951" t="s">
        <v>2506</v>
      </c>
      <c r="B1951" t="s">
        <v>2507</v>
      </c>
      <c r="C1951" t="s">
        <v>6041</v>
      </c>
      <c r="D1951" s="13">
        <v>1046</v>
      </c>
      <c r="E1951" t="s">
        <v>9102</v>
      </c>
      <c r="F1951" t="str">
        <f>IF(ISERROR(VLOOKUP(Transaktionen[[#This Row],[Transaktionen]],BTT[Verwendete Transaktion (Pflichtauswahl)],1,FALSE)),"nein","ja")</f>
        <v>ja</v>
      </c>
    </row>
    <row r="1952" spans="1:7" x14ac:dyDescent="0.25">
      <c r="A1952" t="s">
        <v>2508</v>
      </c>
      <c r="B1952" t="s">
        <v>2509</v>
      </c>
      <c r="C1952" t="s">
        <v>6041</v>
      </c>
      <c r="D1952" s="13">
        <v>2551</v>
      </c>
      <c r="E1952" t="s">
        <v>9102</v>
      </c>
      <c r="F1952" t="str">
        <f>IF(ISERROR(VLOOKUP(Transaktionen[[#This Row],[Transaktionen]],BTT[Verwendete Transaktion (Pflichtauswahl)],1,FALSE)),"nein","ja")</f>
        <v>ja</v>
      </c>
    </row>
    <row r="1953" spans="1:7" x14ac:dyDescent="0.25">
      <c r="A1953" t="s">
        <v>2510</v>
      </c>
      <c r="B1953" t="s">
        <v>2511</v>
      </c>
      <c r="C1953" t="s">
        <v>6041</v>
      </c>
      <c r="D1953" s="13">
        <v>243986</v>
      </c>
      <c r="E1953" t="s">
        <v>9102</v>
      </c>
      <c r="F1953" t="str">
        <f>IF(ISERROR(VLOOKUP(Transaktionen[[#This Row],[Transaktionen]],BTT[Verwendete Transaktion (Pflichtauswahl)],1,FALSE)),"nein","ja")</f>
        <v>ja</v>
      </c>
    </row>
    <row r="1954" spans="1:7" x14ac:dyDescent="0.25">
      <c r="A1954" t="s">
        <v>2512</v>
      </c>
      <c r="B1954" t="s">
        <v>2513</v>
      </c>
      <c r="C1954" t="s">
        <v>6041</v>
      </c>
      <c r="D1954" s="13">
        <v>343</v>
      </c>
      <c r="E1954" t="s">
        <v>9102</v>
      </c>
      <c r="F1954" t="str">
        <f>IF(ISERROR(VLOOKUP(Transaktionen[[#This Row],[Transaktionen]],BTT[Verwendete Transaktion (Pflichtauswahl)],1,FALSE)),"nein","ja")</f>
        <v>ja</v>
      </c>
    </row>
    <row r="1955" spans="1:7" x14ac:dyDescent="0.25">
      <c r="A1955" t="s">
        <v>2514</v>
      </c>
      <c r="B1955" t="s">
        <v>2515</v>
      </c>
      <c r="C1955" t="s">
        <v>6041</v>
      </c>
      <c r="D1955" s="13">
        <v>51709</v>
      </c>
      <c r="E1955" t="s">
        <v>9102</v>
      </c>
      <c r="F1955" t="str">
        <f>IF(ISERROR(VLOOKUP(Transaktionen[[#This Row],[Transaktionen]],BTT[Verwendete Transaktion (Pflichtauswahl)],1,FALSE)),"nein","ja")</f>
        <v>ja</v>
      </c>
    </row>
    <row r="1956" spans="1:7" x14ac:dyDescent="0.25">
      <c r="A1956" t="s">
        <v>2516</v>
      </c>
      <c r="B1956" t="s">
        <v>2517</v>
      </c>
      <c r="C1956" t="s">
        <v>6041</v>
      </c>
      <c r="D1956" s="13">
        <v>350345</v>
      </c>
      <c r="E1956" t="s">
        <v>9102</v>
      </c>
      <c r="F1956" t="str">
        <f>IF(ISERROR(VLOOKUP(Transaktionen[[#This Row],[Transaktionen]],BTT[Verwendete Transaktion (Pflichtauswahl)],1,FALSE)),"nein","ja")</f>
        <v>ja</v>
      </c>
    </row>
    <row r="1957" spans="1:7" x14ac:dyDescent="0.25">
      <c r="A1957" t="s">
        <v>2518</v>
      </c>
      <c r="B1957" t="s">
        <v>2519</v>
      </c>
      <c r="C1957" t="s">
        <v>6041</v>
      </c>
      <c r="D1957" s="13">
        <v>64535</v>
      </c>
      <c r="E1957" t="s">
        <v>9102</v>
      </c>
      <c r="F1957" t="str">
        <f>IF(ISERROR(VLOOKUP(Transaktionen[[#This Row],[Transaktionen]],BTT[Verwendete Transaktion (Pflichtauswahl)],1,FALSE)),"nein","ja")</f>
        <v>ja</v>
      </c>
    </row>
    <row r="1958" spans="1:7" x14ac:dyDescent="0.25">
      <c r="A1958" t="s">
        <v>6978</v>
      </c>
      <c r="B1958" t="s">
        <v>8005</v>
      </c>
      <c r="C1958" t="s">
        <v>6041</v>
      </c>
      <c r="D1958" s="13">
        <v>2</v>
      </c>
      <c r="E1958" t="s">
        <v>576</v>
      </c>
      <c r="F1958" t="str">
        <f>IF(ISERROR(VLOOKUP(Transaktionen[[#This Row],[Transaktionen]],BTT[Verwendete Transaktion (Pflichtauswahl)],1,FALSE)),"nein","ja")</f>
        <v>ja</v>
      </c>
    </row>
    <row r="1959" spans="1:7" x14ac:dyDescent="0.25">
      <c r="A1959" t="s">
        <v>2520</v>
      </c>
      <c r="B1959" t="s">
        <v>2521</v>
      </c>
      <c r="C1959" t="s">
        <v>6041</v>
      </c>
      <c r="D1959" s="13">
        <v>92890</v>
      </c>
      <c r="E1959" t="s">
        <v>9102</v>
      </c>
      <c r="F1959" t="str">
        <f>IF(ISERROR(VLOOKUP(Transaktionen[[#This Row],[Transaktionen]],BTT[Verwendete Transaktion (Pflichtauswahl)],1,FALSE)),"nein","ja")</f>
        <v>ja</v>
      </c>
    </row>
    <row r="1960" spans="1:7" x14ac:dyDescent="0.25">
      <c r="A1960" t="s">
        <v>2522</v>
      </c>
      <c r="B1960" t="s">
        <v>2523</v>
      </c>
      <c r="C1960" t="s">
        <v>6041</v>
      </c>
      <c r="D1960" s="13">
        <v>122</v>
      </c>
      <c r="E1960" t="s">
        <v>9102</v>
      </c>
      <c r="F1960" t="str">
        <f>IF(ISERROR(VLOOKUP(Transaktionen[[#This Row],[Transaktionen]],BTT[Verwendete Transaktion (Pflichtauswahl)],1,FALSE)),"nein","ja")</f>
        <v>ja</v>
      </c>
    </row>
    <row r="1961" spans="1:7" x14ac:dyDescent="0.25">
      <c r="A1961" t="s">
        <v>2524</v>
      </c>
      <c r="B1961" t="s">
        <v>2525</v>
      </c>
      <c r="C1961" t="s">
        <v>6041</v>
      </c>
      <c r="D1961" s="13">
        <v>130069</v>
      </c>
      <c r="E1961" t="s">
        <v>9102</v>
      </c>
      <c r="F1961" t="str">
        <f>IF(ISERROR(VLOOKUP(Transaktionen[[#This Row],[Transaktionen]],BTT[Verwendete Transaktion (Pflichtauswahl)],1,FALSE)),"nein","ja")</f>
        <v>ja</v>
      </c>
    </row>
    <row r="1962" spans="1:7" x14ac:dyDescent="0.25">
      <c r="A1962" t="s">
        <v>2526</v>
      </c>
      <c r="B1962" t="s">
        <v>2527</v>
      </c>
      <c r="C1962" t="s">
        <v>6041</v>
      </c>
      <c r="D1962" s="13">
        <v>128630</v>
      </c>
      <c r="E1962" t="s">
        <v>9102</v>
      </c>
      <c r="F1962" t="str">
        <f>IF(ISERROR(VLOOKUP(Transaktionen[[#This Row],[Transaktionen]],BTT[Verwendete Transaktion (Pflichtauswahl)],1,FALSE)),"nein","ja")</f>
        <v>ja</v>
      </c>
    </row>
    <row r="1963" spans="1:7" x14ac:dyDescent="0.25">
      <c r="A1963" t="s">
        <v>2528</v>
      </c>
      <c r="B1963" t="s">
        <v>2529</v>
      </c>
      <c r="C1963" t="s">
        <v>6041</v>
      </c>
      <c r="D1963" s="13">
        <v>254762</v>
      </c>
      <c r="E1963" t="s">
        <v>9102</v>
      </c>
      <c r="F1963" t="str">
        <f>IF(ISERROR(VLOOKUP(Transaktionen[[#This Row],[Transaktionen]],BTT[Verwendete Transaktion (Pflichtauswahl)],1,FALSE)),"nein","ja")</f>
        <v>ja</v>
      </c>
      <c r="G1963" t="s">
        <v>9067</v>
      </c>
    </row>
    <row r="1964" spans="1:7" x14ac:dyDescent="0.25">
      <c r="A1964" t="s">
        <v>2530</v>
      </c>
      <c r="B1964" t="s">
        <v>2531</v>
      </c>
      <c r="C1964" t="s">
        <v>6041</v>
      </c>
      <c r="D1964" s="13">
        <v>1477908</v>
      </c>
      <c r="E1964" t="s">
        <v>9102</v>
      </c>
      <c r="F1964" t="str">
        <f>IF(ISERROR(VLOOKUP(Transaktionen[[#This Row],[Transaktionen]],BTT[Verwendete Transaktion (Pflichtauswahl)],1,FALSE)),"nein","ja")</f>
        <v>nein</v>
      </c>
      <c r="G1964" t="s">
        <v>9067</v>
      </c>
    </row>
    <row r="1965" spans="1:7" x14ac:dyDescent="0.25">
      <c r="A1965" t="s">
        <v>2532</v>
      </c>
      <c r="B1965" t="s">
        <v>640</v>
      </c>
      <c r="C1965" t="s">
        <v>6041</v>
      </c>
      <c r="D1965" s="13">
        <v>106206</v>
      </c>
      <c r="E1965" t="s">
        <v>9102</v>
      </c>
      <c r="F1965" t="str">
        <f>IF(ISERROR(VLOOKUP(Transaktionen[[#This Row],[Transaktionen]],BTT[Verwendete Transaktion (Pflichtauswahl)],1,FALSE)),"nein","ja")</f>
        <v>nein</v>
      </c>
      <c r="G1965" t="s">
        <v>9067</v>
      </c>
    </row>
    <row r="1966" spans="1:7" x14ac:dyDescent="0.25">
      <c r="A1966" t="s">
        <v>2533</v>
      </c>
      <c r="B1966" t="s">
        <v>2534</v>
      </c>
      <c r="C1966" t="s">
        <v>6041</v>
      </c>
      <c r="D1966" s="13">
        <v>19172</v>
      </c>
      <c r="E1966" t="s">
        <v>9102</v>
      </c>
      <c r="F1966" t="str">
        <f>IF(ISERROR(VLOOKUP(Transaktionen[[#This Row],[Transaktionen]],BTT[Verwendete Transaktion (Pflichtauswahl)],1,FALSE)),"nein","ja")</f>
        <v>ja</v>
      </c>
      <c r="G1966" t="s">
        <v>9067</v>
      </c>
    </row>
    <row r="1967" spans="1:7" x14ac:dyDescent="0.25">
      <c r="A1967" t="s">
        <v>2535</v>
      </c>
      <c r="B1967" t="s">
        <v>2536</v>
      </c>
      <c r="C1967" t="s">
        <v>6041</v>
      </c>
      <c r="D1967" s="13">
        <v>7589</v>
      </c>
      <c r="E1967" t="s">
        <v>9102</v>
      </c>
      <c r="F1967" t="str">
        <f>IF(ISERROR(VLOOKUP(Transaktionen[[#This Row],[Transaktionen]],BTT[Verwendete Transaktion (Pflichtauswahl)],1,FALSE)),"nein","ja")</f>
        <v>nein</v>
      </c>
      <c r="G1967" t="s">
        <v>9067</v>
      </c>
    </row>
    <row r="1968" spans="1:7" x14ac:dyDescent="0.25">
      <c r="A1968" t="s">
        <v>6979</v>
      </c>
      <c r="B1968" t="s">
        <v>8006</v>
      </c>
      <c r="C1968" t="s">
        <v>6041</v>
      </c>
      <c r="D1968" s="13" t="s">
        <v>576</v>
      </c>
      <c r="E1968" t="s">
        <v>576</v>
      </c>
      <c r="F1968" t="str">
        <f>IF(ISERROR(VLOOKUP(Transaktionen[[#This Row],[Transaktionen]],BTT[Verwendete Transaktion (Pflichtauswahl)],1,FALSE)),"nein","ja")</f>
        <v>nein</v>
      </c>
      <c r="G1968" t="s">
        <v>9063</v>
      </c>
    </row>
    <row r="1969" spans="1:7" x14ac:dyDescent="0.25">
      <c r="A1969" t="s">
        <v>2537</v>
      </c>
      <c r="B1969" t="s">
        <v>2538</v>
      </c>
      <c r="C1969" t="s">
        <v>6041</v>
      </c>
      <c r="D1969" s="13">
        <v>1224</v>
      </c>
      <c r="E1969" t="s">
        <v>9102</v>
      </c>
      <c r="F1969" t="str">
        <f>IF(ISERROR(VLOOKUP(Transaktionen[[#This Row],[Transaktionen]],BTT[Verwendete Transaktion (Pflichtauswahl)],1,FALSE)),"nein","ja")</f>
        <v>ja</v>
      </c>
    </row>
    <row r="1970" spans="1:7" x14ac:dyDescent="0.25">
      <c r="A1970" t="s">
        <v>2539</v>
      </c>
      <c r="B1970" t="s">
        <v>2540</v>
      </c>
      <c r="C1970" t="s">
        <v>6041</v>
      </c>
      <c r="D1970" s="13">
        <v>252</v>
      </c>
      <c r="E1970" t="s">
        <v>9102</v>
      </c>
      <c r="F1970" t="str">
        <f>IF(ISERROR(VLOOKUP(Transaktionen[[#This Row],[Transaktionen]],BTT[Verwendete Transaktion (Pflichtauswahl)],1,FALSE)),"nein","ja")</f>
        <v>ja</v>
      </c>
    </row>
    <row r="1971" spans="1:7" x14ac:dyDescent="0.25">
      <c r="A1971" t="s">
        <v>2541</v>
      </c>
      <c r="B1971" t="s">
        <v>2542</v>
      </c>
      <c r="C1971" t="s">
        <v>6041</v>
      </c>
      <c r="D1971" s="13">
        <v>28595</v>
      </c>
      <c r="E1971" t="s">
        <v>9102</v>
      </c>
      <c r="F1971" t="str">
        <f>IF(ISERROR(VLOOKUP(Transaktionen[[#This Row],[Transaktionen]],BTT[Verwendete Transaktion (Pflichtauswahl)],1,FALSE)),"nein","ja")</f>
        <v>ja</v>
      </c>
    </row>
    <row r="1972" spans="1:7" x14ac:dyDescent="0.25">
      <c r="A1972" t="s">
        <v>2543</v>
      </c>
      <c r="B1972" t="s">
        <v>2544</v>
      </c>
      <c r="C1972" t="s">
        <v>6041</v>
      </c>
      <c r="D1972" s="13">
        <v>51</v>
      </c>
      <c r="E1972" t="s">
        <v>9102</v>
      </c>
      <c r="F1972" t="str">
        <f>IF(ISERROR(VLOOKUP(Transaktionen[[#This Row],[Transaktionen]],BTT[Verwendete Transaktion (Pflichtauswahl)],1,FALSE)),"nein","ja")</f>
        <v>ja</v>
      </c>
    </row>
    <row r="1973" spans="1:7" x14ac:dyDescent="0.25">
      <c r="A1973" t="s">
        <v>2545</v>
      </c>
      <c r="B1973" t="s">
        <v>2546</v>
      </c>
      <c r="C1973" t="s">
        <v>6041</v>
      </c>
      <c r="D1973" s="13">
        <v>3727</v>
      </c>
      <c r="E1973" t="s">
        <v>9102</v>
      </c>
      <c r="F1973" s="10" t="str">
        <f>IF(ISERROR(VLOOKUP(Transaktionen[[#This Row],[Transaktionen]],BTT[Verwendete Transaktion (Pflichtauswahl)],1,FALSE)),"nein","ja")</f>
        <v>ja</v>
      </c>
    </row>
    <row r="1974" spans="1:7" x14ac:dyDescent="0.25">
      <c r="A1974" t="s">
        <v>2547</v>
      </c>
      <c r="B1974" t="s">
        <v>2548</v>
      </c>
      <c r="C1974" t="s">
        <v>6041</v>
      </c>
      <c r="D1974" s="13">
        <v>316</v>
      </c>
      <c r="E1974" t="s">
        <v>9102</v>
      </c>
      <c r="F1974" t="str">
        <f>IF(ISERROR(VLOOKUP(Transaktionen[[#This Row],[Transaktionen]],BTT[Verwendete Transaktion (Pflichtauswahl)],1,FALSE)),"nein","ja")</f>
        <v>ja</v>
      </c>
    </row>
    <row r="1975" spans="1:7" x14ac:dyDescent="0.25">
      <c r="A1975" t="s">
        <v>2549</v>
      </c>
      <c r="B1975" t="s">
        <v>2550</v>
      </c>
      <c r="C1975" t="s">
        <v>6041</v>
      </c>
      <c r="D1975" s="13">
        <v>12</v>
      </c>
      <c r="E1975" t="s">
        <v>9102</v>
      </c>
      <c r="F1975" t="str">
        <f>IF(ISERROR(VLOOKUP(Transaktionen[[#This Row],[Transaktionen]],BTT[Verwendete Transaktion (Pflichtauswahl)],1,FALSE)),"nein","ja")</f>
        <v>ja</v>
      </c>
    </row>
    <row r="1976" spans="1:7" x14ac:dyDescent="0.25">
      <c r="A1976" t="s">
        <v>6980</v>
      </c>
      <c r="B1976" t="s">
        <v>8007</v>
      </c>
      <c r="C1976" t="s">
        <v>6041</v>
      </c>
      <c r="D1976" s="13" t="s">
        <v>576</v>
      </c>
      <c r="E1976" t="s">
        <v>576</v>
      </c>
      <c r="F1976" t="str">
        <f>IF(ISERROR(VLOOKUP(Transaktionen[[#This Row],[Transaktionen]],BTT[Verwendete Transaktion (Pflichtauswahl)],1,FALSE)),"nein","ja")</f>
        <v>nein</v>
      </c>
      <c r="G1976" t="s">
        <v>9063</v>
      </c>
    </row>
    <row r="1977" spans="1:7" x14ac:dyDescent="0.25">
      <c r="A1977" t="s">
        <v>2551</v>
      </c>
      <c r="B1977" t="s">
        <v>2552</v>
      </c>
      <c r="C1977" t="s">
        <v>6040</v>
      </c>
      <c r="D1977" s="13">
        <v>4435</v>
      </c>
      <c r="E1977" t="s">
        <v>9102</v>
      </c>
      <c r="F1977" t="str">
        <f>IF(ISERROR(VLOOKUP(Transaktionen[[#This Row],[Transaktionen]],BTT[Verwendete Transaktion (Pflichtauswahl)],1,FALSE)),"nein","ja")</f>
        <v>nein</v>
      </c>
      <c r="G1977" t="s">
        <v>9065</v>
      </c>
    </row>
    <row r="1978" spans="1:7" x14ac:dyDescent="0.25">
      <c r="A1978" t="s">
        <v>2553</v>
      </c>
      <c r="B1978" t="s">
        <v>2554</v>
      </c>
      <c r="C1978" t="s">
        <v>6040</v>
      </c>
      <c r="D1978" s="13">
        <v>4559</v>
      </c>
      <c r="E1978" t="s">
        <v>9102</v>
      </c>
      <c r="F1978" t="str">
        <f>IF(ISERROR(VLOOKUP(Transaktionen[[#This Row],[Transaktionen]],BTT[Verwendete Transaktion (Pflichtauswahl)],1,FALSE)),"nein","ja")</f>
        <v>nein</v>
      </c>
    </row>
    <row r="1979" spans="1:7" x14ac:dyDescent="0.25">
      <c r="A1979" t="s">
        <v>2555</v>
      </c>
      <c r="B1979" t="s">
        <v>2556</v>
      </c>
      <c r="C1979" t="s">
        <v>6041</v>
      </c>
      <c r="D1979" s="13">
        <v>7199</v>
      </c>
      <c r="E1979" t="s">
        <v>9102</v>
      </c>
      <c r="F1979" t="str">
        <f>IF(ISERROR(VLOOKUP(Transaktionen[[#This Row],[Transaktionen]],BTT[Verwendete Transaktion (Pflichtauswahl)],1,FALSE)),"nein","ja")</f>
        <v>ja</v>
      </c>
    </row>
    <row r="1980" spans="1:7" x14ac:dyDescent="0.25">
      <c r="A1980" t="s">
        <v>2557</v>
      </c>
      <c r="B1980" t="s">
        <v>2558</v>
      </c>
      <c r="C1980" t="s">
        <v>6041</v>
      </c>
      <c r="D1980" s="13">
        <v>578</v>
      </c>
      <c r="E1980" t="s">
        <v>9102</v>
      </c>
      <c r="F1980" t="str">
        <f>IF(ISERROR(VLOOKUP(Transaktionen[[#This Row],[Transaktionen]],BTT[Verwendete Transaktion (Pflichtauswahl)],1,FALSE)),"nein","ja")</f>
        <v>nein</v>
      </c>
      <c r="G1980" t="s">
        <v>9064</v>
      </c>
    </row>
    <row r="1981" spans="1:7" x14ac:dyDescent="0.25">
      <c r="A1981" t="s">
        <v>6981</v>
      </c>
      <c r="B1981" t="s">
        <v>8008</v>
      </c>
      <c r="C1981" t="s">
        <v>6041</v>
      </c>
      <c r="D1981" s="13">
        <v>7</v>
      </c>
      <c r="E1981" t="s">
        <v>9102</v>
      </c>
      <c r="F1981" t="str">
        <f>IF(ISERROR(VLOOKUP(Transaktionen[[#This Row],[Transaktionen]],BTT[Verwendete Transaktion (Pflichtauswahl)],1,FALSE)),"nein","ja")</f>
        <v>nein</v>
      </c>
      <c r="G1981" t="s">
        <v>9064</v>
      </c>
    </row>
    <row r="1982" spans="1:7" x14ac:dyDescent="0.25">
      <c r="A1982" t="s">
        <v>8584</v>
      </c>
      <c r="B1982" t="s">
        <v>8587</v>
      </c>
      <c r="C1982" t="s">
        <v>9073</v>
      </c>
      <c r="D1982" s="13" t="s">
        <v>576</v>
      </c>
      <c r="E1982" t="s">
        <v>576</v>
      </c>
      <c r="F1982" t="str">
        <f>IF(ISERROR(VLOOKUP(Transaktionen[[#This Row],[Transaktionen]],BTT[Verwendete Transaktion (Pflichtauswahl)],1,FALSE)),"nein","ja")</f>
        <v>ja</v>
      </c>
    </row>
    <row r="1983" spans="1:7" x14ac:dyDescent="0.25">
      <c r="A1983" t="s">
        <v>2559</v>
      </c>
      <c r="B1983" t="s">
        <v>2560</v>
      </c>
      <c r="C1983" t="s">
        <v>6042</v>
      </c>
      <c r="D1983" s="13">
        <v>659</v>
      </c>
      <c r="E1983" t="s">
        <v>9102</v>
      </c>
      <c r="F1983" t="str">
        <f>IF(ISERROR(VLOOKUP(Transaktionen[[#This Row],[Transaktionen]],BTT[Verwendete Transaktion (Pflichtauswahl)],1,FALSE)),"nein","ja")</f>
        <v>nein</v>
      </c>
    </row>
    <row r="1984" spans="1:7" x14ac:dyDescent="0.25">
      <c r="A1984" t="s">
        <v>2561</v>
      </c>
      <c r="B1984" t="s">
        <v>2562</v>
      </c>
      <c r="C1984" t="s">
        <v>8457</v>
      </c>
      <c r="D1984" s="13">
        <v>1128</v>
      </c>
      <c r="E1984" t="s">
        <v>9102</v>
      </c>
      <c r="F1984" t="str">
        <f>IF(ISERROR(VLOOKUP(Transaktionen[[#This Row],[Transaktionen]],BTT[Verwendete Transaktion (Pflichtauswahl)],1,FALSE)),"nein","ja")</f>
        <v>nein</v>
      </c>
      <c r="G1984" t="s">
        <v>9356</v>
      </c>
    </row>
    <row r="1985" spans="1:7" x14ac:dyDescent="0.25">
      <c r="A1985" t="s">
        <v>2563</v>
      </c>
      <c r="B1985" t="s">
        <v>2564</v>
      </c>
      <c r="C1985" t="s">
        <v>8457</v>
      </c>
      <c r="D1985" s="13">
        <v>14746</v>
      </c>
      <c r="E1985" t="s">
        <v>9102</v>
      </c>
      <c r="F1985" t="str">
        <f>IF(ISERROR(VLOOKUP(Transaktionen[[#This Row],[Transaktionen]],BTT[Verwendete Transaktion (Pflichtauswahl)],1,FALSE)),"nein","ja")</f>
        <v>nein</v>
      </c>
      <c r="G1985" t="s">
        <v>9356</v>
      </c>
    </row>
    <row r="1986" spans="1:7" x14ac:dyDescent="0.25">
      <c r="A1986" t="s">
        <v>2565</v>
      </c>
      <c r="B1986" t="s">
        <v>2566</v>
      </c>
      <c r="C1986" t="s">
        <v>8457</v>
      </c>
      <c r="D1986" s="13">
        <v>1950</v>
      </c>
      <c r="E1986" t="s">
        <v>9102</v>
      </c>
      <c r="F1986" t="str">
        <f>IF(ISERROR(VLOOKUP(Transaktionen[[#This Row],[Transaktionen]],BTT[Verwendete Transaktion (Pflichtauswahl)],1,FALSE)),"nein","ja")</f>
        <v>nein</v>
      </c>
      <c r="G1986" t="s">
        <v>9356</v>
      </c>
    </row>
    <row r="1987" spans="1:7" x14ac:dyDescent="0.25">
      <c r="A1987" t="s">
        <v>2567</v>
      </c>
      <c r="B1987" t="s">
        <v>2568</v>
      </c>
      <c r="C1987" t="s">
        <v>8457</v>
      </c>
      <c r="D1987" s="13">
        <v>74</v>
      </c>
      <c r="E1987" t="s">
        <v>9102</v>
      </c>
      <c r="F1987" t="str">
        <f>IF(ISERROR(VLOOKUP(Transaktionen[[#This Row],[Transaktionen]],BTT[Verwendete Transaktion (Pflichtauswahl)],1,FALSE)),"nein","ja")</f>
        <v>nein</v>
      </c>
      <c r="G1987" t="s">
        <v>9356</v>
      </c>
    </row>
    <row r="1988" spans="1:7" x14ac:dyDescent="0.25">
      <c r="A1988" t="s">
        <v>2569</v>
      </c>
      <c r="B1988" t="s">
        <v>2570</v>
      </c>
      <c r="C1988" t="s">
        <v>8457</v>
      </c>
      <c r="D1988" s="13">
        <v>352</v>
      </c>
      <c r="E1988" t="s">
        <v>9102</v>
      </c>
      <c r="F1988" t="str">
        <f>IF(ISERROR(VLOOKUP(Transaktionen[[#This Row],[Transaktionen]],BTT[Verwendete Transaktion (Pflichtauswahl)],1,FALSE)),"nein","ja")</f>
        <v>nein</v>
      </c>
      <c r="G1988" t="s">
        <v>9356</v>
      </c>
    </row>
    <row r="1989" spans="1:7" x14ac:dyDescent="0.25">
      <c r="A1989" t="s">
        <v>2571</v>
      </c>
      <c r="B1989" t="s">
        <v>2572</v>
      </c>
      <c r="C1989" t="s">
        <v>8457</v>
      </c>
      <c r="D1989" s="13">
        <v>9</v>
      </c>
      <c r="E1989" t="s">
        <v>9102</v>
      </c>
      <c r="F1989" t="str">
        <f>IF(ISERROR(VLOOKUP(Transaktionen[[#This Row],[Transaktionen]],BTT[Verwendete Transaktion (Pflichtauswahl)],1,FALSE)),"nein","ja")</f>
        <v>nein</v>
      </c>
    </row>
    <row r="1990" spans="1:7" x14ac:dyDescent="0.25">
      <c r="A1990" t="s">
        <v>2573</v>
      </c>
      <c r="B1990" t="s">
        <v>2574</v>
      </c>
      <c r="C1990" t="s">
        <v>8457</v>
      </c>
      <c r="D1990" s="13">
        <v>1778</v>
      </c>
      <c r="E1990" t="s">
        <v>9102</v>
      </c>
      <c r="F1990" t="str">
        <f>IF(ISERROR(VLOOKUP(Transaktionen[[#This Row],[Transaktionen]],BTT[Verwendete Transaktion (Pflichtauswahl)],1,FALSE)),"nein","ja")</f>
        <v>nein</v>
      </c>
      <c r="G1990" t="s">
        <v>9356</v>
      </c>
    </row>
    <row r="1991" spans="1:7" x14ac:dyDescent="0.25">
      <c r="A1991" t="s">
        <v>2575</v>
      </c>
      <c r="B1991" t="s">
        <v>2576</v>
      </c>
      <c r="C1991" t="s">
        <v>8457</v>
      </c>
      <c r="D1991" s="13">
        <v>74</v>
      </c>
      <c r="E1991" t="s">
        <v>576</v>
      </c>
      <c r="F1991" t="str">
        <f>IF(ISERROR(VLOOKUP(Transaktionen[[#This Row],[Transaktionen]],BTT[Verwendete Transaktion (Pflichtauswahl)],1,FALSE)),"nein","ja")</f>
        <v>nein</v>
      </c>
    </row>
    <row r="1992" spans="1:7" x14ac:dyDescent="0.25">
      <c r="A1992" t="s">
        <v>2577</v>
      </c>
      <c r="B1992" t="s">
        <v>2578</v>
      </c>
      <c r="C1992" t="s">
        <v>8457</v>
      </c>
      <c r="D1992" s="13">
        <v>170</v>
      </c>
      <c r="E1992" t="s">
        <v>9102</v>
      </c>
      <c r="F1992" t="str">
        <f>IF(ISERROR(VLOOKUP(Transaktionen[[#This Row],[Transaktionen]],BTT[Verwendete Transaktion (Pflichtauswahl)],1,FALSE)),"nein","ja")</f>
        <v>nein</v>
      </c>
    </row>
    <row r="1993" spans="1:7" x14ac:dyDescent="0.25">
      <c r="A1993" t="s">
        <v>6982</v>
      </c>
      <c r="B1993" t="s">
        <v>8009</v>
      </c>
      <c r="C1993" t="s">
        <v>8456</v>
      </c>
      <c r="D1993" s="13">
        <v>15</v>
      </c>
      <c r="E1993" t="s">
        <v>576</v>
      </c>
      <c r="F1993" t="str">
        <f>IF(ISERROR(VLOOKUP(Transaktionen[[#This Row],[Transaktionen]],BTT[Verwendete Transaktion (Pflichtauswahl)],1,FALSE)),"nein","ja")</f>
        <v>nein</v>
      </c>
    </row>
    <row r="1994" spans="1:7" x14ac:dyDescent="0.25">
      <c r="A1994" t="s">
        <v>2579</v>
      </c>
      <c r="B1994" t="s">
        <v>2580</v>
      </c>
      <c r="C1994" t="s">
        <v>8457</v>
      </c>
      <c r="D1994" s="13" t="s">
        <v>576</v>
      </c>
      <c r="E1994" t="s">
        <v>576</v>
      </c>
      <c r="F1994" t="str">
        <f>IF(ISERROR(VLOOKUP(Transaktionen[[#This Row],[Transaktionen]],BTT[Verwendete Transaktion (Pflichtauswahl)],1,FALSE)),"nein","ja")</f>
        <v>nein</v>
      </c>
      <c r="G1994" t="s">
        <v>9357</v>
      </c>
    </row>
    <row r="1995" spans="1:7" x14ac:dyDescent="0.25">
      <c r="A1995" t="s">
        <v>2581</v>
      </c>
      <c r="B1995" t="s">
        <v>2582</v>
      </c>
      <c r="C1995" t="s">
        <v>8457</v>
      </c>
      <c r="D1995" s="13">
        <v>8726</v>
      </c>
      <c r="E1995" t="s">
        <v>9102</v>
      </c>
      <c r="F1995" t="str">
        <f>IF(ISERROR(VLOOKUP(Transaktionen[[#This Row],[Transaktionen]],BTT[Verwendete Transaktion (Pflichtauswahl)],1,FALSE)),"nein","ja")</f>
        <v>nein</v>
      </c>
      <c r="G1995" t="s">
        <v>9356</v>
      </c>
    </row>
    <row r="1996" spans="1:7" x14ac:dyDescent="0.25">
      <c r="A1996" t="s">
        <v>2583</v>
      </c>
      <c r="B1996" t="s">
        <v>2584</v>
      </c>
      <c r="C1996" t="s">
        <v>8457</v>
      </c>
      <c r="D1996" s="13">
        <v>45183</v>
      </c>
      <c r="E1996" t="s">
        <v>9102</v>
      </c>
      <c r="F1996" t="str">
        <f>IF(ISERROR(VLOOKUP(Transaktionen[[#This Row],[Transaktionen]],BTT[Verwendete Transaktion (Pflichtauswahl)],1,FALSE)),"nein","ja")</f>
        <v>nein</v>
      </c>
      <c r="G1996" t="s">
        <v>9356</v>
      </c>
    </row>
    <row r="1997" spans="1:7" x14ac:dyDescent="0.25">
      <c r="A1997" t="s">
        <v>2585</v>
      </c>
      <c r="B1997" t="s">
        <v>2586</v>
      </c>
      <c r="C1997" t="s">
        <v>8457</v>
      </c>
      <c r="D1997" s="13">
        <v>1694</v>
      </c>
      <c r="E1997" t="s">
        <v>9102</v>
      </c>
      <c r="F1997" t="str">
        <f>IF(ISERROR(VLOOKUP(Transaktionen[[#This Row],[Transaktionen]],BTT[Verwendete Transaktion (Pflichtauswahl)],1,FALSE)),"nein","ja")</f>
        <v>nein</v>
      </c>
      <c r="G1997" t="s">
        <v>9356</v>
      </c>
    </row>
    <row r="1998" spans="1:7" x14ac:dyDescent="0.25">
      <c r="A1998" t="s">
        <v>2587</v>
      </c>
      <c r="B1998" t="s">
        <v>2588</v>
      </c>
      <c r="C1998" t="s">
        <v>8457</v>
      </c>
      <c r="D1998" s="13">
        <v>10004</v>
      </c>
      <c r="E1998" t="s">
        <v>9102</v>
      </c>
      <c r="F1998" t="str">
        <f>IF(ISERROR(VLOOKUP(Transaktionen[[#This Row],[Transaktionen]],BTT[Verwendete Transaktion (Pflichtauswahl)],1,FALSE)),"nein","ja")</f>
        <v>nein</v>
      </c>
    </row>
    <row r="1999" spans="1:7" x14ac:dyDescent="0.25">
      <c r="A1999" t="s">
        <v>2589</v>
      </c>
      <c r="B1999" t="s">
        <v>2590</v>
      </c>
      <c r="C1999" t="s">
        <v>6096</v>
      </c>
      <c r="D1999" s="13">
        <v>3033</v>
      </c>
      <c r="E1999" t="s">
        <v>9102</v>
      </c>
      <c r="F1999" t="str">
        <f>IF(ISERROR(VLOOKUP(Transaktionen[[#This Row],[Transaktionen]],BTT[Verwendete Transaktion (Pflichtauswahl)],1,FALSE)),"nein","ja")</f>
        <v>nein</v>
      </c>
    </row>
    <row r="2000" spans="1:7" x14ac:dyDescent="0.25">
      <c r="A2000" t="s">
        <v>6983</v>
      </c>
      <c r="B2000" t="s">
        <v>8010</v>
      </c>
      <c r="C2000" t="s">
        <v>8457</v>
      </c>
      <c r="D2000" s="13" t="s">
        <v>576</v>
      </c>
      <c r="E2000" t="s">
        <v>576</v>
      </c>
      <c r="F2000" t="str">
        <f>IF(ISERROR(VLOOKUP(Transaktionen[[#This Row],[Transaktionen]],BTT[Verwendete Transaktion (Pflichtauswahl)],1,FALSE)),"nein","ja")</f>
        <v>nein</v>
      </c>
      <c r="G2000" t="s">
        <v>9516</v>
      </c>
    </row>
    <row r="2001" spans="1:7" x14ac:dyDescent="0.25">
      <c r="A2001" t="s">
        <v>2591</v>
      </c>
      <c r="B2001" t="s">
        <v>2592</v>
      </c>
      <c r="C2001" t="s">
        <v>8457</v>
      </c>
      <c r="D2001" s="13">
        <v>2</v>
      </c>
      <c r="E2001" t="s">
        <v>9102</v>
      </c>
      <c r="F2001" t="str">
        <f>IF(ISERROR(VLOOKUP(Transaktionen[[#This Row],[Transaktionen]],BTT[Verwendete Transaktion (Pflichtauswahl)],1,FALSE)),"nein","ja")</f>
        <v>nein</v>
      </c>
    </row>
    <row r="2002" spans="1:7" x14ac:dyDescent="0.25">
      <c r="A2002" t="s">
        <v>6984</v>
      </c>
      <c r="B2002" t="s">
        <v>8011</v>
      </c>
      <c r="C2002" t="s">
        <v>8457</v>
      </c>
      <c r="D2002" s="13" t="s">
        <v>576</v>
      </c>
      <c r="E2002" t="s">
        <v>576</v>
      </c>
      <c r="F2002" t="str">
        <f>IF(ISERROR(VLOOKUP(Transaktionen[[#This Row],[Transaktionen]],BTT[Verwendete Transaktion (Pflichtauswahl)],1,FALSE)),"nein","ja")</f>
        <v>nein</v>
      </c>
      <c r="G2002" t="s">
        <v>9516</v>
      </c>
    </row>
    <row r="2003" spans="1:7" x14ac:dyDescent="0.25">
      <c r="A2003" t="s">
        <v>2593</v>
      </c>
      <c r="B2003" t="s">
        <v>2594</v>
      </c>
      <c r="C2003" t="s">
        <v>8457</v>
      </c>
      <c r="D2003" s="13">
        <v>173</v>
      </c>
      <c r="E2003" t="s">
        <v>9102</v>
      </c>
      <c r="F2003" t="str">
        <f>IF(ISERROR(VLOOKUP(Transaktionen[[#This Row],[Transaktionen]],BTT[Verwendete Transaktion (Pflichtauswahl)],1,FALSE)),"nein","ja")</f>
        <v>nein</v>
      </c>
    </row>
    <row r="2004" spans="1:7" x14ac:dyDescent="0.25">
      <c r="A2004" t="s">
        <v>6985</v>
      </c>
      <c r="B2004" t="s">
        <v>8012</v>
      </c>
      <c r="C2004" t="s">
        <v>8457</v>
      </c>
      <c r="D2004" s="13" t="s">
        <v>576</v>
      </c>
      <c r="E2004" t="s">
        <v>576</v>
      </c>
      <c r="F2004" t="str">
        <f>IF(ISERROR(VLOOKUP(Transaktionen[[#This Row],[Transaktionen]],BTT[Verwendete Transaktion (Pflichtauswahl)],1,FALSE)),"nein","ja")</f>
        <v>nein</v>
      </c>
      <c r="G2004" t="s">
        <v>9516</v>
      </c>
    </row>
    <row r="2005" spans="1:7" x14ac:dyDescent="0.25">
      <c r="A2005" t="s">
        <v>2595</v>
      </c>
      <c r="B2005" t="s">
        <v>576</v>
      </c>
      <c r="C2005" t="s">
        <v>8457</v>
      </c>
      <c r="D2005" s="13">
        <v>8208</v>
      </c>
      <c r="E2005" t="s">
        <v>576</v>
      </c>
      <c r="F2005" t="str">
        <f>IF(ISERROR(VLOOKUP(Transaktionen[[#This Row],[Transaktionen]],BTT[Verwendete Transaktion (Pflichtauswahl)],1,FALSE)),"nein","ja")</f>
        <v>nein</v>
      </c>
      <c r="G2005" t="s">
        <v>9358</v>
      </c>
    </row>
    <row r="2006" spans="1:7" x14ac:dyDescent="0.25">
      <c r="A2006" t="s">
        <v>2596</v>
      </c>
      <c r="B2006" t="s">
        <v>2597</v>
      </c>
      <c r="C2006" t="s">
        <v>6036</v>
      </c>
      <c r="D2006" s="13">
        <v>41</v>
      </c>
      <c r="E2006" t="s">
        <v>9102</v>
      </c>
      <c r="F2006" t="str">
        <f>IF(ISERROR(VLOOKUP(Transaktionen[[#This Row],[Transaktionen]],BTT[Verwendete Transaktion (Pflichtauswahl)],1,FALSE)),"nein","ja")</f>
        <v>nein</v>
      </c>
    </row>
    <row r="2007" spans="1:7" x14ac:dyDescent="0.25">
      <c r="A2007" t="s">
        <v>6986</v>
      </c>
      <c r="B2007" t="s">
        <v>8013</v>
      </c>
      <c r="C2007" t="s">
        <v>6036</v>
      </c>
      <c r="D2007" s="13" t="s">
        <v>576</v>
      </c>
      <c r="E2007" t="s">
        <v>576</v>
      </c>
      <c r="F2007" t="str">
        <f>IF(ISERROR(VLOOKUP(Transaktionen[[#This Row],[Transaktionen]],BTT[Verwendete Transaktion (Pflichtauswahl)],1,FALSE)),"nein","ja")</f>
        <v>nein</v>
      </c>
      <c r="G2007" t="s">
        <v>9516</v>
      </c>
    </row>
    <row r="2008" spans="1:7" x14ac:dyDescent="0.25">
      <c r="A2008" t="s">
        <v>2598</v>
      </c>
      <c r="B2008" t="s">
        <v>2599</v>
      </c>
      <c r="C2008" t="s">
        <v>6036</v>
      </c>
      <c r="D2008" s="13">
        <v>67</v>
      </c>
      <c r="E2008" t="s">
        <v>9102</v>
      </c>
      <c r="F2008" t="str">
        <f>IF(ISERROR(VLOOKUP(Transaktionen[[#This Row],[Transaktionen]],BTT[Verwendete Transaktion (Pflichtauswahl)],1,FALSE)),"nein","ja")</f>
        <v>nein</v>
      </c>
    </row>
    <row r="2009" spans="1:7" x14ac:dyDescent="0.25">
      <c r="A2009" t="s">
        <v>2600</v>
      </c>
      <c r="B2009" t="s">
        <v>2601</v>
      </c>
      <c r="C2009" t="s">
        <v>6036</v>
      </c>
      <c r="D2009" s="13">
        <v>3</v>
      </c>
      <c r="E2009" t="s">
        <v>576</v>
      </c>
      <c r="F2009" t="str">
        <f>IF(ISERROR(VLOOKUP(Transaktionen[[#This Row],[Transaktionen]],BTT[Verwendete Transaktion (Pflichtauswahl)],1,FALSE)),"nein","ja")</f>
        <v>nein</v>
      </c>
    </row>
    <row r="2010" spans="1:7" x14ac:dyDescent="0.25">
      <c r="A2010" t="s">
        <v>2602</v>
      </c>
      <c r="B2010" t="s">
        <v>2603</v>
      </c>
      <c r="C2010" t="s">
        <v>6036</v>
      </c>
      <c r="D2010" s="13">
        <v>4993</v>
      </c>
      <c r="E2010" t="s">
        <v>9102</v>
      </c>
      <c r="F2010" t="str">
        <f>IF(ISERROR(VLOOKUP(Transaktionen[[#This Row],[Transaktionen]],BTT[Verwendete Transaktion (Pflichtauswahl)],1,FALSE)),"nein","ja")</f>
        <v>nein</v>
      </c>
    </row>
    <row r="2011" spans="1:7" x14ac:dyDescent="0.25">
      <c r="A2011" t="s">
        <v>6987</v>
      </c>
      <c r="B2011" t="s">
        <v>8014</v>
      </c>
      <c r="C2011" t="s">
        <v>8457</v>
      </c>
      <c r="D2011" s="13" t="s">
        <v>576</v>
      </c>
      <c r="E2011" t="s">
        <v>576</v>
      </c>
      <c r="F2011" t="str">
        <f>IF(ISERROR(VLOOKUP(Transaktionen[[#This Row],[Transaktionen]],BTT[Verwendete Transaktion (Pflichtauswahl)],1,FALSE)),"nein","ja")</f>
        <v>nein</v>
      </c>
      <c r="G2011" t="s">
        <v>9356</v>
      </c>
    </row>
    <row r="2012" spans="1:7" x14ac:dyDescent="0.25">
      <c r="A2012" t="s">
        <v>2604</v>
      </c>
      <c r="B2012" t="s">
        <v>2605</v>
      </c>
      <c r="C2012" t="s">
        <v>6036</v>
      </c>
      <c r="D2012" s="13">
        <v>739</v>
      </c>
      <c r="E2012" t="s">
        <v>9102</v>
      </c>
      <c r="F2012" t="str">
        <f>IF(ISERROR(VLOOKUP(Transaktionen[[#This Row],[Transaktionen]],BTT[Verwendete Transaktion (Pflichtauswahl)],1,FALSE)),"nein","ja")</f>
        <v>nein</v>
      </c>
    </row>
    <row r="2013" spans="1:7" x14ac:dyDescent="0.25">
      <c r="A2013" t="s">
        <v>2606</v>
      </c>
      <c r="B2013" t="s">
        <v>2607</v>
      </c>
      <c r="C2013" t="s">
        <v>6036</v>
      </c>
      <c r="D2013" s="13">
        <v>170</v>
      </c>
      <c r="E2013" t="s">
        <v>9102</v>
      </c>
      <c r="F2013" t="str">
        <f>IF(ISERROR(VLOOKUP(Transaktionen[[#This Row],[Transaktionen]],BTT[Verwendete Transaktion (Pflichtauswahl)],1,FALSE)),"nein","ja")</f>
        <v>nein</v>
      </c>
    </row>
    <row r="2014" spans="1:7" x14ac:dyDescent="0.25">
      <c r="A2014" t="s">
        <v>6988</v>
      </c>
      <c r="B2014" t="s">
        <v>8015</v>
      </c>
      <c r="C2014" t="s">
        <v>6036</v>
      </c>
      <c r="D2014" s="13" t="s">
        <v>576</v>
      </c>
      <c r="E2014" t="s">
        <v>576</v>
      </c>
      <c r="F2014" t="str">
        <f>IF(ISERROR(VLOOKUP(Transaktionen[[#This Row],[Transaktionen]],BTT[Verwendete Transaktion (Pflichtauswahl)],1,FALSE)),"nein","ja")</f>
        <v>nein</v>
      </c>
      <c r="G2014" t="s">
        <v>9516</v>
      </c>
    </row>
    <row r="2015" spans="1:7" x14ac:dyDescent="0.25">
      <c r="A2015" t="s">
        <v>2608</v>
      </c>
      <c r="B2015" t="s">
        <v>2609</v>
      </c>
      <c r="C2015" t="s">
        <v>6036</v>
      </c>
      <c r="D2015" s="13">
        <v>476010</v>
      </c>
      <c r="E2015" t="s">
        <v>9102</v>
      </c>
      <c r="F2015" t="str">
        <f>IF(ISERROR(VLOOKUP(Transaktionen[[#This Row],[Transaktionen]],BTT[Verwendete Transaktion (Pflichtauswahl)],1,FALSE)),"nein","ja")</f>
        <v>nein</v>
      </c>
    </row>
    <row r="2016" spans="1:7" x14ac:dyDescent="0.25">
      <c r="A2016" t="s">
        <v>6989</v>
      </c>
      <c r="B2016" t="s">
        <v>8016</v>
      </c>
      <c r="C2016" t="s">
        <v>6036</v>
      </c>
      <c r="D2016" s="13" t="s">
        <v>576</v>
      </c>
      <c r="E2016" t="s">
        <v>576</v>
      </c>
      <c r="F2016" t="str">
        <f>IF(ISERROR(VLOOKUP(Transaktionen[[#This Row],[Transaktionen]],BTT[Verwendete Transaktion (Pflichtauswahl)],1,FALSE)),"nein","ja")</f>
        <v>nein</v>
      </c>
      <c r="G2016" t="s">
        <v>9516</v>
      </c>
    </row>
    <row r="2017" spans="1:7" x14ac:dyDescent="0.25">
      <c r="A2017" t="s">
        <v>2610</v>
      </c>
      <c r="B2017" t="s">
        <v>642</v>
      </c>
      <c r="C2017" t="s">
        <v>6036</v>
      </c>
      <c r="D2017" s="13">
        <v>31788</v>
      </c>
      <c r="E2017" t="s">
        <v>9102</v>
      </c>
      <c r="F2017" t="str">
        <f>IF(ISERROR(VLOOKUP(Transaktionen[[#This Row],[Transaktionen]],BTT[Verwendete Transaktion (Pflichtauswahl)],1,FALSE)),"nein","ja")</f>
        <v>nein</v>
      </c>
    </row>
    <row r="2018" spans="1:7" x14ac:dyDescent="0.25">
      <c r="A2018" t="s">
        <v>2611</v>
      </c>
      <c r="B2018" t="s">
        <v>2612</v>
      </c>
      <c r="C2018" t="s">
        <v>6036</v>
      </c>
      <c r="D2018" s="13">
        <v>4871</v>
      </c>
      <c r="E2018" t="s">
        <v>9102</v>
      </c>
      <c r="F2018" t="str">
        <f>IF(ISERROR(VLOOKUP(Transaktionen[[#This Row],[Transaktionen]],BTT[Verwendete Transaktion (Pflichtauswahl)],1,FALSE)),"nein","ja")</f>
        <v>nein</v>
      </c>
    </row>
    <row r="2019" spans="1:7" x14ac:dyDescent="0.25">
      <c r="A2019" t="s">
        <v>2613</v>
      </c>
      <c r="B2019" t="s">
        <v>2614</v>
      </c>
      <c r="C2019" t="s">
        <v>6036</v>
      </c>
      <c r="D2019" s="13">
        <v>28044</v>
      </c>
      <c r="E2019" t="s">
        <v>9102</v>
      </c>
      <c r="F2019" t="str">
        <f>IF(ISERROR(VLOOKUP(Transaktionen[[#This Row],[Transaktionen]],BTT[Verwendete Transaktion (Pflichtauswahl)],1,FALSE)),"nein","ja")</f>
        <v>nein</v>
      </c>
    </row>
    <row r="2020" spans="1:7" x14ac:dyDescent="0.25">
      <c r="A2020" t="s">
        <v>2615</v>
      </c>
      <c r="B2020" t="s">
        <v>2586</v>
      </c>
      <c r="C2020" t="s">
        <v>6036</v>
      </c>
      <c r="D2020" s="13">
        <v>2083</v>
      </c>
      <c r="E2020" t="s">
        <v>9102</v>
      </c>
      <c r="F2020" t="str">
        <f>IF(ISERROR(VLOOKUP(Transaktionen[[#This Row],[Transaktionen]],BTT[Verwendete Transaktion (Pflichtauswahl)],1,FALSE)),"nein","ja")</f>
        <v>nein</v>
      </c>
    </row>
    <row r="2021" spans="1:7" x14ac:dyDescent="0.25">
      <c r="A2021" t="s">
        <v>2616</v>
      </c>
      <c r="B2021" t="s">
        <v>2617</v>
      </c>
      <c r="C2021" t="s">
        <v>6036</v>
      </c>
      <c r="D2021" s="13">
        <v>198</v>
      </c>
      <c r="E2021" t="s">
        <v>9102</v>
      </c>
      <c r="F2021" t="str">
        <f>IF(ISERROR(VLOOKUP(Transaktionen[[#This Row],[Transaktionen]],BTT[Verwendete Transaktion (Pflichtauswahl)],1,FALSE)),"nein","ja")</f>
        <v>nein</v>
      </c>
    </row>
    <row r="2022" spans="1:7" x14ac:dyDescent="0.25">
      <c r="A2022" t="s">
        <v>2618</v>
      </c>
      <c r="B2022" t="s">
        <v>2619</v>
      </c>
      <c r="C2022" t="s">
        <v>6036</v>
      </c>
      <c r="D2022" s="13">
        <v>18</v>
      </c>
      <c r="E2022" t="s">
        <v>9102</v>
      </c>
      <c r="F2022" t="str">
        <f>IF(ISERROR(VLOOKUP(Transaktionen[[#This Row],[Transaktionen]],BTT[Verwendete Transaktion (Pflichtauswahl)],1,FALSE)),"nein","ja")</f>
        <v>nein</v>
      </c>
    </row>
    <row r="2023" spans="1:7" x14ac:dyDescent="0.25">
      <c r="A2023" t="s">
        <v>2620</v>
      </c>
      <c r="B2023" t="s">
        <v>2621</v>
      </c>
      <c r="C2023" t="s">
        <v>6036</v>
      </c>
      <c r="D2023" s="13">
        <v>24</v>
      </c>
      <c r="E2023" t="s">
        <v>9102</v>
      </c>
      <c r="F2023" t="str">
        <f>IF(ISERROR(VLOOKUP(Transaktionen[[#This Row],[Transaktionen]],BTT[Verwendete Transaktion (Pflichtauswahl)],1,FALSE)),"nein","ja")</f>
        <v>nein</v>
      </c>
    </row>
    <row r="2024" spans="1:7" x14ac:dyDescent="0.25">
      <c r="A2024" t="s">
        <v>2622</v>
      </c>
      <c r="B2024" t="s">
        <v>2623</v>
      </c>
      <c r="C2024" t="s">
        <v>6036</v>
      </c>
      <c r="D2024" s="13" t="s">
        <v>576</v>
      </c>
      <c r="E2024" t="s">
        <v>576</v>
      </c>
      <c r="F2024" t="str">
        <f>IF(ISERROR(VLOOKUP(Transaktionen[[#This Row],[Transaktionen]],BTT[Verwendete Transaktion (Pflichtauswahl)],1,FALSE)),"nein","ja")</f>
        <v>nein</v>
      </c>
      <c r="G2024" t="s">
        <v>9516</v>
      </c>
    </row>
    <row r="2025" spans="1:7" x14ac:dyDescent="0.25">
      <c r="A2025" t="s">
        <v>6990</v>
      </c>
      <c r="B2025" t="s">
        <v>8017</v>
      </c>
      <c r="C2025" t="s">
        <v>6036</v>
      </c>
      <c r="D2025" s="13" t="s">
        <v>576</v>
      </c>
      <c r="E2025" t="s">
        <v>576</v>
      </c>
      <c r="F2025" t="str">
        <f>IF(ISERROR(VLOOKUP(Transaktionen[[#This Row],[Transaktionen]],BTT[Verwendete Transaktion (Pflichtauswahl)],1,FALSE)),"nein","ja")</f>
        <v>nein</v>
      </c>
      <c r="G2025" t="s">
        <v>9516</v>
      </c>
    </row>
    <row r="2026" spans="1:7" x14ac:dyDescent="0.25">
      <c r="A2026" t="s">
        <v>6991</v>
      </c>
      <c r="B2026" t="s">
        <v>8018</v>
      </c>
      <c r="C2026" t="s">
        <v>6036</v>
      </c>
      <c r="D2026" s="13">
        <v>2</v>
      </c>
      <c r="E2026" t="s">
        <v>576</v>
      </c>
      <c r="F2026" t="str">
        <f>IF(ISERROR(VLOOKUP(Transaktionen[[#This Row],[Transaktionen]],BTT[Verwendete Transaktion (Pflichtauswahl)],1,FALSE)),"nein","ja")</f>
        <v>nein</v>
      </c>
    </row>
    <row r="2027" spans="1:7" x14ac:dyDescent="0.25">
      <c r="A2027" t="s">
        <v>2624</v>
      </c>
      <c r="B2027" t="s">
        <v>2625</v>
      </c>
      <c r="C2027" t="s">
        <v>6036</v>
      </c>
      <c r="D2027" s="13" t="s">
        <v>576</v>
      </c>
      <c r="E2027" t="s">
        <v>576</v>
      </c>
      <c r="F2027" t="str">
        <f>IF(ISERROR(VLOOKUP(Transaktionen[[#This Row],[Transaktionen]],BTT[Verwendete Transaktion (Pflichtauswahl)],1,FALSE)),"nein","ja")</f>
        <v>nein</v>
      </c>
      <c r="G2027" t="s">
        <v>9516</v>
      </c>
    </row>
    <row r="2028" spans="1:7" x14ac:dyDescent="0.25">
      <c r="A2028" t="s">
        <v>2626</v>
      </c>
      <c r="B2028" t="s">
        <v>2627</v>
      </c>
      <c r="C2028" t="s">
        <v>6036</v>
      </c>
      <c r="D2028" s="13">
        <v>19</v>
      </c>
      <c r="E2028" t="s">
        <v>9102</v>
      </c>
      <c r="F2028" t="str">
        <f>IF(ISERROR(VLOOKUP(Transaktionen[[#This Row],[Transaktionen]],BTT[Verwendete Transaktion (Pflichtauswahl)],1,FALSE)),"nein","ja")</f>
        <v>nein</v>
      </c>
    </row>
    <row r="2029" spans="1:7" x14ac:dyDescent="0.25">
      <c r="A2029" t="s">
        <v>2628</v>
      </c>
      <c r="B2029" t="s">
        <v>2629</v>
      </c>
      <c r="C2029" t="s">
        <v>6036</v>
      </c>
      <c r="D2029" s="13">
        <v>13</v>
      </c>
      <c r="E2029" t="s">
        <v>9102</v>
      </c>
      <c r="F2029" t="str">
        <f>IF(ISERROR(VLOOKUP(Transaktionen[[#This Row],[Transaktionen]],BTT[Verwendete Transaktion (Pflichtauswahl)],1,FALSE)),"nein","ja")</f>
        <v>nein</v>
      </c>
    </row>
    <row r="2030" spans="1:7" x14ac:dyDescent="0.25">
      <c r="A2030" t="s">
        <v>2630</v>
      </c>
      <c r="B2030" t="s">
        <v>2631</v>
      </c>
      <c r="C2030" t="s">
        <v>6036</v>
      </c>
      <c r="D2030" s="13">
        <v>9</v>
      </c>
      <c r="E2030" t="s">
        <v>9102</v>
      </c>
      <c r="F2030" t="str">
        <f>IF(ISERROR(VLOOKUP(Transaktionen[[#This Row],[Transaktionen]],BTT[Verwendete Transaktion (Pflichtauswahl)],1,FALSE)),"nein","ja")</f>
        <v>nein</v>
      </c>
    </row>
    <row r="2031" spans="1:7" x14ac:dyDescent="0.25">
      <c r="A2031" t="s">
        <v>6992</v>
      </c>
      <c r="B2031" t="s">
        <v>8019</v>
      </c>
      <c r="C2031" t="s">
        <v>6036</v>
      </c>
      <c r="D2031" s="13" t="s">
        <v>576</v>
      </c>
      <c r="E2031" t="s">
        <v>576</v>
      </c>
      <c r="F2031" t="str">
        <f>IF(ISERROR(VLOOKUP(Transaktionen[[#This Row],[Transaktionen]],BTT[Verwendete Transaktion (Pflichtauswahl)],1,FALSE)),"nein","ja")</f>
        <v>nein</v>
      </c>
      <c r="G2031" t="s">
        <v>9516</v>
      </c>
    </row>
    <row r="2032" spans="1:7" x14ac:dyDescent="0.25">
      <c r="A2032" t="s">
        <v>6993</v>
      </c>
      <c r="B2032" t="s">
        <v>8020</v>
      </c>
      <c r="C2032" t="s">
        <v>8457</v>
      </c>
      <c r="D2032" s="13">
        <v>4</v>
      </c>
      <c r="E2032" t="s">
        <v>576</v>
      </c>
      <c r="F2032" t="str">
        <f>IF(ISERROR(VLOOKUP(Transaktionen[[#This Row],[Transaktionen]],BTT[Verwendete Transaktion (Pflichtauswahl)],1,FALSE)),"nein","ja")</f>
        <v>nein</v>
      </c>
      <c r="G2032" t="s">
        <v>9356</v>
      </c>
    </row>
    <row r="2033" spans="1:7" x14ac:dyDescent="0.25">
      <c r="A2033" t="s">
        <v>2632</v>
      </c>
      <c r="B2033" t="s">
        <v>2633</v>
      </c>
      <c r="C2033" t="s">
        <v>8457</v>
      </c>
      <c r="D2033" s="13">
        <v>621</v>
      </c>
      <c r="E2033" t="s">
        <v>9102</v>
      </c>
      <c r="F2033" t="str">
        <f>IF(ISERROR(VLOOKUP(Transaktionen[[#This Row],[Transaktionen]],BTT[Verwendete Transaktion (Pflichtauswahl)],1,FALSE)),"nein","ja")</f>
        <v>nein</v>
      </c>
      <c r="G2033" t="s">
        <v>9356</v>
      </c>
    </row>
    <row r="2034" spans="1:7" x14ac:dyDescent="0.25">
      <c r="A2034" t="s">
        <v>2634</v>
      </c>
      <c r="B2034" t="s">
        <v>2635</v>
      </c>
      <c r="C2034" t="s">
        <v>8457</v>
      </c>
      <c r="D2034" s="13">
        <v>968</v>
      </c>
      <c r="E2034" t="s">
        <v>9102</v>
      </c>
      <c r="F2034" t="str">
        <f>IF(ISERROR(VLOOKUP(Transaktionen[[#This Row],[Transaktionen]],BTT[Verwendete Transaktion (Pflichtauswahl)],1,FALSE)),"nein","ja")</f>
        <v>nein</v>
      </c>
      <c r="G2034" t="s">
        <v>9356</v>
      </c>
    </row>
    <row r="2035" spans="1:7" x14ac:dyDescent="0.25">
      <c r="A2035" t="s">
        <v>2636</v>
      </c>
      <c r="B2035" t="s">
        <v>2637</v>
      </c>
      <c r="C2035" t="s">
        <v>8457</v>
      </c>
      <c r="D2035" s="13">
        <v>84</v>
      </c>
      <c r="E2035" t="s">
        <v>9102</v>
      </c>
      <c r="F2035" t="str">
        <f>IF(ISERROR(VLOOKUP(Transaktionen[[#This Row],[Transaktionen]],BTT[Verwendete Transaktion (Pflichtauswahl)],1,FALSE)),"nein","ja")</f>
        <v>nein</v>
      </c>
    </row>
    <row r="2036" spans="1:7" x14ac:dyDescent="0.25">
      <c r="A2036" t="s">
        <v>6994</v>
      </c>
      <c r="B2036" t="s">
        <v>8021</v>
      </c>
      <c r="C2036" t="s">
        <v>6094</v>
      </c>
      <c r="D2036" s="13" t="s">
        <v>576</v>
      </c>
      <c r="E2036" t="s">
        <v>576</v>
      </c>
      <c r="F2036" t="str">
        <f>IF(ISERROR(VLOOKUP(Transaktionen[[#This Row],[Transaktionen]],BTT[Verwendete Transaktion (Pflichtauswahl)],1,FALSE)),"nein","ja")</f>
        <v>nein</v>
      </c>
      <c r="G2036" t="s">
        <v>9516</v>
      </c>
    </row>
    <row r="2037" spans="1:7" x14ac:dyDescent="0.25">
      <c r="A2037" t="s">
        <v>2638</v>
      </c>
      <c r="B2037" t="s">
        <v>2639</v>
      </c>
      <c r="C2037" t="s">
        <v>6094</v>
      </c>
      <c r="D2037" s="13">
        <v>128</v>
      </c>
      <c r="E2037" t="s">
        <v>576</v>
      </c>
      <c r="F2037" t="str">
        <f>IF(ISERROR(VLOOKUP(Transaktionen[[#This Row],[Transaktionen]],BTT[Verwendete Transaktion (Pflichtauswahl)],1,FALSE)),"nein","ja")</f>
        <v>nein</v>
      </c>
    </row>
    <row r="2038" spans="1:7" x14ac:dyDescent="0.25">
      <c r="A2038" t="s">
        <v>2640</v>
      </c>
      <c r="B2038" t="s">
        <v>2641</v>
      </c>
      <c r="C2038" t="s">
        <v>6094</v>
      </c>
      <c r="D2038" s="13">
        <v>9731</v>
      </c>
      <c r="E2038" t="s">
        <v>9102</v>
      </c>
      <c r="F2038" t="str">
        <f>IF(ISERROR(VLOOKUP(Transaktionen[[#This Row],[Transaktionen]],BTT[Verwendete Transaktion (Pflichtauswahl)],1,FALSE)),"nein","ja")</f>
        <v>nein</v>
      </c>
    </row>
    <row r="2039" spans="1:7" x14ac:dyDescent="0.25">
      <c r="A2039" t="s">
        <v>6995</v>
      </c>
      <c r="B2039" t="s">
        <v>8022</v>
      </c>
      <c r="C2039" t="s">
        <v>6094</v>
      </c>
      <c r="D2039" s="13" t="s">
        <v>576</v>
      </c>
      <c r="E2039" t="s">
        <v>576</v>
      </c>
      <c r="F2039" t="str">
        <f>IF(ISERROR(VLOOKUP(Transaktionen[[#This Row],[Transaktionen]],BTT[Verwendete Transaktion (Pflichtauswahl)],1,FALSE)),"nein","ja")</f>
        <v>nein</v>
      </c>
      <c r="G2039" t="s">
        <v>9516</v>
      </c>
    </row>
    <row r="2040" spans="1:7" x14ac:dyDescent="0.25">
      <c r="A2040" t="s">
        <v>2642</v>
      </c>
      <c r="B2040" t="s">
        <v>2643</v>
      </c>
      <c r="C2040" t="s">
        <v>6094</v>
      </c>
      <c r="D2040" s="13">
        <v>2415</v>
      </c>
      <c r="E2040" t="s">
        <v>9102</v>
      </c>
      <c r="F2040" t="str">
        <f>IF(ISERROR(VLOOKUP(Transaktionen[[#This Row],[Transaktionen]],BTT[Verwendete Transaktion (Pflichtauswahl)],1,FALSE)),"nein","ja")</f>
        <v>nein</v>
      </c>
    </row>
    <row r="2041" spans="1:7" x14ac:dyDescent="0.25">
      <c r="A2041" t="s">
        <v>2644</v>
      </c>
      <c r="B2041" t="s">
        <v>2645</v>
      </c>
      <c r="C2041" t="s">
        <v>6094</v>
      </c>
      <c r="D2041" s="13">
        <v>1237</v>
      </c>
      <c r="E2041" t="s">
        <v>9102</v>
      </c>
      <c r="F2041" t="str">
        <f>IF(ISERROR(VLOOKUP(Transaktionen[[#This Row],[Transaktionen]],BTT[Verwendete Transaktion (Pflichtauswahl)],1,FALSE)),"nein","ja")</f>
        <v>nein</v>
      </c>
    </row>
    <row r="2042" spans="1:7" x14ac:dyDescent="0.25">
      <c r="A2042" t="s">
        <v>2646</v>
      </c>
      <c r="B2042" t="s">
        <v>2647</v>
      </c>
      <c r="C2042" t="s">
        <v>6036</v>
      </c>
      <c r="D2042" s="13">
        <v>178</v>
      </c>
      <c r="E2042" t="s">
        <v>9102</v>
      </c>
      <c r="F2042" t="str">
        <f>IF(ISERROR(VLOOKUP(Transaktionen[[#This Row],[Transaktionen]],BTT[Verwendete Transaktion (Pflichtauswahl)],1,FALSE)),"nein","ja")</f>
        <v>nein</v>
      </c>
    </row>
    <row r="2043" spans="1:7" x14ac:dyDescent="0.25">
      <c r="A2043" t="s">
        <v>2648</v>
      </c>
      <c r="B2043" t="s">
        <v>2649</v>
      </c>
      <c r="C2043" t="s">
        <v>6036</v>
      </c>
      <c r="D2043" s="13">
        <v>700</v>
      </c>
      <c r="E2043" t="s">
        <v>9102</v>
      </c>
      <c r="F2043" t="str">
        <f>IF(ISERROR(VLOOKUP(Transaktionen[[#This Row],[Transaktionen]],BTT[Verwendete Transaktion (Pflichtauswahl)],1,FALSE)),"nein","ja")</f>
        <v>nein</v>
      </c>
    </row>
    <row r="2044" spans="1:7" x14ac:dyDescent="0.25">
      <c r="A2044" t="s">
        <v>2650</v>
      </c>
      <c r="B2044" t="s">
        <v>2651</v>
      </c>
      <c r="C2044" t="s">
        <v>6036</v>
      </c>
      <c r="D2044" s="13">
        <v>8223</v>
      </c>
      <c r="E2044" t="s">
        <v>9102</v>
      </c>
      <c r="F2044" t="str">
        <f>IF(ISERROR(VLOOKUP(Transaktionen[[#This Row],[Transaktionen]],BTT[Verwendete Transaktion (Pflichtauswahl)],1,FALSE)),"nein","ja")</f>
        <v>nein</v>
      </c>
    </row>
    <row r="2045" spans="1:7" x14ac:dyDescent="0.25">
      <c r="A2045" t="s">
        <v>6996</v>
      </c>
      <c r="B2045" t="s">
        <v>8023</v>
      </c>
      <c r="C2045" t="s">
        <v>6036</v>
      </c>
      <c r="D2045" s="13" t="s">
        <v>576</v>
      </c>
      <c r="E2045" t="s">
        <v>576</v>
      </c>
      <c r="F2045" t="str">
        <f>IF(ISERROR(VLOOKUP(Transaktionen[[#This Row],[Transaktionen]],BTT[Verwendete Transaktion (Pflichtauswahl)],1,FALSE)),"nein","ja")</f>
        <v>nein</v>
      </c>
      <c r="G2045" t="s">
        <v>9516</v>
      </c>
    </row>
    <row r="2046" spans="1:7" x14ac:dyDescent="0.25">
      <c r="A2046" t="s">
        <v>6997</v>
      </c>
      <c r="B2046" t="s">
        <v>8024</v>
      </c>
      <c r="C2046" t="s">
        <v>6036</v>
      </c>
      <c r="D2046" s="13" t="s">
        <v>576</v>
      </c>
      <c r="E2046" t="s">
        <v>576</v>
      </c>
      <c r="F2046" t="str">
        <f>IF(ISERROR(VLOOKUP(Transaktionen[[#This Row],[Transaktionen]],BTT[Verwendete Transaktion (Pflichtauswahl)],1,FALSE)),"nein","ja")</f>
        <v>nein</v>
      </c>
      <c r="G2046" t="s">
        <v>9516</v>
      </c>
    </row>
    <row r="2047" spans="1:7" x14ac:dyDescent="0.25">
      <c r="A2047" t="s">
        <v>6998</v>
      </c>
      <c r="B2047" t="s">
        <v>8025</v>
      </c>
      <c r="C2047" t="s">
        <v>6094</v>
      </c>
      <c r="D2047" s="13" t="s">
        <v>576</v>
      </c>
      <c r="E2047" t="s">
        <v>576</v>
      </c>
      <c r="F2047" t="str">
        <f>IF(ISERROR(VLOOKUP(Transaktionen[[#This Row],[Transaktionen]],BTT[Verwendete Transaktion (Pflichtauswahl)],1,FALSE)),"nein","ja")</f>
        <v>nein</v>
      </c>
      <c r="G2047" t="s">
        <v>9516</v>
      </c>
    </row>
    <row r="2048" spans="1:7" x14ac:dyDescent="0.25">
      <c r="A2048" t="s">
        <v>2652</v>
      </c>
      <c r="B2048" t="s">
        <v>2653</v>
      </c>
      <c r="C2048" t="s">
        <v>6094</v>
      </c>
      <c r="D2048" s="13">
        <v>19442</v>
      </c>
      <c r="E2048" t="s">
        <v>9102</v>
      </c>
      <c r="F2048" t="str">
        <f>IF(ISERROR(VLOOKUP(Transaktionen[[#This Row],[Transaktionen]],BTT[Verwendete Transaktion (Pflichtauswahl)],1,FALSE)),"nein","ja")</f>
        <v>nein</v>
      </c>
    </row>
    <row r="2049" spans="1:7" x14ac:dyDescent="0.25">
      <c r="A2049" t="s">
        <v>2654</v>
      </c>
      <c r="B2049" t="s">
        <v>2655</v>
      </c>
      <c r="C2049" t="s">
        <v>6094</v>
      </c>
      <c r="D2049" s="13">
        <v>15971</v>
      </c>
      <c r="E2049" t="s">
        <v>9102</v>
      </c>
      <c r="F2049" t="str">
        <f>IF(ISERROR(VLOOKUP(Transaktionen[[#This Row],[Transaktionen]],BTT[Verwendete Transaktion (Pflichtauswahl)],1,FALSE)),"nein","ja")</f>
        <v>nein</v>
      </c>
    </row>
    <row r="2050" spans="1:7" x14ac:dyDescent="0.25">
      <c r="A2050" t="s">
        <v>6999</v>
      </c>
      <c r="B2050" t="s">
        <v>8026</v>
      </c>
      <c r="C2050" t="s">
        <v>6088</v>
      </c>
      <c r="D2050" s="13">
        <v>54</v>
      </c>
      <c r="E2050" t="s">
        <v>576</v>
      </c>
      <c r="F2050" t="str">
        <f>IF(ISERROR(VLOOKUP(Transaktionen[[#This Row],[Transaktionen]],BTT[Verwendete Transaktion (Pflichtauswahl)],1,FALSE)),"nein","ja")</f>
        <v>nein</v>
      </c>
    </row>
    <row r="2051" spans="1:7" x14ac:dyDescent="0.25">
      <c r="A2051" t="s">
        <v>2656</v>
      </c>
      <c r="B2051" t="s">
        <v>2657</v>
      </c>
      <c r="C2051" t="s">
        <v>6088</v>
      </c>
      <c r="D2051" s="13">
        <v>12</v>
      </c>
      <c r="E2051" t="s">
        <v>9102</v>
      </c>
      <c r="F2051" t="str">
        <f>IF(ISERROR(VLOOKUP(Transaktionen[[#This Row],[Transaktionen]],BTT[Verwendete Transaktion (Pflichtauswahl)],1,FALSE)),"nein","ja")</f>
        <v>nein</v>
      </c>
    </row>
    <row r="2052" spans="1:7" x14ac:dyDescent="0.25">
      <c r="A2052" t="s">
        <v>2658</v>
      </c>
      <c r="B2052" t="s">
        <v>646</v>
      </c>
      <c r="C2052" t="s">
        <v>6088</v>
      </c>
      <c r="D2052" s="13">
        <v>2481</v>
      </c>
      <c r="E2052" t="s">
        <v>9102</v>
      </c>
      <c r="F2052" t="str">
        <f>IF(ISERROR(VLOOKUP(Transaktionen[[#This Row],[Transaktionen]],BTT[Verwendete Transaktion (Pflichtauswahl)],1,FALSE)),"nein","ja")</f>
        <v>nein</v>
      </c>
    </row>
    <row r="2053" spans="1:7" x14ac:dyDescent="0.25">
      <c r="A2053" t="s">
        <v>2659</v>
      </c>
      <c r="B2053" t="s">
        <v>648</v>
      </c>
      <c r="C2053" t="s">
        <v>6088</v>
      </c>
      <c r="D2053" s="13" t="s">
        <v>576</v>
      </c>
      <c r="E2053" t="s">
        <v>576</v>
      </c>
      <c r="F2053" t="str">
        <f>IF(ISERROR(VLOOKUP(Transaktionen[[#This Row],[Transaktionen]],BTT[Verwendete Transaktion (Pflichtauswahl)],1,FALSE)),"nein","ja")</f>
        <v>nein</v>
      </c>
      <c r="G2053" t="s">
        <v>9516</v>
      </c>
    </row>
    <row r="2054" spans="1:7" x14ac:dyDescent="0.25">
      <c r="A2054" t="s">
        <v>2660</v>
      </c>
      <c r="B2054" t="s">
        <v>2661</v>
      </c>
      <c r="C2054" t="s">
        <v>6088</v>
      </c>
      <c r="D2054" s="13">
        <v>220</v>
      </c>
      <c r="E2054" t="s">
        <v>9102</v>
      </c>
      <c r="F2054" t="str">
        <f>IF(ISERROR(VLOOKUP(Transaktionen[[#This Row],[Transaktionen]],BTT[Verwendete Transaktion (Pflichtauswahl)],1,FALSE)),"nein","ja")</f>
        <v>nein</v>
      </c>
    </row>
    <row r="2055" spans="1:7" x14ac:dyDescent="0.25">
      <c r="A2055" t="s">
        <v>2662</v>
      </c>
      <c r="B2055" t="s">
        <v>2663</v>
      </c>
      <c r="C2055" t="s">
        <v>6088</v>
      </c>
      <c r="D2055" s="13">
        <v>27</v>
      </c>
      <c r="E2055" t="s">
        <v>576</v>
      </c>
      <c r="F2055" t="str">
        <f>IF(ISERROR(VLOOKUP(Transaktionen[[#This Row],[Transaktionen]],BTT[Verwendete Transaktion (Pflichtauswahl)],1,FALSE)),"nein","ja")</f>
        <v>nein</v>
      </c>
    </row>
    <row r="2056" spans="1:7" x14ac:dyDescent="0.25">
      <c r="A2056" t="s">
        <v>2664</v>
      </c>
      <c r="B2056" t="s">
        <v>650</v>
      </c>
      <c r="C2056" t="s">
        <v>6088</v>
      </c>
      <c r="D2056" s="13">
        <v>26502</v>
      </c>
      <c r="E2056" t="s">
        <v>9102</v>
      </c>
      <c r="F2056" t="str">
        <f>IF(ISERROR(VLOOKUP(Transaktionen[[#This Row],[Transaktionen]],BTT[Verwendete Transaktion (Pflichtauswahl)],1,FALSE)),"nein","ja")</f>
        <v>nein</v>
      </c>
    </row>
    <row r="2057" spans="1:7" x14ac:dyDescent="0.25">
      <c r="A2057" t="s">
        <v>2665</v>
      </c>
      <c r="B2057" t="s">
        <v>2666</v>
      </c>
      <c r="C2057" t="s">
        <v>6088</v>
      </c>
      <c r="D2057" s="13">
        <v>46</v>
      </c>
      <c r="E2057" t="s">
        <v>9102</v>
      </c>
      <c r="F2057" t="str">
        <f>IF(ISERROR(VLOOKUP(Transaktionen[[#This Row],[Transaktionen]],BTT[Verwendete Transaktion (Pflichtauswahl)],1,FALSE)),"nein","ja")</f>
        <v>nein</v>
      </c>
    </row>
    <row r="2058" spans="1:7" x14ac:dyDescent="0.25">
      <c r="A2058" t="s">
        <v>7000</v>
      </c>
      <c r="B2058" t="s">
        <v>7954</v>
      </c>
      <c r="C2058" t="s">
        <v>6088</v>
      </c>
      <c r="D2058" s="13">
        <v>29</v>
      </c>
      <c r="E2058" t="s">
        <v>576</v>
      </c>
      <c r="F2058" t="str">
        <f>IF(ISERROR(VLOOKUP(Transaktionen[[#This Row],[Transaktionen]],BTT[Verwendete Transaktion (Pflichtauswahl)],1,FALSE)),"nein","ja")</f>
        <v>nein</v>
      </c>
    </row>
    <row r="2059" spans="1:7" x14ac:dyDescent="0.25">
      <c r="A2059" t="s">
        <v>2667</v>
      </c>
      <c r="B2059" t="s">
        <v>2668</v>
      </c>
      <c r="C2059" t="s">
        <v>6088</v>
      </c>
      <c r="D2059" s="13">
        <v>87330</v>
      </c>
      <c r="E2059" t="s">
        <v>9102</v>
      </c>
      <c r="F2059" t="str">
        <f>IF(ISERROR(VLOOKUP(Transaktionen[[#This Row],[Transaktionen]],BTT[Verwendete Transaktion (Pflichtauswahl)],1,FALSE)),"nein","ja")</f>
        <v>nein</v>
      </c>
    </row>
    <row r="2060" spans="1:7" x14ac:dyDescent="0.25">
      <c r="A2060" t="s">
        <v>2669</v>
      </c>
      <c r="B2060" t="s">
        <v>2670</v>
      </c>
      <c r="C2060" t="s">
        <v>6088</v>
      </c>
      <c r="D2060" s="13">
        <v>18</v>
      </c>
      <c r="E2060" t="s">
        <v>576</v>
      </c>
      <c r="F2060" t="str">
        <f>IF(ISERROR(VLOOKUP(Transaktionen[[#This Row],[Transaktionen]],BTT[Verwendete Transaktion (Pflichtauswahl)],1,FALSE)),"nein","ja")</f>
        <v>nein</v>
      </c>
    </row>
    <row r="2061" spans="1:7" x14ac:dyDescent="0.25">
      <c r="A2061" t="s">
        <v>2671</v>
      </c>
      <c r="B2061" t="s">
        <v>2672</v>
      </c>
      <c r="C2061" t="s">
        <v>6088</v>
      </c>
      <c r="D2061" s="13">
        <v>436</v>
      </c>
      <c r="E2061" t="s">
        <v>9102</v>
      </c>
      <c r="F2061" t="str">
        <f>IF(ISERROR(VLOOKUP(Transaktionen[[#This Row],[Transaktionen]],BTT[Verwendete Transaktion (Pflichtauswahl)],1,FALSE)),"nein","ja")</f>
        <v>nein</v>
      </c>
    </row>
    <row r="2062" spans="1:7" x14ac:dyDescent="0.25">
      <c r="A2062" t="s">
        <v>2673</v>
      </c>
      <c r="B2062" t="s">
        <v>2674</v>
      </c>
      <c r="C2062" t="s">
        <v>6088</v>
      </c>
      <c r="D2062" s="13">
        <v>291</v>
      </c>
      <c r="E2062" t="s">
        <v>9102</v>
      </c>
      <c r="F2062" t="str">
        <f>IF(ISERROR(VLOOKUP(Transaktionen[[#This Row],[Transaktionen]],BTT[Verwendete Transaktion (Pflichtauswahl)],1,FALSE)),"nein","ja")</f>
        <v>nein</v>
      </c>
    </row>
    <row r="2063" spans="1:7" x14ac:dyDescent="0.25">
      <c r="A2063" t="s">
        <v>7001</v>
      </c>
      <c r="B2063" t="s">
        <v>8027</v>
      </c>
      <c r="C2063" t="s">
        <v>6088</v>
      </c>
      <c r="D2063" s="13">
        <v>10</v>
      </c>
      <c r="E2063" t="s">
        <v>576</v>
      </c>
      <c r="F2063" t="str">
        <f>IF(ISERROR(VLOOKUP(Transaktionen[[#This Row],[Transaktionen]],BTT[Verwendete Transaktion (Pflichtauswahl)],1,FALSE)),"nein","ja")</f>
        <v>nein</v>
      </c>
    </row>
    <row r="2064" spans="1:7" x14ac:dyDescent="0.25">
      <c r="A2064" t="s">
        <v>2675</v>
      </c>
      <c r="B2064" t="s">
        <v>2676</v>
      </c>
      <c r="C2064" t="s">
        <v>6088</v>
      </c>
      <c r="D2064" s="13">
        <v>27</v>
      </c>
      <c r="E2064" t="s">
        <v>9102</v>
      </c>
      <c r="F2064" t="str">
        <f>IF(ISERROR(VLOOKUP(Transaktionen[[#This Row],[Transaktionen]],BTT[Verwendete Transaktion (Pflichtauswahl)],1,FALSE)),"nein","ja")</f>
        <v>nein</v>
      </c>
    </row>
    <row r="2065" spans="1:7" x14ac:dyDescent="0.25">
      <c r="A2065" t="s">
        <v>2677</v>
      </c>
      <c r="B2065" t="s">
        <v>2678</v>
      </c>
      <c r="C2065" t="s">
        <v>6088</v>
      </c>
      <c r="D2065" s="13">
        <v>27</v>
      </c>
      <c r="E2065" t="s">
        <v>9102</v>
      </c>
      <c r="F2065" t="str">
        <f>IF(ISERROR(VLOOKUP(Transaktionen[[#This Row],[Transaktionen]],BTT[Verwendete Transaktion (Pflichtauswahl)],1,FALSE)),"nein","ja")</f>
        <v>nein</v>
      </c>
    </row>
    <row r="2066" spans="1:7" x14ac:dyDescent="0.25">
      <c r="A2066" t="s">
        <v>2679</v>
      </c>
      <c r="B2066" t="s">
        <v>2680</v>
      </c>
      <c r="C2066" t="s">
        <v>6088</v>
      </c>
      <c r="D2066" s="13">
        <v>45</v>
      </c>
      <c r="E2066" t="s">
        <v>576</v>
      </c>
      <c r="F2066" t="str">
        <f>IF(ISERROR(VLOOKUP(Transaktionen[[#This Row],[Transaktionen]],BTT[Verwendete Transaktion (Pflichtauswahl)],1,FALSE)),"nein","ja")</f>
        <v>nein</v>
      </c>
    </row>
    <row r="2067" spans="1:7" x14ac:dyDescent="0.25">
      <c r="A2067" t="s">
        <v>2681</v>
      </c>
      <c r="B2067" t="s">
        <v>2682</v>
      </c>
      <c r="C2067" t="s">
        <v>6094</v>
      </c>
      <c r="D2067" s="13">
        <v>258</v>
      </c>
      <c r="E2067" t="s">
        <v>576</v>
      </c>
      <c r="F2067" t="str">
        <f>IF(ISERROR(VLOOKUP(Transaktionen[[#This Row],[Transaktionen]],BTT[Verwendete Transaktion (Pflichtauswahl)],1,FALSE)),"nein","ja")</f>
        <v>nein</v>
      </c>
    </row>
    <row r="2068" spans="1:7" x14ac:dyDescent="0.25">
      <c r="A2068" t="s">
        <v>2683</v>
      </c>
      <c r="B2068" t="s">
        <v>2684</v>
      </c>
      <c r="C2068" t="s">
        <v>6094</v>
      </c>
      <c r="D2068" s="13">
        <v>542</v>
      </c>
      <c r="E2068" t="s">
        <v>9102</v>
      </c>
      <c r="F2068" t="str">
        <f>IF(ISERROR(VLOOKUP(Transaktionen[[#This Row],[Transaktionen]],BTT[Verwendete Transaktion (Pflichtauswahl)],1,FALSE)),"nein","ja")</f>
        <v>nein</v>
      </c>
    </row>
    <row r="2069" spans="1:7" x14ac:dyDescent="0.25">
      <c r="A2069" t="s">
        <v>2685</v>
      </c>
      <c r="B2069" t="s">
        <v>2686</v>
      </c>
      <c r="C2069" t="s">
        <v>6094</v>
      </c>
      <c r="D2069" s="13">
        <v>5212</v>
      </c>
      <c r="E2069" t="s">
        <v>9102</v>
      </c>
      <c r="F2069" t="str">
        <f>IF(ISERROR(VLOOKUP(Transaktionen[[#This Row],[Transaktionen]],BTT[Verwendete Transaktion (Pflichtauswahl)],1,FALSE)),"nein","ja")</f>
        <v>nein</v>
      </c>
    </row>
    <row r="2070" spans="1:7" x14ac:dyDescent="0.25">
      <c r="A2070" t="s">
        <v>9390</v>
      </c>
      <c r="B2070" t="s">
        <v>9391</v>
      </c>
      <c r="C2070" t="s">
        <v>6094</v>
      </c>
      <c r="D2070" s="13">
        <v>36</v>
      </c>
      <c r="E2070" t="s">
        <v>9102</v>
      </c>
      <c r="F2070" t="str">
        <f>IF(ISERROR(VLOOKUP(Transaktionen[[#This Row],[Transaktionen]],BTT[Verwendete Transaktion (Pflichtauswahl)],1,FALSE)),"nein","ja")</f>
        <v>nein</v>
      </c>
    </row>
    <row r="2071" spans="1:7" x14ac:dyDescent="0.25">
      <c r="A2071" t="s">
        <v>9392</v>
      </c>
      <c r="B2071" t="s">
        <v>9393</v>
      </c>
      <c r="C2071" t="s">
        <v>6094</v>
      </c>
      <c r="D2071" s="13">
        <v>6</v>
      </c>
      <c r="E2071" t="s">
        <v>9102</v>
      </c>
      <c r="F2071" t="str">
        <f>IF(ISERROR(VLOOKUP(Transaktionen[[#This Row],[Transaktionen]],BTT[Verwendete Transaktion (Pflichtauswahl)],1,FALSE)),"nein","ja")</f>
        <v>nein</v>
      </c>
    </row>
    <row r="2072" spans="1:7" x14ac:dyDescent="0.25">
      <c r="A2072" t="s">
        <v>2687</v>
      </c>
      <c r="B2072" t="s">
        <v>2688</v>
      </c>
      <c r="C2072" t="s">
        <v>6094</v>
      </c>
      <c r="D2072" s="13">
        <v>9</v>
      </c>
      <c r="E2072" t="s">
        <v>9102</v>
      </c>
      <c r="F2072" t="str">
        <f>IF(ISERROR(VLOOKUP(Transaktionen[[#This Row],[Transaktionen]],BTT[Verwendete Transaktion (Pflichtauswahl)],1,FALSE)),"nein","ja")</f>
        <v>nein</v>
      </c>
    </row>
    <row r="2073" spans="1:7" x14ac:dyDescent="0.25">
      <c r="A2073" t="s">
        <v>2689</v>
      </c>
      <c r="B2073" t="s">
        <v>2688</v>
      </c>
      <c r="C2073" t="s">
        <v>6094</v>
      </c>
      <c r="D2073" s="13">
        <v>9</v>
      </c>
      <c r="E2073" t="s">
        <v>9102</v>
      </c>
      <c r="F2073" t="str">
        <f>IF(ISERROR(VLOOKUP(Transaktionen[[#This Row],[Transaktionen]],BTT[Verwendete Transaktion (Pflichtauswahl)],1,FALSE)),"nein","ja")</f>
        <v>nein</v>
      </c>
    </row>
    <row r="2074" spans="1:7" x14ac:dyDescent="0.25">
      <c r="A2074" t="s">
        <v>7002</v>
      </c>
      <c r="B2074" t="s">
        <v>8028</v>
      </c>
      <c r="C2074" t="s">
        <v>6094</v>
      </c>
      <c r="D2074" s="13" t="s">
        <v>576</v>
      </c>
      <c r="E2074" t="s">
        <v>576</v>
      </c>
      <c r="F2074" t="str">
        <f>IF(ISERROR(VLOOKUP(Transaktionen[[#This Row],[Transaktionen]],BTT[Verwendete Transaktion (Pflichtauswahl)],1,FALSE)),"nein","ja")</f>
        <v>nein</v>
      </c>
      <c r="G2074" t="s">
        <v>9516</v>
      </c>
    </row>
    <row r="2075" spans="1:7" x14ac:dyDescent="0.25">
      <c r="A2075" t="s">
        <v>7003</v>
      </c>
      <c r="B2075" t="s">
        <v>8029</v>
      </c>
      <c r="C2075" t="s">
        <v>6094</v>
      </c>
      <c r="D2075" s="13" t="s">
        <v>576</v>
      </c>
      <c r="E2075" t="s">
        <v>576</v>
      </c>
      <c r="F2075" t="str">
        <f>IF(ISERROR(VLOOKUP(Transaktionen[[#This Row],[Transaktionen]],BTT[Verwendete Transaktion (Pflichtauswahl)],1,FALSE)),"nein","ja")</f>
        <v>nein</v>
      </c>
      <c r="G2075" t="s">
        <v>9516</v>
      </c>
    </row>
    <row r="2076" spans="1:7" x14ac:dyDescent="0.25">
      <c r="A2076" t="s">
        <v>2690</v>
      </c>
      <c r="B2076" t="s">
        <v>2691</v>
      </c>
      <c r="C2076" t="s">
        <v>6094</v>
      </c>
      <c r="D2076" s="13">
        <v>10</v>
      </c>
      <c r="E2076" t="s">
        <v>9102</v>
      </c>
      <c r="F2076" t="str">
        <f>IF(ISERROR(VLOOKUP(Transaktionen[[#This Row],[Transaktionen]],BTT[Verwendete Transaktion (Pflichtauswahl)],1,FALSE)),"nein","ja")</f>
        <v>nein</v>
      </c>
    </row>
    <row r="2077" spans="1:7" x14ac:dyDescent="0.25">
      <c r="A2077" t="s">
        <v>2692</v>
      </c>
      <c r="B2077" t="s">
        <v>2693</v>
      </c>
      <c r="C2077" t="s">
        <v>6094</v>
      </c>
      <c r="D2077" s="13">
        <v>103</v>
      </c>
      <c r="E2077" t="s">
        <v>9102</v>
      </c>
      <c r="F2077" t="str">
        <f>IF(ISERROR(VLOOKUP(Transaktionen[[#This Row],[Transaktionen]],BTT[Verwendete Transaktion (Pflichtauswahl)],1,FALSE)),"nein","ja")</f>
        <v>nein</v>
      </c>
    </row>
    <row r="2078" spans="1:7" x14ac:dyDescent="0.25">
      <c r="A2078" t="s">
        <v>7004</v>
      </c>
      <c r="B2078" t="s">
        <v>8030</v>
      </c>
      <c r="C2078" t="s">
        <v>6094</v>
      </c>
      <c r="D2078" s="13">
        <v>3</v>
      </c>
      <c r="E2078" t="s">
        <v>576</v>
      </c>
      <c r="F2078" t="str">
        <f>IF(ISERROR(VLOOKUP(Transaktionen[[#This Row],[Transaktionen]],BTT[Verwendete Transaktion (Pflichtauswahl)],1,FALSE)),"nein","ja")</f>
        <v>nein</v>
      </c>
    </row>
    <row r="2079" spans="1:7" x14ac:dyDescent="0.25">
      <c r="A2079" t="s">
        <v>2694</v>
      </c>
      <c r="B2079" t="s">
        <v>2695</v>
      </c>
      <c r="C2079" t="s">
        <v>6094</v>
      </c>
      <c r="D2079" s="13">
        <v>182</v>
      </c>
      <c r="E2079" t="s">
        <v>9102</v>
      </c>
      <c r="F2079" t="str">
        <f>IF(ISERROR(VLOOKUP(Transaktionen[[#This Row],[Transaktionen]],BTT[Verwendete Transaktion (Pflichtauswahl)],1,FALSE)),"nein","ja")</f>
        <v>nein</v>
      </c>
    </row>
    <row r="2080" spans="1:7" x14ac:dyDescent="0.25">
      <c r="A2080" t="s">
        <v>2696</v>
      </c>
      <c r="B2080" t="s">
        <v>2697</v>
      </c>
      <c r="C2080" t="s">
        <v>6094</v>
      </c>
      <c r="D2080" s="13">
        <v>795</v>
      </c>
      <c r="E2080" t="s">
        <v>9102</v>
      </c>
      <c r="F2080" t="str">
        <f>IF(ISERROR(VLOOKUP(Transaktionen[[#This Row],[Transaktionen]],BTT[Verwendete Transaktion (Pflichtauswahl)],1,FALSE)),"nein","ja")</f>
        <v>nein</v>
      </c>
    </row>
    <row r="2081" spans="1:7" x14ac:dyDescent="0.25">
      <c r="A2081" t="s">
        <v>2698</v>
      </c>
      <c r="B2081" t="s">
        <v>2699</v>
      </c>
      <c r="C2081" t="s">
        <v>6094</v>
      </c>
      <c r="D2081" s="13">
        <v>2542</v>
      </c>
      <c r="E2081" t="s">
        <v>9102</v>
      </c>
      <c r="F2081" t="str">
        <f>IF(ISERROR(VLOOKUP(Transaktionen[[#This Row],[Transaktionen]],BTT[Verwendete Transaktion (Pflichtauswahl)],1,FALSE)),"nein","ja")</f>
        <v>nein</v>
      </c>
    </row>
    <row r="2082" spans="1:7" x14ac:dyDescent="0.25">
      <c r="A2082" t="s">
        <v>2700</v>
      </c>
      <c r="B2082" t="s">
        <v>2701</v>
      </c>
      <c r="C2082" t="s">
        <v>6094</v>
      </c>
      <c r="D2082" s="13">
        <v>57</v>
      </c>
      <c r="E2082" t="s">
        <v>9102</v>
      </c>
      <c r="F2082" t="str">
        <f>IF(ISERROR(VLOOKUP(Transaktionen[[#This Row],[Transaktionen]],BTT[Verwendete Transaktion (Pflichtauswahl)],1,FALSE)),"nein","ja")</f>
        <v>nein</v>
      </c>
    </row>
    <row r="2083" spans="1:7" x14ac:dyDescent="0.25">
      <c r="A2083" t="s">
        <v>7005</v>
      </c>
      <c r="B2083" t="s">
        <v>8031</v>
      </c>
      <c r="C2083" t="s">
        <v>6094</v>
      </c>
      <c r="D2083" s="13" t="s">
        <v>576</v>
      </c>
      <c r="E2083" t="s">
        <v>576</v>
      </c>
      <c r="F2083" t="str">
        <f>IF(ISERROR(VLOOKUP(Transaktionen[[#This Row],[Transaktionen]],BTT[Verwendete Transaktion (Pflichtauswahl)],1,FALSE)),"nein","ja")</f>
        <v>nein</v>
      </c>
      <c r="G2083" t="s">
        <v>9516</v>
      </c>
    </row>
    <row r="2084" spans="1:7" x14ac:dyDescent="0.25">
      <c r="A2084" t="s">
        <v>2702</v>
      </c>
      <c r="B2084" t="s">
        <v>2703</v>
      </c>
      <c r="C2084" t="s">
        <v>6094</v>
      </c>
      <c r="D2084" s="13">
        <v>10</v>
      </c>
      <c r="E2084" t="s">
        <v>576</v>
      </c>
      <c r="F2084" t="str">
        <f>IF(ISERROR(VLOOKUP(Transaktionen[[#This Row],[Transaktionen]],BTT[Verwendete Transaktion (Pflichtauswahl)],1,FALSE)),"nein","ja")</f>
        <v>nein</v>
      </c>
    </row>
    <row r="2085" spans="1:7" x14ac:dyDescent="0.25">
      <c r="A2085" t="s">
        <v>7006</v>
      </c>
      <c r="B2085" t="s">
        <v>8032</v>
      </c>
      <c r="C2085" t="s">
        <v>6094</v>
      </c>
      <c r="D2085" s="13" t="s">
        <v>576</v>
      </c>
      <c r="E2085" t="s">
        <v>576</v>
      </c>
      <c r="F2085" t="str">
        <f>IF(ISERROR(VLOOKUP(Transaktionen[[#This Row],[Transaktionen]],BTT[Verwendete Transaktion (Pflichtauswahl)],1,FALSE)),"nein","ja")</f>
        <v>nein</v>
      </c>
      <c r="G2085" t="s">
        <v>9516</v>
      </c>
    </row>
    <row r="2086" spans="1:7" x14ac:dyDescent="0.25">
      <c r="A2086" t="s">
        <v>7007</v>
      </c>
      <c r="B2086" t="s">
        <v>8033</v>
      </c>
      <c r="C2086" t="s">
        <v>6094</v>
      </c>
      <c r="D2086" s="13" t="s">
        <v>576</v>
      </c>
      <c r="E2086" t="s">
        <v>576</v>
      </c>
      <c r="F2086" t="str">
        <f>IF(ISERROR(VLOOKUP(Transaktionen[[#This Row],[Transaktionen]],BTT[Verwendete Transaktion (Pflichtauswahl)],1,FALSE)),"nein","ja")</f>
        <v>nein</v>
      </c>
      <c r="G2086" t="s">
        <v>9516</v>
      </c>
    </row>
    <row r="2087" spans="1:7" x14ac:dyDescent="0.25">
      <c r="A2087" t="s">
        <v>7008</v>
      </c>
      <c r="B2087" t="s">
        <v>8034</v>
      </c>
      <c r="C2087" t="s">
        <v>6094</v>
      </c>
      <c r="D2087" s="13" t="s">
        <v>576</v>
      </c>
      <c r="E2087" t="s">
        <v>576</v>
      </c>
      <c r="F2087" t="str">
        <f>IF(ISERROR(VLOOKUP(Transaktionen[[#This Row],[Transaktionen]],BTT[Verwendete Transaktion (Pflichtauswahl)],1,FALSE)),"nein","ja")</f>
        <v>nein</v>
      </c>
      <c r="G2087" t="s">
        <v>9516</v>
      </c>
    </row>
    <row r="2088" spans="1:7" x14ac:dyDescent="0.25">
      <c r="A2088" t="s">
        <v>7009</v>
      </c>
      <c r="B2088" t="s">
        <v>8035</v>
      </c>
      <c r="C2088" t="s">
        <v>6088</v>
      </c>
      <c r="D2088" s="13">
        <v>370</v>
      </c>
      <c r="E2088" t="s">
        <v>576</v>
      </c>
      <c r="F2088" t="str">
        <f>IF(ISERROR(VLOOKUP(Transaktionen[[#This Row],[Transaktionen]],BTT[Verwendete Transaktion (Pflichtauswahl)],1,FALSE)),"nein","ja")</f>
        <v>nein</v>
      </c>
    </row>
    <row r="2089" spans="1:7" x14ac:dyDescent="0.25">
      <c r="A2089" t="s">
        <v>2704</v>
      </c>
      <c r="B2089" t="s">
        <v>2672</v>
      </c>
      <c r="C2089" t="s">
        <v>6088</v>
      </c>
      <c r="D2089" s="13">
        <v>263</v>
      </c>
      <c r="E2089" t="s">
        <v>576</v>
      </c>
      <c r="F2089" t="str">
        <f>IF(ISERROR(VLOOKUP(Transaktionen[[#This Row],[Transaktionen]],BTT[Verwendete Transaktion (Pflichtauswahl)],1,FALSE)),"nein","ja")</f>
        <v>nein</v>
      </c>
    </row>
    <row r="2090" spans="1:7" x14ac:dyDescent="0.25">
      <c r="A2090" t="s">
        <v>7010</v>
      </c>
      <c r="B2090" t="s">
        <v>2674</v>
      </c>
      <c r="C2090" t="s">
        <v>6088</v>
      </c>
      <c r="D2090" s="13">
        <v>240</v>
      </c>
      <c r="E2090" t="s">
        <v>576</v>
      </c>
      <c r="F2090" t="str">
        <f>IF(ISERROR(VLOOKUP(Transaktionen[[#This Row],[Transaktionen]],BTT[Verwendete Transaktion (Pflichtauswahl)],1,FALSE)),"nein","ja")</f>
        <v>nein</v>
      </c>
    </row>
    <row r="2091" spans="1:7" x14ac:dyDescent="0.25">
      <c r="A2091" t="s">
        <v>2705</v>
      </c>
      <c r="B2091" t="s">
        <v>2706</v>
      </c>
      <c r="C2091" t="s">
        <v>6088</v>
      </c>
      <c r="D2091" s="13">
        <v>457</v>
      </c>
      <c r="E2091" t="s">
        <v>576</v>
      </c>
      <c r="F2091" t="str">
        <f>IF(ISERROR(VLOOKUP(Transaktionen[[#This Row],[Transaktionen]],BTT[Verwendete Transaktion (Pflichtauswahl)],1,FALSE)),"nein","ja")</f>
        <v>nein</v>
      </c>
    </row>
    <row r="2092" spans="1:7" x14ac:dyDescent="0.25">
      <c r="A2092" t="s">
        <v>2707</v>
      </c>
      <c r="B2092" t="s">
        <v>2708</v>
      </c>
      <c r="C2092" t="s">
        <v>6088</v>
      </c>
      <c r="D2092" s="13">
        <v>389</v>
      </c>
      <c r="E2092" t="s">
        <v>9102</v>
      </c>
      <c r="F2092" t="str">
        <f>IF(ISERROR(VLOOKUP(Transaktionen[[#This Row],[Transaktionen]],BTT[Verwendete Transaktion (Pflichtauswahl)],1,FALSE)),"nein","ja")</f>
        <v>nein</v>
      </c>
    </row>
    <row r="2093" spans="1:7" x14ac:dyDescent="0.25">
      <c r="A2093" t="s">
        <v>2709</v>
      </c>
      <c r="B2093" t="s">
        <v>2710</v>
      </c>
      <c r="C2093" t="s">
        <v>6088</v>
      </c>
      <c r="D2093" s="13">
        <v>509</v>
      </c>
      <c r="E2093" t="s">
        <v>9102</v>
      </c>
      <c r="F2093" t="str">
        <f>IF(ISERROR(VLOOKUP(Transaktionen[[#This Row],[Transaktionen]],BTT[Verwendete Transaktion (Pflichtauswahl)],1,FALSE)),"nein","ja")</f>
        <v>nein</v>
      </c>
    </row>
    <row r="2094" spans="1:7" x14ac:dyDescent="0.25">
      <c r="A2094" t="s">
        <v>7011</v>
      </c>
      <c r="B2094" t="s">
        <v>8036</v>
      </c>
      <c r="C2094" t="s">
        <v>6088</v>
      </c>
      <c r="D2094" s="13" t="s">
        <v>576</v>
      </c>
      <c r="E2094" t="s">
        <v>576</v>
      </c>
      <c r="F2094" t="str">
        <f>IF(ISERROR(VLOOKUP(Transaktionen[[#This Row],[Transaktionen]],BTT[Verwendete Transaktion (Pflichtauswahl)],1,FALSE)),"nein","ja")</f>
        <v>nein</v>
      </c>
      <c r="G2094" t="s">
        <v>9516</v>
      </c>
    </row>
    <row r="2095" spans="1:7" x14ac:dyDescent="0.25">
      <c r="A2095" t="s">
        <v>7012</v>
      </c>
      <c r="B2095" t="s">
        <v>8037</v>
      </c>
      <c r="C2095" t="s">
        <v>6088</v>
      </c>
      <c r="D2095" s="13" t="s">
        <v>576</v>
      </c>
      <c r="E2095" t="s">
        <v>576</v>
      </c>
      <c r="F2095" t="str">
        <f>IF(ISERROR(VLOOKUP(Transaktionen[[#This Row],[Transaktionen]],BTT[Verwendete Transaktion (Pflichtauswahl)],1,FALSE)),"nein","ja")</f>
        <v>nein</v>
      </c>
      <c r="G2095" t="s">
        <v>9516</v>
      </c>
    </row>
    <row r="2096" spans="1:7" x14ac:dyDescent="0.25">
      <c r="A2096" t="s">
        <v>2711</v>
      </c>
      <c r="B2096" t="s">
        <v>2712</v>
      </c>
      <c r="C2096" t="s">
        <v>6088</v>
      </c>
      <c r="D2096" s="13">
        <v>9</v>
      </c>
      <c r="E2096" t="s">
        <v>576</v>
      </c>
      <c r="F2096" t="str">
        <f>IF(ISERROR(VLOOKUP(Transaktionen[[#This Row],[Transaktionen]],BTT[Verwendete Transaktion (Pflichtauswahl)],1,FALSE)),"nein","ja")</f>
        <v>nein</v>
      </c>
    </row>
    <row r="2097" spans="1:7" x14ac:dyDescent="0.25">
      <c r="A2097" t="s">
        <v>2713</v>
      </c>
      <c r="B2097" t="s">
        <v>2714</v>
      </c>
      <c r="C2097" t="s">
        <v>6088</v>
      </c>
      <c r="D2097" s="13">
        <v>846</v>
      </c>
      <c r="E2097" t="s">
        <v>9102</v>
      </c>
      <c r="F2097" t="str">
        <f>IF(ISERROR(VLOOKUP(Transaktionen[[#This Row],[Transaktionen]],BTT[Verwendete Transaktion (Pflichtauswahl)],1,FALSE)),"nein","ja")</f>
        <v>nein</v>
      </c>
    </row>
    <row r="2098" spans="1:7" x14ac:dyDescent="0.25">
      <c r="A2098" t="s">
        <v>7013</v>
      </c>
      <c r="B2098" t="s">
        <v>8038</v>
      </c>
      <c r="C2098" t="s">
        <v>6088</v>
      </c>
      <c r="D2098" s="13">
        <v>162</v>
      </c>
      <c r="E2098" t="s">
        <v>576</v>
      </c>
      <c r="F2098" t="str">
        <f>IF(ISERROR(VLOOKUP(Transaktionen[[#This Row],[Transaktionen]],BTT[Verwendete Transaktion (Pflichtauswahl)],1,FALSE)),"nein","ja")</f>
        <v>nein</v>
      </c>
    </row>
    <row r="2099" spans="1:7" x14ac:dyDescent="0.25">
      <c r="A2099" t="s">
        <v>2715</v>
      </c>
      <c r="B2099" t="s">
        <v>2716</v>
      </c>
      <c r="C2099" t="s">
        <v>6088</v>
      </c>
      <c r="D2099" s="13">
        <v>27</v>
      </c>
      <c r="E2099" t="s">
        <v>9102</v>
      </c>
      <c r="F2099" t="str">
        <f>IF(ISERROR(VLOOKUP(Transaktionen[[#This Row],[Transaktionen]],BTT[Verwendete Transaktion (Pflichtauswahl)],1,FALSE)),"nein","ja")</f>
        <v>nein</v>
      </c>
    </row>
    <row r="2100" spans="1:7" x14ac:dyDescent="0.25">
      <c r="A2100" t="s">
        <v>2717</v>
      </c>
      <c r="B2100" t="s">
        <v>2718</v>
      </c>
      <c r="C2100" t="s">
        <v>6088</v>
      </c>
      <c r="D2100" s="13">
        <v>27</v>
      </c>
      <c r="E2100" t="s">
        <v>576</v>
      </c>
      <c r="F2100" t="str">
        <f>IF(ISERROR(VLOOKUP(Transaktionen[[#This Row],[Transaktionen]],BTT[Verwendete Transaktion (Pflichtauswahl)],1,FALSE)),"nein","ja")</f>
        <v>nein</v>
      </c>
    </row>
    <row r="2101" spans="1:7" x14ac:dyDescent="0.25">
      <c r="A2101" t="s">
        <v>2719</v>
      </c>
      <c r="B2101" t="s">
        <v>2720</v>
      </c>
      <c r="C2101" t="s">
        <v>6088</v>
      </c>
      <c r="D2101" s="13">
        <v>17256</v>
      </c>
      <c r="E2101" t="s">
        <v>9102</v>
      </c>
      <c r="F2101" t="str">
        <f>IF(ISERROR(VLOOKUP(Transaktionen[[#This Row],[Transaktionen]],BTT[Verwendete Transaktion (Pflichtauswahl)],1,FALSE)),"nein","ja")</f>
        <v>nein</v>
      </c>
    </row>
    <row r="2102" spans="1:7" x14ac:dyDescent="0.25">
      <c r="A2102" t="s">
        <v>2721</v>
      </c>
      <c r="B2102" t="s">
        <v>2722</v>
      </c>
      <c r="C2102" t="s">
        <v>6088</v>
      </c>
      <c r="D2102" s="13">
        <v>1040</v>
      </c>
      <c r="E2102" t="s">
        <v>9102</v>
      </c>
      <c r="F2102" t="str">
        <f>IF(ISERROR(VLOOKUP(Transaktionen[[#This Row],[Transaktionen]],BTT[Verwendete Transaktion (Pflichtauswahl)],1,FALSE)),"nein","ja")</f>
        <v>nein</v>
      </c>
    </row>
    <row r="2103" spans="1:7" x14ac:dyDescent="0.25">
      <c r="A2103" t="s">
        <v>2723</v>
      </c>
      <c r="B2103" t="s">
        <v>2724</v>
      </c>
      <c r="C2103" t="s">
        <v>6088</v>
      </c>
      <c r="D2103" s="13">
        <v>1130</v>
      </c>
      <c r="E2103" t="s">
        <v>9102</v>
      </c>
      <c r="F2103" t="str">
        <f>IF(ISERROR(VLOOKUP(Transaktionen[[#This Row],[Transaktionen]],BTT[Verwendete Transaktion (Pflichtauswahl)],1,FALSE)),"nein","ja")</f>
        <v>nein</v>
      </c>
    </row>
    <row r="2104" spans="1:7" x14ac:dyDescent="0.25">
      <c r="A2104" t="s">
        <v>2725</v>
      </c>
      <c r="B2104" t="s">
        <v>2726</v>
      </c>
      <c r="C2104" t="s">
        <v>6088</v>
      </c>
      <c r="D2104" s="13">
        <v>660</v>
      </c>
      <c r="E2104" t="s">
        <v>9102</v>
      </c>
      <c r="F2104" t="str">
        <f>IF(ISERROR(VLOOKUP(Transaktionen[[#This Row],[Transaktionen]],BTT[Verwendete Transaktion (Pflichtauswahl)],1,FALSE)),"nein","ja")</f>
        <v>nein</v>
      </c>
    </row>
    <row r="2105" spans="1:7" x14ac:dyDescent="0.25">
      <c r="A2105" t="s">
        <v>2727</v>
      </c>
      <c r="B2105" t="s">
        <v>2728</v>
      </c>
      <c r="C2105" t="s">
        <v>6088</v>
      </c>
      <c r="D2105" s="13">
        <v>9</v>
      </c>
      <c r="E2105" t="s">
        <v>9102</v>
      </c>
      <c r="F2105" t="str">
        <f>IF(ISERROR(VLOOKUP(Transaktionen[[#This Row],[Transaktionen]],BTT[Verwendete Transaktion (Pflichtauswahl)],1,FALSE)),"nein","ja")</f>
        <v>nein</v>
      </c>
    </row>
    <row r="2106" spans="1:7" x14ac:dyDescent="0.25">
      <c r="A2106" t="s">
        <v>7014</v>
      </c>
      <c r="B2106" t="s">
        <v>8039</v>
      </c>
      <c r="C2106" t="s">
        <v>6088</v>
      </c>
      <c r="D2106" s="13" t="s">
        <v>576</v>
      </c>
      <c r="E2106" t="s">
        <v>576</v>
      </c>
      <c r="F2106" t="str">
        <f>IF(ISERROR(VLOOKUP(Transaktionen[[#This Row],[Transaktionen]],BTT[Verwendete Transaktion (Pflichtauswahl)],1,FALSE)),"nein","ja")</f>
        <v>nein</v>
      </c>
      <c r="G2106" t="s">
        <v>9516</v>
      </c>
    </row>
    <row r="2107" spans="1:7" x14ac:dyDescent="0.25">
      <c r="A2107" t="s">
        <v>7015</v>
      </c>
      <c r="B2107" t="s">
        <v>8040</v>
      </c>
      <c r="C2107" t="s">
        <v>6094</v>
      </c>
      <c r="D2107" s="13">
        <v>9</v>
      </c>
      <c r="E2107" t="s">
        <v>9102</v>
      </c>
      <c r="F2107" t="str">
        <f>IF(ISERROR(VLOOKUP(Transaktionen[[#This Row],[Transaktionen]],BTT[Verwendete Transaktion (Pflichtauswahl)],1,FALSE)),"nein","ja")</f>
        <v>nein</v>
      </c>
    </row>
    <row r="2108" spans="1:7" x14ac:dyDescent="0.25">
      <c r="A2108" t="s">
        <v>2729</v>
      </c>
      <c r="B2108" t="s">
        <v>2730</v>
      </c>
      <c r="C2108" t="s">
        <v>6088</v>
      </c>
      <c r="D2108" s="13">
        <v>9</v>
      </c>
      <c r="E2108" t="s">
        <v>576</v>
      </c>
      <c r="F2108" t="str">
        <f>IF(ISERROR(VLOOKUP(Transaktionen[[#This Row],[Transaktionen]],BTT[Verwendete Transaktion (Pflichtauswahl)],1,FALSE)),"nein","ja")</f>
        <v>nein</v>
      </c>
    </row>
    <row r="2109" spans="1:7" x14ac:dyDescent="0.25">
      <c r="A2109" t="s">
        <v>7016</v>
      </c>
      <c r="B2109" t="s">
        <v>8041</v>
      </c>
      <c r="C2109" t="s">
        <v>8457</v>
      </c>
      <c r="D2109" s="13">
        <v>40</v>
      </c>
      <c r="E2109" t="s">
        <v>576</v>
      </c>
      <c r="F2109" t="str">
        <f>IF(ISERROR(VLOOKUP(Transaktionen[[#This Row],[Transaktionen]],BTT[Verwendete Transaktion (Pflichtauswahl)],1,FALSE)),"nein","ja")</f>
        <v>nein</v>
      </c>
      <c r="G2109" t="s">
        <v>9359</v>
      </c>
    </row>
    <row r="2110" spans="1:7" x14ac:dyDescent="0.25">
      <c r="A2110" t="s">
        <v>7017</v>
      </c>
      <c r="B2110" t="s">
        <v>8042</v>
      </c>
      <c r="C2110" t="s">
        <v>8457</v>
      </c>
      <c r="D2110" s="13">
        <v>33</v>
      </c>
      <c r="E2110" t="s">
        <v>576</v>
      </c>
      <c r="F2110" t="str">
        <f>IF(ISERROR(VLOOKUP(Transaktionen[[#This Row],[Transaktionen]],BTT[Verwendete Transaktion (Pflichtauswahl)],1,FALSE)),"nein","ja")</f>
        <v>nein</v>
      </c>
      <c r="G2110" t="s">
        <v>9360</v>
      </c>
    </row>
    <row r="2111" spans="1:7" x14ac:dyDescent="0.25">
      <c r="A2111" t="s">
        <v>7018</v>
      </c>
      <c r="B2111" t="s">
        <v>8043</v>
      </c>
      <c r="C2111" t="s">
        <v>8457</v>
      </c>
      <c r="D2111" s="13" t="s">
        <v>576</v>
      </c>
      <c r="E2111" t="s">
        <v>576</v>
      </c>
      <c r="F2111" t="str">
        <f>IF(ISERROR(VLOOKUP(Transaktionen[[#This Row],[Transaktionen]],BTT[Verwendete Transaktion (Pflichtauswahl)],1,FALSE)),"nein","ja")</f>
        <v>nein</v>
      </c>
      <c r="G2111" t="s">
        <v>9516</v>
      </c>
    </row>
    <row r="2112" spans="1:7" x14ac:dyDescent="0.25">
      <c r="A2112" t="s">
        <v>2731</v>
      </c>
      <c r="B2112" t="s">
        <v>2732</v>
      </c>
      <c r="C2112" t="s">
        <v>6088</v>
      </c>
      <c r="D2112" s="13">
        <v>9</v>
      </c>
      <c r="E2112" t="s">
        <v>576</v>
      </c>
      <c r="F2112" t="str">
        <f>IF(ISERROR(VLOOKUP(Transaktionen[[#This Row],[Transaktionen]],BTT[Verwendete Transaktion (Pflichtauswahl)],1,FALSE)),"nein","ja")</f>
        <v>nein</v>
      </c>
    </row>
    <row r="2113" spans="1:7" x14ac:dyDescent="0.25">
      <c r="A2113" t="s">
        <v>2733</v>
      </c>
      <c r="B2113" t="s">
        <v>2734</v>
      </c>
      <c r="C2113" t="s">
        <v>6088</v>
      </c>
      <c r="D2113" s="13" t="s">
        <v>576</v>
      </c>
      <c r="E2113" t="s">
        <v>576</v>
      </c>
      <c r="F2113" t="str">
        <f>IF(ISERROR(VLOOKUP(Transaktionen[[#This Row],[Transaktionen]],BTT[Verwendete Transaktion (Pflichtauswahl)],1,FALSE)),"nein","ja")</f>
        <v>nein</v>
      </c>
      <c r="G2113" t="s">
        <v>9516</v>
      </c>
    </row>
    <row r="2114" spans="1:7" x14ac:dyDescent="0.25">
      <c r="A2114" t="s">
        <v>7019</v>
      </c>
      <c r="B2114" t="s">
        <v>8044</v>
      </c>
      <c r="C2114" t="s">
        <v>6088</v>
      </c>
      <c r="D2114" s="13" t="s">
        <v>576</v>
      </c>
      <c r="E2114" t="s">
        <v>576</v>
      </c>
      <c r="F2114" t="str">
        <f>IF(ISERROR(VLOOKUP(Transaktionen[[#This Row],[Transaktionen]],BTT[Verwendete Transaktion (Pflichtauswahl)],1,FALSE)),"nein","ja")</f>
        <v>nein</v>
      </c>
      <c r="G2114" t="s">
        <v>9516</v>
      </c>
    </row>
    <row r="2115" spans="1:7" x14ac:dyDescent="0.25">
      <c r="A2115" t="s">
        <v>2735</v>
      </c>
      <c r="B2115" t="s">
        <v>2736</v>
      </c>
      <c r="C2115" t="s">
        <v>6088</v>
      </c>
      <c r="D2115" s="13">
        <v>9</v>
      </c>
      <c r="E2115" t="s">
        <v>9102</v>
      </c>
      <c r="F2115" t="str">
        <f>IF(ISERROR(VLOOKUP(Transaktionen[[#This Row],[Transaktionen]],BTT[Verwendete Transaktion (Pflichtauswahl)],1,FALSE)),"nein","ja")</f>
        <v>nein</v>
      </c>
    </row>
    <row r="2116" spans="1:7" x14ac:dyDescent="0.25">
      <c r="A2116" t="s">
        <v>2737</v>
      </c>
      <c r="B2116" t="s">
        <v>2738</v>
      </c>
      <c r="C2116" t="s">
        <v>6088</v>
      </c>
      <c r="D2116" s="13" t="s">
        <v>576</v>
      </c>
      <c r="E2116" t="s">
        <v>576</v>
      </c>
      <c r="F2116" t="str">
        <f>IF(ISERROR(VLOOKUP(Transaktionen[[#This Row],[Transaktionen]],BTT[Verwendete Transaktion (Pflichtauswahl)],1,FALSE)),"nein","ja")</f>
        <v>nein</v>
      </c>
      <c r="G2116" t="s">
        <v>9516</v>
      </c>
    </row>
    <row r="2117" spans="1:7" x14ac:dyDescent="0.25">
      <c r="A2117" t="s">
        <v>2739</v>
      </c>
      <c r="B2117" t="s">
        <v>2740</v>
      </c>
      <c r="C2117" t="s">
        <v>8457</v>
      </c>
      <c r="D2117" s="13">
        <v>34</v>
      </c>
      <c r="E2117" t="s">
        <v>9102</v>
      </c>
      <c r="F2117" t="str">
        <f>IF(ISERROR(VLOOKUP(Transaktionen[[#This Row],[Transaktionen]],BTT[Verwendete Transaktion (Pflichtauswahl)],1,FALSE)),"nein","ja")</f>
        <v>nein</v>
      </c>
      <c r="G2117" t="s">
        <v>9361</v>
      </c>
    </row>
    <row r="2118" spans="1:7" x14ac:dyDescent="0.25">
      <c r="A2118" t="s">
        <v>7020</v>
      </c>
      <c r="B2118" t="s">
        <v>8045</v>
      </c>
      <c r="C2118" t="s">
        <v>8457</v>
      </c>
      <c r="D2118" s="13" t="s">
        <v>576</v>
      </c>
      <c r="E2118" t="s">
        <v>576</v>
      </c>
      <c r="F2118" t="str">
        <f>IF(ISERROR(VLOOKUP(Transaktionen[[#This Row],[Transaktionen]],BTT[Verwendete Transaktion (Pflichtauswahl)],1,FALSE)),"nein","ja")</f>
        <v>nein</v>
      </c>
      <c r="G2118" t="s">
        <v>9361</v>
      </c>
    </row>
    <row r="2119" spans="1:7" x14ac:dyDescent="0.25">
      <c r="A2119" t="s">
        <v>7021</v>
      </c>
      <c r="B2119" t="s">
        <v>8046</v>
      </c>
      <c r="C2119" t="s">
        <v>8457</v>
      </c>
      <c r="D2119" s="13" t="s">
        <v>576</v>
      </c>
      <c r="E2119" t="s">
        <v>576</v>
      </c>
      <c r="F2119" t="str">
        <f>IF(ISERROR(VLOOKUP(Transaktionen[[#This Row],[Transaktionen]],BTT[Verwendete Transaktion (Pflichtauswahl)],1,FALSE)),"nein","ja")</f>
        <v>nein</v>
      </c>
      <c r="G2119" t="s">
        <v>9361</v>
      </c>
    </row>
    <row r="2120" spans="1:7" x14ac:dyDescent="0.25">
      <c r="A2120" t="s">
        <v>7022</v>
      </c>
      <c r="B2120" t="s">
        <v>8047</v>
      </c>
      <c r="C2120" t="s">
        <v>8457</v>
      </c>
      <c r="D2120" s="13" t="s">
        <v>576</v>
      </c>
      <c r="E2120" t="s">
        <v>576</v>
      </c>
      <c r="F2120" t="str">
        <f>IF(ISERROR(VLOOKUP(Transaktionen[[#This Row],[Transaktionen]],BTT[Verwendete Transaktion (Pflichtauswahl)],1,FALSE)),"nein","ja")</f>
        <v>nein</v>
      </c>
      <c r="G2120" t="s">
        <v>9361</v>
      </c>
    </row>
    <row r="2121" spans="1:7" x14ac:dyDescent="0.25">
      <c r="A2121" t="s">
        <v>2741</v>
      </c>
      <c r="B2121" t="s">
        <v>2742</v>
      </c>
      <c r="C2121" t="s">
        <v>8457</v>
      </c>
      <c r="D2121" s="13" t="s">
        <v>576</v>
      </c>
      <c r="E2121" t="s">
        <v>576</v>
      </c>
      <c r="F2121" t="str">
        <f>IF(ISERROR(VLOOKUP(Transaktionen[[#This Row],[Transaktionen]],BTT[Verwendete Transaktion (Pflichtauswahl)],1,FALSE)),"nein","ja")</f>
        <v>nein</v>
      </c>
      <c r="G2121" t="s">
        <v>9362</v>
      </c>
    </row>
    <row r="2122" spans="1:7" x14ac:dyDescent="0.25">
      <c r="A2122" t="s">
        <v>2743</v>
      </c>
      <c r="B2122" t="s">
        <v>2744</v>
      </c>
      <c r="C2122" t="s">
        <v>8457</v>
      </c>
      <c r="D2122" s="13">
        <v>330</v>
      </c>
      <c r="E2122" t="s">
        <v>9102</v>
      </c>
      <c r="F2122" t="str">
        <f>IF(ISERROR(VLOOKUP(Transaktionen[[#This Row],[Transaktionen]],BTT[Verwendete Transaktion (Pflichtauswahl)],1,FALSE)),"nein","ja")</f>
        <v>nein</v>
      </c>
      <c r="G2122" t="s">
        <v>9356</v>
      </c>
    </row>
    <row r="2123" spans="1:7" x14ac:dyDescent="0.25">
      <c r="A2123" t="s">
        <v>2745</v>
      </c>
      <c r="B2123" t="s">
        <v>2746</v>
      </c>
      <c r="C2123" t="s">
        <v>8457</v>
      </c>
      <c r="D2123" s="13">
        <v>47</v>
      </c>
      <c r="E2123" t="s">
        <v>9102</v>
      </c>
      <c r="F2123" t="str">
        <f>IF(ISERROR(VLOOKUP(Transaktionen[[#This Row],[Transaktionen]],BTT[Verwendete Transaktion (Pflichtauswahl)],1,FALSE)),"nein","ja")</f>
        <v>nein</v>
      </c>
      <c r="G2123" t="s">
        <v>9356</v>
      </c>
    </row>
    <row r="2124" spans="1:7" x14ac:dyDescent="0.25">
      <c r="A2124" t="s">
        <v>2747</v>
      </c>
      <c r="B2124" t="s">
        <v>2586</v>
      </c>
      <c r="C2124" t="s">
        <v>8457</v>
      </c>
      <c r="D2124" s="13">
        <v>782</v>
      </c>
      <c r="E2124" t="s">
        <v>9102</v>
      </c>
      <c r="F2124" t="str">
        <f>IF(ISERROR(VLOOKUP(Transaktionen[[#This Row],[Transaktionen]],BTT[Verwendete Transaktion (Pflichtauswahl)],1,FALSE)),"nein","ja")</f>
        <v>nein</v>
      </c>
      <c r="G2124" t="s">
        <v>9356</v>
      </c>
    </row>
    <row r="2125" spans="1:7" x14ac:dyDescent="0.25">
      <c r="A2125" t="s">
        <v>7023</v>
      </c>
      <c r="B2125" t="s">
        <v>8048</v>
      </c>
      <c r="C2125" t="s">
        <v>8457</v>
      </c>
      <c r="D2125" s="13" t="s">
        <v>576</v>
      </c>
      <c r="E2125" t="s">
        <v>576</v>
      </c>
      <c r="F2125" t="str">
        <f>IF(ISERROR(VLOOKUP(Transaktionen[[#This Row],[Transaktionen]],BTT[Verwendete Transaktion (Pflichtauswahl)],1,FALSE)),"nein","ja")</f>
        <v>nein</v>
      </c>
      <c r="G2125" t="s">
        <v>9356</v>
      </c>
    </row>
    <row r="2126" spans="1:7" x14ac:dyDescent="0.25">
      <c r="A2126" t="s">
        <v>2748</v>
      </c>
      <c r="B2126" t="s">
        <v>2749</v>
      </c>
      <c r="C2126" t="s">
        <v>8457</v>
      </c>
      <c r="D2126" s="13">
        <v>15</v>
      </c>
      <c r="E2126" t="s">
        <v>9102</v>
      </c>
      <c r="F2126" t="str">
        <f>IF(ISERROR(VLOOKUP(Transaktionen[[#This Row],[Transaktionen]],BTT[Verwendete Transaktion (Pflichtauswahl)],1,FALSE)),"nein","ja")</f>
        <v>nein</v>
      </c>
      <c r="G2126" t="s">
        <v>9356</v>
      </c>
    </row>
    <row r="2127" spans="1:7" x14ac:dyDescent="0.25">
      <c r="A2127" t="s">
        <v>7024</v>
      </c>
      <c r="B2127" t="s">
        <v>8049</v>
      </c>
      <c r="C2127" t="s">
        <v>8457</v>
      </c>
      <c r="D2127" s="13" t="s">
        <v>576</v>
      </c>
      <c r="E2127" t="s">
        <v>576</v>
      </c>
      <c r="F2127" t="str">
        <f>IF(ISERROR(VLOOKUP(Transaktionen[[#This Row],[Transaktionen]],BTT[Verwendete Transaktion (Pflichtauswahl)],1,FALSE)),"nein","ja")</f>
        <v>nein</v>
      </c>
      <c r="G2127" t="s">
        <v>9516</v>
      </c>
    </row>
    <row r="2128" spans="1:7" x14ac:dyDescent="0.25">
      <c r="A2128" t="s">
        <v>2750</v>
      </c>
      <c r="B2128" t="s">
        <v>2751</v>
      </c>
      <c r="C2128" t="s">
        <v>6095</v>
      </c>
      <c r="D2128" s="13">
        <v>410</v>
      </c>
      <c r="E2128" t="s">
        <v>9102</v>
      </c>
      <c r="F2128" t="str">
        <f>IF(ISERROR(VLOOKUP(Transaktionen[[#This Row],[Transaktionen]],BTT[Verwendete Transaktion (Pflichtauswahl)],1,FALSE)),"nein","ja")</f>
        <v>nein</v>
      </c>
    </row>
    <row r="2129" spans="1:7" x14ac:dyDescent="0.25">
      <c r="A2129" t="s">
        <v>2752</v>
      </c>
      <c r="B2129" t="s">
        <v>2753</v>
      </c>
      <c r="C2129" t="s">
        <v>6095</v>
      </c>
      <c r="D2129" s="13">
        <v>280</v>
      </c>
      <c r="E2129" t="s">
        <v>9102</v>
      </c>
      <c r="F2129" t="str">
        <f>IF(ISERROR(VLOOKUP(Transaktionen[[#This Row],[Transaktionen]],BTT[Verwendete Transaktion (Pflichtauswahl)],1,FALSE)),"nein","ja")</f>
        <v>nein</v>
      </c>
    </row>
    <row r="2130" spans="1:7" x14ac:dyDescent="0.25">
      <c r="A2130" t="s">
        <v>7025</v>
      </c>
      <c r="B2130" t="s">
        <v>8050</v>
      </c>
      <c r="C2130" t="s">
        <v>6095</v>
      </c>
      <c r="D2130" s="13" t="s">
        <v>576</v>
      </c>
      <c r="E2130" t="s">
        <v>576</v>
      </c>
      <c r="F2130" t="str">
        <f>IF(ISERROR(VLOOKUP(Transaktionen[[#This Row],[Transaktionen]],BTT[Verwendete Transaktion (Pflichtauswahl)],1,FALSE)),"nein","ja")</f>
        <v>nein</v>
      </c>
      <c r="G2130" t="s">
        <v>9516</v>
      </c>
    </row>
    <row r="2131" spans="1:7" x14ac:dyDescent="0.25">
      <c r="A2131" t="s">
        <v>7026</v>
      </c>
      <c r="B2131" t="s">
        <v>8051</v>
      </c>
      <c r="C2131" t="s">
        <v>6095</v>
      </c>
      <c r="D2131" s="13">
        <v>10</v>
      </c>
      <c r="E2131" t="s">
        <v>576</v>
      </c>
      <c r="F2131" t="str">
        <f>IF(ISERROR(VLOOKUP(Transaktionen[[#This Row],[Transaktionen]],BTT[Verwendete Transaktion (Pflichtauswahl)],1,FALSE)),"nein","ja")</f>
        <v>nein</v>
      </c>
    </row>
    <row r="2132" spans="1:7" x14ac:dyDescent="0.25">
      <c r="A2132" t="s">
        <v>7027</v>
      </c>
      <c r="B2132" t="s">
        <v>8052</v>
      </c>
      <c r="C2132" t="s">
        <v>6095</v>
      </c>
      <c r="D2132" s="13">
        <v>6</v>
      </c>
      <c r="E2132" t="s">
        <v>576</v>
      </c>
      <c r="F2132" t="str">
        <f>IF(ISERROR(VLOOKUP(Transaktionen[[#This Row],[Transaktionen]],BTT[Verwendete Transaktion (Pflichtauswahl)],1,FALSE)),"nein","ja")</f>
        <v>nein</v>
      </c>
    </row>
    <row r="2133" spans="1:7" x14ac:dyDescent="0.25">
      <c r="A2133" t="s">
        <v>7028</v>
      </c>
      <c r="B2133" t="s">
        <v>8053</v>
      </c>
      <c r="C2133" t="s">
        <v>6095</v>
      </c>
      <c r="D2133" s="13" t="s">
        <v>576</v>
      </c>
      <c r="E2133" t="s">
        <v>576</v>
      </c>
      <c r="F2133" t="str">
        <f>IF(ISERROR(VLOOKUP(Transaktionen[[#This Row],[Transaktionen]],BTT[Verwendete Transaktion (Pflichtauswahl)],1,FALSE)),"nein","ja")</f>
        <v>nein</v>
      </c>
      <c r="G2133" t="s">
        <v>9516</v>
      </c>
    </row>
    <row r="2134" spans="1:7" x14ac:dyDescent="0.25">
      <c r="A2134" t="s">
        <v>2754</v>
      </c>
      <c r="B2134" t="s">
        <v>2755</v>
      </c>
      <c r="C2134" t="s">
        <v>6095</v>
      </c>
      <c r="D2134" s="13">
        <v>27</v>
      </c>
      <c r="E2134" t="s">
        <v>576</v>
      </c>
      <c r="F2134" t="str">
        <f>IF(ISERROR(VLOOKUP(Transaktionen[[#This Row],[Transaktionen]],BTT[Verwendete Transaktion (Pflichtauswahl)],1,FALSE)),"nein","ja")</f>
        <v>nein</v>
      </c>
    </row>
    <row r="2135" spans="1:7" x14ac:dyDescent="0.25">
      <c r="A2135" t="s">
        <v>2756</v>
      </c>
      <c r="B2135" t="s">
        <v>2757</v>
      </c>
      <c r="C2135" t="s">
        <v>6095</v>
      </c>
      <c r="D2135" s="13">
        <v>398</v>
      </c>
      <c r="E2135" t="s">
        <v>9102</v>
      </c>
      <c r="F2135" t="str">
        <f>IF(ISERROR(VLOOKUP(Transaktionen[[#This Row],[Transaktionen]],BTT[Verwendete Transaktion (Pflichtauswahl)],1,FALSE)),"nein","ja")</f>
        <v>nein</v>
      </c>
    </row>
    <row r="2136" spans="1:7" x14ac:dyDescent="0.25">
      <c r="A2136" t="s">
        <v>2758</v>
      </c>
      <c r="B2136" t="s">
        <v>2759</v>
      </c>
      <c r="C2136" t="s">
        <v>6095</v>
      </c>
      <c r="D2136" s="13">
        <v>235</v>
      </c>
      <c r="E2136" t="s">
        <v>576</v>
      </c>
      <c r="F2136" t="str">
        <f>IF(ISERROR(VLOOKUP(Transaktionen[[#This Row],[Transaktionen]],BTT[Verwendete Transaktion (Pflichtauswahl)],1,FALSE)),"nein","ja")</f>
        <v>nein</v>
      </c>
    </row>
    <row r="2137" spans="1:7" x14ac:dyDescent="0.25">
      <c r="A2137" t="s">
        <v>2760</v>
      </c>
      <c r="B2137" t="s">
        <v>2761</v>
      </c>
      <c r="C2137" t="s">
        <v>6095</v>
      </c>
      <c r="D2137" s="13">
        <v>170</v>
      </c>
      <c r="E2137" t="s">
        <v>9102</v>
      </c>
      <c r="F2137" t="str">
        <f>IF(ISERROR(VLOOKUP(Transaktionen[[#This Row],[Transaktionen]],BTT[Verwendete Transaktion (Pflichtauswahl)],1,FALSE)),"nein","ja")</f>
        <v>nein</v>
      </c>
    </row>
    <row r="2138" spans="1:7" x14ac:dyDescent="0.25">
      <c r="A2138" t="s">
        <v>2762</v>
      </c>
      <c r="B2138" t="s">
        <v>2763</v>
      </c>
      <c r="C2138" t="s">
        <v>6095</v>
      </c>
      <c r="D2138" s="13">
        <v>2642</v>
      </c>
      <c r="E2138" t="s">
        <v>9102</v>
      </c>
      <c r="F2138" t="str">
        <f>IF(ISERROR(VLOOKUP(Transaktionen[[#This Row],[Transaktionen]],BTT[Verwendete Transaktion (Pflichtauswahl)],1,FALSE)),"nein","ja")</f>
        <v>nein</v>
      </c>
    </row>
    <row r="2139" spans="1:7" x14ac:dyDescent="0.25">
      <c r="A2139" t="s">
        <v>2764</v>
      </c>
      <c r="B2139" t="s">
        <v>2765</v>
      </c>
      <c r="C2139" t="s">
        <v>6095</v>
      </c>
      <c r="D2139" s="13">
        <v>1884</v>
      </c>
      <c r="E2139" t="s">
        <v>9102</v>
      </c>
      <c r="F2139" t="str">
        <f>IF(ISERROR(VLOOKUP(Transaktionen[[#This Row],[Transaktionen]],BTT[Verwendete Transaktion (Pflichtauswahl)],1,FALSE)),"nein","ja")</f>
        <v>nein</v>
      </c>
    </row>
    <row r="2140" spans="1:7" x14ac:dyDescent="0.25">
      <c r="A2140" t="s">
        <v>2766</v>
      </c>
      <c r="B2140" t="s">
        <v>2767</v>
      </c>
      <c r="C2140" t="s">
        <v>6095</v>
      </c>
      <c r="D2140" s="13">
        <v>440</v>
      </c>
      <c r="E2140" t="s">
        <v>9102</v>
      </c>
      <c r="F2140" t="str">
        <f>IF(ISERROR(VLOOKUP(Transaktionen[[#This Row],[Transaktionen]],BTT[Verwendete Transaktion (Pflichtauswahl)],1,FALSE)),"nein","ja")</f>
        <v>nein</v>
      </c>
    </row>
    <row r="2141" spans="1:7" x14ac:dyDescent="0.25">
      <c r="A2141" t="s">
        <v>7029</v>
      </c>
      <c r="B2141" t="s">
        <v>8054</v>
      </c>
      <c r="C2141" t="s">
        <v>6095</v>
      </c>
      <c r="D2141" s="13">
        <v>6</v>
      </c>
      <c r="E2141" t="s">
        <v>576</v>
      </c>
      <c r="F2141" t="str">
        <f>IF(ISERROR(VLOOKUP(Transaktionen[[#This Row],[Transaktionen]],BTT[Verwendete Transaktion (Pflichtauswahl)],1,FALSE)),"nein","ja")</f>
        <v>nein</v>
      </c>
    </row>
    <row r="2142" spans="1:7" x14ac:dyDescent="0.25">
      <c r="A2142" t="s">
        <v>2768</v>
      </c>
      <c r="B2142" t="s">
        <v>2769</v>
      </c>
      <c r="C2142" t="s">
        <v>6095</v>
      </c>
      <c r="D2142" s="13">
        <v>390</v>
      </c>
      <c r="E2142" t="s">
        <v>9102</v>
      </c>
      <c r="F2142" t="str">
        <f>IF(ISERROR(VLOOKUP(Transaktionen[[#This Row],[Transaktionen]],BTT[Verwendete Transaktion (Pflichtauswahl)],1,FALSE)),"nein","ja")</f>
        <v>nein</v>
      </c>
    </row>
    <row r="2143" spans="1:7" x14ac:dyDescent="0.25">
      <c r="A2143" t="s">
        <v>7030</v>
      </c>
      <c r="B2143" t="s">
        <v>8055</v>
      </c>
      <c r="C2143" t="s">
        <v>8457</v>
      </c>
      <c r="D2143" s="13" t="s">
        <v>576</v>
      </c>
      <c r="E2143" t="s">
        <v>576</v>
      </c>
      <c r="F2143" t="str">
        <f>IF(ISERROR(VLOOKUP(Transaktionen[[#This Row],[Transaktionen]],BTT[Verwendete Transaktion (Pflichtauswahl)],1,FALSE)),"nein","ja")</f>
        <v>nein</v>
      </c>
      <c r="G2143" t="s">
        <v>9516</v>
      </c>
    </row>
    <row r="2144" spans="1:7" x14ac:dyDescent="0.25">
      <c r="A2144" t="s">
        <v>2770</v>
      </c>
      <c r="B2144" t="s">
        <v>2771</v>
      </c>
      <c r="C2144" t="s">
        <v>6095</v>
      </c>
      <c r="D2144" s="13">
        <v>36</v>
      </c>
      <c r="E2144" t="s">
        <v>576</v>
      </c>
      <c r="F2144" t="str">
        <f>IF(ISERROR(VLOOKUP(Transaktionen[[#This Row],[Transaktionen]],BTT[Verwendete Transaktion (Pflichtauswahl)],1,FALSE)),"nein","ja")</f>
        <v>nein</v>
      </c>
    </row>
    <row r="2145" spans="1:7" x14ac:dyDescent="0.25">
      <c r="A2145" t="s">
        <v>7031</v>
      </c>
      <c r="B2145" t="s">
        <v>8056</v>
      </c>
      <c r="C2145" t="s">
        <v>6095</v>
      </c>
      <c r="D2145" s="13" t="s">
        <v>576</v>
      </c>
      <c r="E2145" t="s">
        <v>576</v>
      </c>
      <c r="F2145" t="str">
        <f>IF(ISERROR(VLOOKUP(Transaktionen[[#This Row],[Transaktionen]],BTT[Verwendete Transaktion (Pflichtauswahl)],1,FALSE)),"nein","ja")</f>
        <v>nein</v>
      </c>
      <c r="G2145" t="s">
        <v>9516</v>
      </c>
    </row>
    <row r="2146" spans="1:7" x14ac:dyDescent="0.25">
      <c r="A2146" t="s">
        <v>7032</v>
      </c>
      <c r="B2146" t="s">
        <v>8057</v>
      </c>
      <c r="C2146" t="s">
        <v>6095</v>
      </c>
      <c r="D2146" s="13" t="s">
        <v>576</v>
      </c>
      <c r="E2146" t="s">
        <v>576</v>
      </c>
      <c r="F2146" t="str">
        <f>IF(ISERROR(VLOOKUP(Transaktionen[[#This Row],[Transaktionen]],BTT[Verwendete Transaktion (Pflichtauswahl)],1,FALSE)),"nein","ja")</f>
        <v>nein</v>
      </c>
      <c r="G2146" t="s">
        <v>9516</v>
      </c>
    </row>
    <row r="2147" spans="1:7" x14ac:dyDescent="0.25">
      <c r="A2147" t="s">
        <v>2772</v>
      </c>
      <c r="B2147" t="s">
        <v>2773</v>
      </c>
      <c r="C2147" t="s">
        <v>8457</v>
      </c>
      <c r="D2147" s="13">
        <v>646</v>
      </c>
      <c r="E2147" t="s">
        <v>9102</v>
      </c>
      <c r="F2147" t="str">
        <f>IF(ISERROR(VLOOKUP(Transaktionen[[#This Row],[Transaktionen]],BTT[Verwendete Transaktion (Pflichtauswahl)],1,FALSE)),"nein","ja")</f>
        <v>nein</v>
      </c>
      <c r="G2147" t="s">
        <v>9363</v>
      </c>
    </row>
    <row r="2148" spans="1:7" x14ac:dyDescent="0.25">
      <c r="A2148" t="s">
        <v>2774</v>
      </c>
      <c r="B2148" t="s">
        <v>2775</v>
      </c>
      <c r="C2148" t="s">
        <v>8457</v>
      </c>
      <c r="D2148" s="13">
        <v>319</v>
      </c>
      <c r="E2148" t="s">
        <v>9102</v>
      </c>
      <c r="F2148" t="str">
        <f>IF(ISERROR(VLOOKUP(Transaktionen[[#This Row],[Transaktionen]],BTT[Verwendete Transaktion (Pflichtauswahl)],1,FALSE)),"nein","ja")</f>
        <v>nein</v>
      </c>
    </row>
    <row r="2149" spans="1:7" x14ac:dyDescent="0.25">
      <c r="A2149" t="s">
        <v>2776</v>
      </c>
      <c r="B2149" t="s">
        <v>2777</v>
      </c>
      <c r="C2149" t="s">
        <v>8457</v>
      </c>
      <c r="D2149" s="13">
        <v>2718</v>
      </c>
      <c r="E2149" t="s">
        <v>9102</v>
      </c>
      <c r="F2149" t="str">
        <f>IF(ISERROR(VLOOKUP(Transaktionen[[#This Row],[Transaktionen]],BTT[Verwendete Transaktion (Pflichtauswahl)],1,FALSE)),"nein","ja")</f>
        <v>nein</v>
      </c>
    </row>
    <row r="2150" spans="1:7" x14ac:dyDescent="0.25">
      <c r="A2150" t="s">
        <v>2778</v>
      </c>
      <c r="B2150" t="s">
        <v>2779</v>
      </c>
      <c r="C2150" t="s">
        <v>8457</v>
      </c>
      <c r="D2150" s="13">
        <v>272</v>
      </c>
      <c r="E2150" t="s">
        <v>9102</v>
      </c>
      <c r="F2150" t="str">
        <f>IF(ISERROR(VLOOKUP(Transaktionen[[#This Row],[Transaktionen]],BTT[Verwendete Transaktion (Pflichtauswahl)],1,FALSE)),"nein","ja")</f>
        <v>nein</v>
      </c>
    </row>
    <row r="2151" spans="1:7" x14ac:dyDescent="0.25">
      <c r="A2151" t="s">
        <v>2780</v>
      </c>
      <c r="B2151" t="s">
        <v>2781</v>
      </c>
      <c r="C2151" t="s">
        <v>8457</v>
      </c>
      <c r="D2151" s="13">
        <v>2</v>
      </c>
      <c r="E2151" t="s">
        <v>9102</v>
      </c>
      <c r="F2151" t="str">
        <f>IF(ISERROR(VLOOKUP(Transaktionen[[#This Row],[Transaktionen]],BTT[Verwendete Transaktion (Pflichtauswahl)],1,FALSE)),"nein","ja")</f>
        <v>nein</v>
      </c>
    </row>
    <row r="2152" spans="1:7" x14ac:dyDescent="0.25">
      <c r="A2152" t="s">
        <v>2782</v>
      </c>
      <c r="B2152" t="s">
        <v>2783</v>
      </c>
      <c r="C2152" t="s">
        <v>8457</v>
      </c>
      <c r="D2152" s="13">
        <v>742</v>
      </c>
      <c r="E2152" t="s">
        <v>9102</v>
      </c>
      <c r="F2152" t="str">
        <f>IF(ISERROR(VLOOKUP(Transaktionen[[#This Row],[Transaktionen]],BTT[Verwendete Transaktion (Pflichtauswahl)],1,FALSE)),"nein","ja")</f>
        <v>nein</v>
      </c>
    </row>
    <row r="2153" spans="1:7" x14ac:dyDescent="0.25">
      <c r="A2153" t="s">
        <v>7033</v>
      </c>
      <c r="B2153" t="s">
        <v>8058</v>
      </c>
      <c r="C2153" t="s">
        <v>8457</v>
      </c>
      <c r="D2153" s="13">
        <v>158</v>
      </c>
      <c r="E2153" t="s">
        <v>576</v>
      </c>
      <c r="F2153" t="str">
        <f>IF(ISERROR(VLOOKUP(Transaktionen[[#This Row],[Transaktionen]],BTT[Verwendete Transaktion (Pflichtauswahl)],1,FALSE)),"nein","ja")</f>
        <v>nein</v>
      </c>
    </row>
    <row r="2154" spans="1:7" x14ac:dyDescent="0.25">
      <c r="A2154" t="s">
        <v>2784</v>
      </c>
      <c r="B2154" t="s">
        <v>2785</v>
      </c>
      <c r="C2154" t="s">
        <v>8457</v>
      </c>
      <c r="D2154" s="13">
        <v>2</v>
      </c>
      <c r="E2154" t="s">
        <v>9102</v>
      </c>
      <c r="F2154" t="str">
        <f>IF(ISERROR(VLOOKUP(Transaktionen[[#This Row],[Transaktionen]],BTT[Verwendete Transaktion (Pflichtauswahl)],1,FALSE)),"nein","ja")</f>
        <v>nein</v>
      </c>
      <c r="G2154" t="s">
        <v>9356</v>
      </c>
    </row>
    <row r="2155" spans="1:7" x14ac:dyDescent="0.25">
      <c r="A2155" t="s">
        <v>2786</v>
      </c>
      <c r="B2155" t="s">
        <v>2787</v>
      </c>
      <c r="C2155" t="s">
        <v>8457</v>
      </c>
      <c r="D2155" s="13">
        <v>237</v>
      </c>
      <c r="E2155" t="s">
        <v>9102</v>
      </c>
      <c r="F2155" t="str">
        <f>IF(ISERROR(VLOOKUP(Transaktionen[[#This Row],[Transaktionen]],BTT[Verwendete Transaktion (Pflichtauswahl)],1,FALSE)),"nein","ja")</f>
        <v>nein</v>
      </c>
      <c r="G2155" t="s">
        <v>9356</v>
      </c>
    </row>
    <row r="2156" spans="1:7" x14ac:dyDescent="0.25">
      <c r="A2156" t="s">
        <v>2788</v>
      </c>
      <c r="B2156" t="s">
        <v>2789</v>
      </c>
      <c r="C2156" t="s">
        <v>8457</v>
      </c>
      <c r="D2156" s="13">
        <v>2888</v>
      </c>
      <c r="E2156" t="s">
        <v>9102</v>
      </c>
      <c r="F2156" t="str">
        <f>IF(ISERROR(VLOOKUP(Transaktionen[[#This Row],[Transaktionen]],BTT[Verwendete Transaktion (Pflichtauswahl)],1,FALSE)),"nein","ja")</f>
        <v>nein</v>
      </c>
      <c r="G2156" t="s">
        <v>9356</v>
      </c>
    </row>
    <row r="2157" spans="1:7" x14ac:dyDescent="0.25">
      <c r="A2157" t="s">
        <v>7034</v>
      </c>
      <c r="B2157" t="s">
        <v>8059</v>
      </c>
      <c r="C2157" t="s">
        <v>8457</v>
      </c>
      <c r="D2157" s="13" t="s">
        <v>576</v>
      </c>
      <c r="E2157" t="s">
        <v>576</v>
      </c>
      <c r="F2157" t="str">
        <f>IF(ISERROR(VLOOKUP(Transaktionen[[#This Row],[Transaktionen]],BTT[Verwendete Transaktion (Pflichtauswahl)],1,FALSE)),"nein","ja")</f>
        <v>nein</v>
      </c>
      <c r="G2157" t="s">
        <v>9516</v>
      </c>
    </row>
    <row r="2158" spans="1:7" x14ac:dyDescent="0.25">
      <c r="A2158" t="s">
        <v>2790</v>
      </c>
      <c r="B2158" t="s">
        <v>2791</v>
      </c>
      <c r="C2158" t="s">
        <v>8457</v>
      </c>
      <c r="D2158" s="13">
        <v>232389</v>
      </c>
      <c r="E2158" t="s">
        <v>9102</v>
      </c>
      <c r="F2158" t="str">
        <f>IF(ISERROR(VLOOKUP(Transaktionen[[#This Row],[Transaktionen]],BTT[Verwendete Transaktion (Pflichtauswahl)],1,FALSE)),"nein","ja")</f>
        <v>nein</v>
      </c>
      <c r="G2158" t="s">
        <v>9364</v>
      </c>
    </row>
    <row r="2159" spans="1:7" x14ac:dyDescent="0.25">
      <c r="A2159" t="s">
        <v>2792</v>
      </c>
      <c r="B2159" t="s">
        <v>2793</v>
      </c>
      <c r="C2159" t="s">
        <v>8457</v>
      </c>
      <c r="D2159" s="13">
        <v>1319659</v>
      </c>
      <c r="E2159" t="s">
        <v>9102</v>
      </c>
      <c r="F2159" t="str">
        <f>IF(ISERROR(VLOOKUP(Transaktionen[[#This Row],[Transaktionen]],BTT[Verwendete Transaktion (Pflichtauswahl)],1,FALSE)),"nein","ja")</f>
        <v>nein</v>
      </c>
      <c r="G2159" t="s">
        <v>9364</v>
      </c>
    </row>
    <row r="2160" spans="1:7" x14ac:dyDescent="0.25">
      <c r="A2160" t="s">
        <v>2794</v>
      </c>
      <c r="B2160" t="s">
        <v>652</v>
      </c>
      <c r="C2160" t="s">
        <v>8457</v>
      </c>
      <c r="D2160" s="13">
        <v>895908</v>
      </c>
      <c r="E2160" t="s">
        <v>9102</v>
      </c>
      <c r="F2160" t="str">
        <f>IF(ISERROR(VLOOKUP(Transaktionen[[#This Row],[Transaktionen]],BTT[Verwendete Transaktion (Pflichtauswahl)],1,FALSE)),"nein","ja")</f>
        <v>nein</v>
      </c>
      <c r="G2160" t="s">
        <v>9364</v>
      </c>
    </row>
    <row r="2161" spans="1:7" x14ac:dyDescent="0.25">
      <c r="A2161" t="s">
        <v>2795</v>
      </c>
      <c r="B2161" t="s">
        <v>2796</v>
      </c>
      <c r="C2161" t="s">
        <v>8457</v>
      </c>
      <c r="D2161" s="13">
        <v>553</v>
      </c>
      <c r="E2161" t="s">
        <v>9102</v>
      </c>
      <c r="F2161" t="str">
        <f>IF(ISERROR(VLOOKUP(Transaktionen[[#This Row],[Transaktionen]],BTT[Verwendete Transaktion (Pflichtauswahl)],1,FALSE)),"nein","ja")</f>
        <v>nein</v>
      </c>
    </row>
    <row r="2162" spans="1:7" x14ac:dyDescent="0.25">
      <c r="A2162" t="s">
        <v>2797</v>
      </c>
      <c r="B2162" t="s">
        <v>2798</v>
      </c>
      <c r="C2162" t="s">
        <v>8457</v>
      </c>
      <c r="D2162" s="13">
        <v>10</v>
      </c>
      <c r="E2162" t="s">
        <v>576</v>
      </c>
      <c r="F2162" t="str">
        <f>IF(ISERROR(VLOOKUP(Transaktionen[[#This Row],[Transaktionen]],BTT[Verwendete Transaktion (Pflichtauswahl)],1,FALSE)),"nein","ja")</f>
        <v>nein</v>
      </c>
    </row>
    <row r="2163" spans="1:7" x14ac:dyDescent="0.25">
      <c r="A2163" t="s">
        <v>2799</v>
      </c>
      <c r="B2163" t="s">
        <v>2800</v>
      </c>
      <c r="C2163" t="s">
        <v>8457</v>
      </c>
      <c r="D2163" s="13">
        <v>25602</v>
      </c>
      <c r="E2163" t="s">
        <v>9102</v>
      </c>
      <c r="F2163" t="str">
        <f>IF(ISERROR(VLOOKUP(Transaktionen[[#This Row],[Transaktionen]],BTT[Verwendete Transaktion (Pflichtauswahl)],1,FALSE)),"nein","ja")</f>
        <v>nein</v>
      </c>
      <c r="G2163" t="s">
        <v>9356</v>
      </c>
    </row>
    <row r="2164" spans="1:7" x14ac:dyDescent="0.25">
      <c r="A2164" t="s">
        <v>2801</v>
      </c>
      <c r="B2164" t="s">
        <v>2802</v>
      </c>
      <c r="C2164" t="s">
        <v>8457</v>
      </c>
      <c r="D2164" s="13">
        <v>6859</v>
      </c>
      <c r="E2164" t="s">
        <v>9102</v>
      </c>
      <c r="F2164" t="str">
        <f>IF(ISERROR(VLOOKUP(Transaktionen[[#This Row],[Transaktionen]],BTT[Verwendete Transaktion (Pflichtauswahl)],1,FALSE)),"nein","ja")</f>
        <v>nein</v>
      </c>
      <c r="G2164" t="s">
        <v>9356</v>
      </c>
    </row>
    <row r="2165" spans="1:7" x14ac:dyDescent="0.25">
      <c r="A2165" t="s">
        <v>2803</v>
      </c>
      <c r="B2165" t="s">
        <v>2804</v>
      </c>
      <c r="C2165" t="s">
        <v>8457</v>
      </c>
      <c r="D2165" s="13">
        <v>367244</v>
      </c>
      <c r="E2165" t="s">
        <v>9102</v>
      </c>
      <c r="F2165" t="str">
        <f>IF(ISERROR(VLOOKUP(Transaktionen[[#This Row],[Transaktionen]],BTT[Verwendete Transaktion (Pflichtauswahl)],1,FALSE)),"nein","ja")</f>
        <v>ja</v>
      </c>
      <c r="G2165" t="s">
        <v>9365</v>
      </c>
    </row>
    <row r="2166" spans="1:7" x14ac:dyDescent="0.25">
      <c r="A2166" t="s">
        <v>2805</v>
      </c>
      <c r="B2166" t="s">
        <v>2806</v>
      </c>
      <c r="C2166" t="s">
        <v>8457</v>
      </c>
      <c r="D2166" s="13">
        <v>485</v>
      </c>
      <c r="E2166" t="s">
        <v>9102</v>
      </c>
      <c r="F2166" t="str">
        <f>IF(ISERROR(VLOOKUP(Transaktionen[[#This Row],[Transaktionen]],BTT[Verwendete Transaktion (Pflichtauswahl)],1,FALSE)),"nein","ja")</f>
        <v>ja</v>
      </c>
      <c r="G2166" t="s">
        <v>9365</v>
      </c>
    </row>
    <row r="2167" spans="1:7" x14ac:dyDescent="0.25">
      <c r="A2167" t="s">
        <v>2807</v>
      </c>
      <c r="B2167" t="s">
        <v>2808</v>
      </c>
      <c r="C2167" t="s">
        <v>8457</v>
      </c>
      <c r="D2167" s="13">
        <v>20531</v>
      </c>
      <c r="E2167" t="s">
        <v>9102</v>
      </c>
      <c r="F2167" t="str">
        <f>IF(ISERROR(VLOOKUP(Transaktionen[[#This Row],[Transaktionen]],BTT[Verwendete Transaktion (Pflichtauswahl)],1,FALSE)),"nein","ja")</f>
        <v>ja</v>
      </c>
      <c r="G2167" t="s">
        <v>9365</v>
      </c>
    </row>
    <row r="2168" spans="1:7" x14ac:dyDescent="0.25">
      <c r="A2168" t="s">
        <v>7035</v>
      </c>
      <c r="B2168" t="s">
        <v>8060</v>
      </c>
      <c r="C2168" t="s">
        <v>8457</v>
      </c>
      <c r="D2168" s="13">
        <v>94</v>
      </c>
      <c r="E2168" t="s">
        <v>9102</v>
      </c>
      <c r="F2168" t="str">
        <f>IF(ISERROR(VLOOKUP(Transaktionen[[#This Row],[Transaktionen]],BTT[Verwendete Transaktion (Pflichtauswahl)],1,FALSE)),"nein","ja")</f>
        <v>nein</v>
      </c>
      <c r="G2168" t="s">
        <v>9365</v>
      </c>
    </row>
    <row r="2169" spans="1:7" x14ac:dyDescent="0.25">
      <c r="A2169" t="s">
        <v>7036</v>
      </c>
      <c r="B2169" t="s">
        <v>8061</v>
      </c>
      <c r="C2169" t="s">
        <v>8457</v>
      </c>
      <c r="D2169" s="13">
        <v>51</v>
      </c>
      <c r="E2169" t="s">
        <v>576</v>
      </c>
      <c r="F2169" t="str">
        <f>IF(ISERROR(VLOOKUP(Transaktionen[[#This Row],[Transaktionen]],BTT[Verwendete Transaktion (Pflichtauswahl)],1,FALSE)),"nein","ja")</f>
        <v>nein</v>
      </c>
      <c r="G2169" t="s">
        <v>9365</v>
      </c>
    </row>
    <row r="2170" spans="1:7" x14ac:dyDescent="0.25">
      <c r="A2170" t="s">
        <v>2809</v>
      </c>
      <c r="B2170" t="s">
        <v>2810</v>
      </c>
      <c r="C2170" t="s">
        <v>8456</v>
      </c>
      <c r="D2170" s="13">
        <v>77</v>
      </c>
      <c r="E2170" t="s">
        <v>9102</v>
      </c>
      <c r="F2170" t="str">
        <f>IF(ISERROR(VLOOKUP(Transaktionen[[#This Row],[Transaktionen]],BTT[Verwendete Transaktion (Pflichtauswahl)],1,FALSE)),"nein","ja")</f>
        <v>nein</v>
      </c>
    </row>
    <row r="2171" spans="1:7" x14ac:dyDescent="0.25">
      <c r="A2171" t="s">
        <v>7037</v>
      </c>
      <c r="B2171" t="s">
        <v>8062</v>
      </c>
      <c r="C2171" t="s">
        <v>8457</v>
      </c>
      <c r="D2171" s="13" t="s">
        <v>576</v>
      </c>
      <c r="E2171" t="s">
        <v>576</v>
      </c>
      <c r="F2171" t="str">
        <f>IF(ISERROR(VLOOKUP(Transaktionen[[#This Row],[Transaktionen]],BTT[Verwendete Transaktion (Pflichtauswahl)],1,FALSE)),"nein","ja")</f>
        <v>nein</v>
      </c>
      <c r="G2171" t="s">
        <v>9361</v>
      </c>
    </row>
    <row r="2172" spans="1:7" x14ac:dyDescent="0.25">
      <c r="A2172" t="s">
        <v>7038</v>
      </c>
      <c r="B2172" t="s">
        <v>8063</v>
      </c>
      <c r="C2172" t="s">
        <v>8457</v>
      </c>
      <c r="D2172" s="13" t="s">
        <v>576</v>
      </c>
      <c r="E2172" t="s">
        <v>576</v>
      </c>
      <c r="F2172" t="str">
        <f>IF(ISERROR(VLOOKUP(Transaktionen[[#This Row],[Transaktionen]],BTT[Verwendete Transaktion (Pflichtauswahl)],1,FALSE)),"nein","ja")</f>
        <v>nein</v>
      </c>
      <c r="G2172" t="s">
        <v>9361</v>
      </c>
    </row>
    <row r="2173" spans="1:7" x14ac:dyDescent="0.25">
      <c r="A2173" t="s">
        <v>2811</v>
      </c>
      <c r="B2173" t="s">
        <v>2812</v>
      </c>
      <c r="C2173" t="s">
        <v>8457</v>
      </c>
      <c r="D2173" s="13">
        <v>237570</v>
      </c>
      <c r="E2173" t="s">
        <v>9102</v>
      </c>
      <c r="F2173" t="str">
        <f>IF(ISERROR(VLOOKUP(Transaktionen[[#This Row],[Transaktionen]],BTT[Verwendete Transaktion (Pflichtauswahl)],1,FALSE)),"nein","ja")</f>
        <v>nein</v>
      </c>
      <c r="G2173" t="s">
        <v>9361</v>
      </c>
    </row>
    <row r="2174" spans="1:7" x14ac:dyDescent="0.25">
      <c r="A2174" t="s">
        <v>7039</v>
      </c>
      <c r="B2174" t="s">
        <v>1416</v>
      </c>
      <c r="C2174" t="s">
        <v>8457</v>
      </c>
      <c r="D2174" s="13" t="s">
        <v>576</v>
      </c>
      <c r="E2174" t="s">
        <v>576</v>
      </c>
      <c r="F2174" t="str">
        <f>IF(ISERROR(VLOOKUP(Transaktionen[[#This Row],[Transaktionen]],BTT[Verwendete Transaktion (Pflichtauswahl)],1,FALSE)),"nein","ja")</f>
        <v>nein</v>
      </c>
      <c r="G2174" t="s">
        <v>9364</v>
      </c>
    </row>
    <row r="2175" spans="1:7" x14ac:dyDescent="0.25">
      <c r="A2175" t="s">
        <v>2813</v>
      </c>
      <c r="B2175" t="s">
        <v>2814</v>
      </c>
      <c r="C2175" t="s">
        <v>8457</v>
      </c>
      <c r="D2175" s="13">
        <v>3362</v>
      </c>
      <c r="E2175" t="s">
        <v>9102</v>
      </c>
      <c r="F2175" t="str">
        <f>IF(ISERROR(VLOOKUP(Transaktionen[[#This Row],[Transaktionen]],BTT[Verwendete Transaktion (Pflichtauswahl)],1,FALSE)),"nein","ja")</f>
        <v>nein</v>
      </c>
      <c r="G2175" t="s">
        <v>9366</v>
      </c>
    </row>
    <row r="2176" spans="1:7" x14ac:dyDescent="0.25">
      <c r="A2176" t="s">
        <v>7040</v>
      </c>
      <c r="B2176" t="s">
        <v>8064</v>
      </c>
      <c r="C2176" t="s">
        <v>8457</v>
      </c>
      <c r="D2176" s="13" t="s">
        <v>576</v>
      </c>
      <c r="E2176" t="s">
        <v>576</v>
      </c>
      <c r="F2176" t="str">
        <f>IF(ISERROR(VLOOKUP(Transaktionen[[#This Row],[Transaktionen]],BTT[Verwendete Transaktion (Pflichtauswahl)],1,FALSE)),"nein","ja")</f>
        <v>nein</v>
      </c>
      <c r="G2176" t="s">
        <v>9361</v>
      </c>
    </row>
    <row r="2177" spans="1:7" x14ac:dyDescent="0.25">
      <c r="A2177" t="s">
        <v>7041</v>
      </c>
      <c r="B2177" t="s">
        <v>8065</v>
      </c>
      <c r="C2177" t="s">
        <v>8457</v>
      </c>
      <c r="D2177" s="13">
        <v>3</v>
      </c>
      <c r="E2177" t="s">
        <v>576</v>
      </c>
      <c r="F2177" t="str">
        <f>IF(ISERROR(VLOOKUP(Transaktionen[[#This Row],[Transaktionen]],BTT[Verwendete Transaktion (Pflichtauswahl)],1,FALSE)),"nein","ja")</f>
        <v>nein</v>
      </c>
      <c r="G2177" t="s">
        <v>9367</v>
      </c>
    </row>
    <row r="2178" spans="1:7" x14ac:dyDescent="0.25">
      <c r="A2178" t="s">
        <v>2815</v>
      </c>
      <c r="B2178" t="s">
        <v>2816</v>
      </c>
      <c r="C2178" t="s">
        <v>8457</v>
      </c>
      <c r="D2178" s="13">
        <v>297</v>
      </c>
      <c r="E2178" t="s">
        <v>9102</v>
      </c>
      <c r="F2178" t="str">
        <f>IF(ISERROR(VLOOKUP(Transaktionen[[#This Row],[Transaktionen]],BTT[Verwendete Transaktion (Pflichtauswahl)],1,FALSE)),"nein","ja")</f>
        <v>nein</v>
      </c>
      <c r="G2178" t="s">
        <v>9367</v>
      </c>
    </row>
    <row r="2179" spans="1:7" x14ac:dyDescent="0.25">
      <c r="A2179" t="s">
        <v>2817</v>
      </c>
      <c r="B2179" t="s">
        <v>2818</v>
      </c>
      <c r="C2179" t="s">
        <v>8457</v>
      </c>
      <c r="D2179" s="13">
        <v>223</v>
      </c>
      <c r="E2179" t="s">
        <v>9102</v>
      </c>
      <c r="F2179" t="str">
        <f>IF(ISERROR(VLOOKUP(Transaktionen[[#This Row],[Transaktionen]],BTT[Verwendete Transaktion (Pflichtauswahl)],1,FALSE)),"nein","ja")</f>
        <v>nein</v>
      </c>
      <c r="G2179" t="s">
        <v>9361</v>
      </c>
    </row>
    <row r="2180" spans="1:7" x14ac:dyDescent="0.25">
      <c r="A2180" t="s">
        <v>7042</v>
      </c>
      <c r="B2180" t="s">
        <v>8066</v>
      </c>
      <c r="C2180" t="s">
        <v>8457</v>
      </c>
      <c r="D2180" s="13">
        <v>70</v>
      </c>
      <c r="E2180" t="s">
        <v>576</v>
      </c>
      <c r="F2180" t="str">
        <f>IF(ISERROR(VLOOKUP(Transaktionen[[#This Row],[Transaktionen]],BTT[Verwendete Transaktion (Pflichtauswahl)],1,FALSE)),"nein","ja")</f>
        <v>nein</v>
      </c>
      <c r="G2180" t="s">
        <v>9361</v>
      </c>
    </row>
    <row r="2181" spans="1:7" x14ac:dyDescent="0.25">
      <c r="A2181" t="s">
        <v>2819</v>
      </c>
      <c r="B2181" t="s">
        <v>2820</v>
      </c>
      <c r="C2181" t="s">
        <v>8457</v>
      </c>
      <c r="D2181" s="13">
        <v>248</v>
      </c>
      <c r="E2181" t="s">
        <v>9102</v>
      </c>
      <c r="F2181" t="str">
        <f>IF(ISERROR(VLOOKUP(Transaktionen[[#This Row],[Transaktionen]],BTT[Verwendete Transaktion (Pflichtauswahl)],1,FALSE)),"nein","ja")</f>
        <v>nein</v>
      </c>
      <c r="G2181" t="s">
        <v>9361</v>
      </c>
    </row>
    <row r="2182" spans="1:7" x14ac:dyDescent="0.25">
      <c r="A2182" t="s">
        <v>7043</v>
      </c>
      <c r="B2182" t="s">
        <v>8067</v>
      </c>
      <c r="C2182" t="s">
        <v>8457</v>
      </c>
      <c r="D2182" s="13" t="s">
        <v>576</v>
      </c>
      <c r="E2182" t="s">
        <v>576</v>
      </c>
      <c r="F2182" t="str">
        <f>IF(ISERROR(VLOOKUP(Transaktionen[[#This Row],[Transaktionen]],BTT[Verwendete Transaktion (Pflichtauswahl)],1,FALSE)),"nein","ja")</f>
        <v>nein</v>
      </c>
      <c r="G2182" t="s">
        <v>9361</v>
      </c>
    </row>
    <row r="2183" spans="1:7" x14ac:dyDescent="0.25">
      <c r="A2183" t="s">
        <v>2821</v>
      </c>
      <c r="B2183" t="s">
        <v>654</v>
      </c>
      <c r="C2183" t="s">
        <v>8457</v>
      </c>
      <c r="D2183" s="13">
        <v>645147</v>
      </c>
      <c r="E2183" t="s">
        <v>9102</v>
      </c>
      <c r="F2183" t="str">
        <f>IF(ISERROR(VLOOKUP(Transaktionen[[#This Row],[Transaktionen]],BTT[Verwendete Transaktion (Pflichtauswahl)],1,FALSE)),"nein","ja")</f>
        <v>nein</v>
      </c>
      <c r="G2183" t="s">
        <v>9364</v>
      </c>
    </row>
    <row r="2184" spans="1:7" x14ac:dyDescent="0.25">
      <c r="A2184" t="s">
        <v>2822</v>
      </c>
      <c r="B2184" t="s">
        <v>2823</v>
      </c>
      <c r="C2184" t="s">
        <v>8457</v>
      </c>
      <c r="D2184" s="13" t="s">
        <v>576</v>
      </c>
      <c r="E2184" t="s">
        <v>576</v>
      </c>
      <c r="F2184" t="str">
        <f>IF(ISERROR(VLOOKUP(Transaktionen[[#This Row],[Transaktionen]],BTT[Verwendete Transaktion (Pflichtauswahl)],1,FALSE)),"nein","ja")</f>
        <v>nein</v>
      </c>
      <c r="G2184" t="s">
        <v>9364</v>
      </c>
    </row>
    <row r="2185" spans="1:7" x14ac:dyDescent="0.25">
      <c r="A2185" t="s">
        <v>2824</v>
      </c>
      <c r="B2185" t="s">
        <v>614</v>
      </c>
      <c r="C2185" t="s">
        <v>8457</v>
      </c>
      <c r="D2185" s="13">
        <v>149530</v>
      </c>
      <c r="E2185" t="s">
        <v>9102</v>
      </c>
      <c r="F2185" t="str">
        <f>IF(ISERROR(VLOOKUP(Transaktionen[[#This Row],[Transaktionen]],BTT[Verwendete Transaktion (Pflichtauswahl)],1,FALSE)),"nein","ja")</f>
        <v>nein</v>
      </c>
      <c r="G2185" t="s">
        <v>9364</v>
      </c>
    </row>
    <row r="2186" spans="1:7" x14ac:dyDescent="0.25">
      <c r="A2186" t="s">
        <v>7044</v>
      </c>
      <c r="B2186" t="s">
        <v>8068</v>
      </c>
      <c r="C2186" t="s">
        <v>6095</v>
      </c>
      <c r="D2186" s="13">
        <v>64</v>
      </c>
      <c r="E2186" t="s">
        <v>576</v>
      </c>
      <c r="F2186" t="str">
        <f>IF(ISERROR(VLOOKUP(Transaktionen[[#This Row],[Transaktionen]],BTT[Verwendete Transaktion (Pflichtauswahl)],1,FALSE)),"nein","ja")</f>
        <v>nein</v>
      </c>
    </row>
    <row r="2187" spans="1:7" x14ac:dyDescent="0.25">
      <c r="A2187" t="s">
        <v>2825</v>
      </c>
      <c r="B2187" t="s">
        <v>2826</v>
      </c>
      <c r="C2187" t="s">
        <v>8457</v>
      </c>
      <c r="D2187" s="13">
        <v>20</v>
      </c>
      <c r="E2187" t="s">
        <v>576</v>
      </c>
      <c r="F2187" t="str">
        <f>IF(ISERROR(VLOOKUP(Transaktionen[[#This Row],[Transaktionen]],BTT[Verwendete Transaktion (Pflichtauswahl)],1,FALSE)),"nein","ja")</f>
        <v>nein</v>
      </c>
      <c r="G2187" t="s">
        <v>9365</v>
      </c>
    </row>
    <row r="2188" spans="1:7" x14ac:dyDescent="0.25">
      <c r="A2188" t="s">
        <v>2827</v>
      </c>
      <c r="B2188" t="s">
        <v>2828</v>
      </c>
      <c r="C2188" t="s">
        <v>6043</v>
      </c>
      <c r="D2188" s="13">
        <v>130</v>
      </c>
      <c r="E2188" t="s">
        <v>9102</v>
      </c>
      <c r="F2188" t="str">
        <f>IF(ISERROR(VLOOKUP(Transaktionen[[#This Row],[Transaktionen]],BTT[Verwendete Transaktion (Pflichtauswahl)],1,FALSE)),"nein","ja")</f>
        <v>nein</v>
      </c>
    </row>
    <row r="2189" spans="1:7" x14ac:dyDescent="0.25">
      <c r="A2189" t="s">
        <v>2829</v>
      </c>
      <c r="B2189" t="s">
        <v>2830</v>
      </c>
      <c r="C2189" t="s">
        <v>8457</v>
      </c>
      <c r="D2189" s="13">
        <v>51</v>
      </c>
      <c r="E2189" t="s">
        <v>9102</v>
      </c>
      <c r="F2189" t="str">
        <f>IF(ISERROR(VLOOKUP(Transaktionen[[#This Row],[Transaktionen]],BTT[Verwendete Transaktion (Pflichtauswahl)],1,FALSE)),"nein","ja")</f>
        <v>nein</v>
      </c>
    </row>
    <row r="2190" spans="1:7" x14ac:dyDescent="0.25">
      <c r="A2190" t="s">
        <v>7045</v>
      </c>
      <c r="B2190" t="s">
        <v>8069</v>
      </c>
      <c r="C2190" t="s">
        <v>8457</v>
      </c>
      <c r="D2190" s="13" t="s">
        <v>576</v>
      </c>
      <c r="E2190" t="s">
        <v>576</v>
      </c>
      <c r="F2190" t="str">
        <f>IF(ISERROR(VLOOKUP(Transaktionen[[#This Row],[Transaktionen]],BTT[Verwendete Transaktion (Pflichtauswahl)],1,FALSE)),"nein","ja")</f>
        <v>nein</v>
      </c>
      <c r="G2190" t="s">
        <v>9516</v>
      </c>
    </row>
    <row r="2191" spans="1:7" x14ac:dyDescent="0.25">
      <c r="A2191" t="s">
        <v>2831</v>
      </c>
      <c r="B2191" t="s">
        <v>2832</v>
      </c>
      <c r="C2191" t="s">
        <v>6095</v>
      </c>
      <c r="D2191" s="13">
        <v>3472</v>
      </c>
      <c r="E2191" t="s">
        <v>9102</v>
      </c>
      <c r="F2191" t="str">
        <f>IF(ISERROR(VLOOKUP(Transaktionen[[#This Row],[Transaktionen]],BTT[Verwendete Transaktion (Pflichtauswahl)],1,FALSE)),"nein","ja")</f>
        <v>nein</v>
      </c>
    </row>
    <row r="2192" spans="1:7" x14ac:dyDescent="0.25">
      <c r="A2192" t="s">
        <v>2833</v>
      </c>
      <c r="B2192" t="s">
        <v>2834</v>
      </c>
      <c r="C2192" t="s">
        <v>8457</v>
      </c>
      <c r="D2192" s="13">
        <v>279</v>
      </c>
      <c r="E2192" t="s">
        <v>9102</v>
      </c>
      <c r="F2192" t="str">
        <f>IF(ISERROR(VLOOKUP(Transaktionen[[#This Row],[Transaktionen]],BTT[Verwendete Transaktion (Pflichtauswahl)],1,FALSE)),"nein","ja")</f>
        <v>nein</v>
      </c>
    </row>
    <row r="2193" spans="1:7" x14ac:dyDescent="0.25">
      <c r="A2193" t="s">
        <v>2835</v>
      </c>
      <c r="B2193" t="s">
        <v>2836</v>
      </c>
      <c r="C2193" t="s">
        <v>8456</v>
      </c>
      <c r="D2193" s="13">
        <v>9</v>
      </c>
      <c r="E2193" t="s">
        <v>9102</v>
      </c>
      <c r="F2193" t="str">
        <f>IF(ISERROR(VLOOKUP(Transaktionen[[#This Row],[Transaktionen]],BTT[Verwendete Transaktion (Pflichtauswahl)],1,FALSE)),"nein","ja")</f>
        <v>nein</v>
      </c>
    </row>
    <row r="2194" spans="1:7" x14ac:dyDescent="0.25">
      <c r="A2194" t="s">
        <v>2837</v>
      </c>
      <c r="B2194" t="s">
        <v>2838</v>
      </c>
      <c r="C2194" t="s">
        <v>8457</v>
      </c>
      <c r="D2194" s="13">
        <v>18</v>
      </c>
      <c r="E2194" t="s">
        <v>9102</v>
      </c>
      <c r="F2194" t="str">
        <f>IF(ISERROR(VLOOKUP(Transaktionen[[#This Row],[Transaktionen]],BTT[Verwendete Transaktion (Pflichtauswahl)],1,FALSE)),"nein","ja")</f>
        <v>nein</v>
      </c>
      <c r="G2194" t="s">
        <v>9368</v>
      </c>
    </row>
    <row r="2195" spans="1:7" x14ac:dyDescent="0.25">
      <c r="A2195" t="s">
        <v>2839</v>
      </c>
      <c r="B2195" t="s">
        <v>2840</v>
      </c>
      <c r="C2195" t="s">
        <v>8457</v>
      </c>
      <c r="D2195" s="13">
        <v>19441</v>
      </c>
      <c r="E2195" t="s">
        <v>9102</v>
      </c>
      <c r="F2195" t="str">
        <f>IF(ISERROR(VLOOKUP(Transaktionen[[#This Row],[Transaktionen]],BTT[Verwendete Transaktion (Pflichtauswahl)],1,FALSE)),"nein","ja")</f>
        <v>nein</v>
      </c>
      <c r="G2195" t="s">
        <v>9368</v>
      </c>
    </row>
    <row r="2196" spans="1:7" x14ac:dyDescent="0.25">
      <c r="A2196" t="s">
        <v>2841</v>
      </c>
      <c r="B2196" t="s">
        <v>658</v>
      </c>
      <c r="C2196" t="s">
        <v>8457</v>
      </c>
      <c r="D2196" s="13">
        <v>2489</v>
      </c>
      <c r="E2196" t="s">
        <v>9102</v>
      </c>
      <c r="F2196" t="str">
        <f>IF(ISERROR(VLOOKUP(Transaktionen[[#This Row],[Transaktionen]],BTT[Verwendete Transaktion (Pflichtauswahl)],1,FALSE)),"nein","ja")</f>
        <v>nein</v>
      </c>
      <c r="G2196" t="s">
        <v>9368</v>
      </c>
    </row>
    <row r="2197" spans="1:7" x14ac:dyDescent="0.25">
      <c r="A2197" t="s">
        <v>2842</v>
      </c>
      <c r="B2197" t="s">
        <v>2843</v>
      </c>
      <c r="C2197" t="s">
        <v>8457</v>
      </c>
      <c r="D2197" s="13">
        <v>5778</v>
      </c>
      <c r="E2197" t="s">
        <v>9102</v>
      </c>
      <c r="F2197" t="str">
        <f>IF(ISERROR(VLOOKUP(Transaktionen[[#This Row],[Transaktionen]],BTT[Verwendete Transaktion (Pflichtauswahl)],1,FALSE)),"nein","ja")</f>
        <v>nein</v>
      </c>
      <c r="G2197" t="s">
        <v>9369</v>
      </c>
    </row>
    <row r="2198" spans="1:7" x14ac:dyDescent="0.25">
      <c r="A2198" t="s">
        <v>2844</v>
      </c>
      <c r="B2198" t="s">
        <v>660</v>
      </c>
      <c r="C2198" t="s">
        <v>8457</v>
      </c>
      <c r="D2198" s="13">
        <v>16414</v>
      </c>
      <c r="E2198" t="s">
        <v>9102</v>
      </c>
      <c r="F2198" t="str">
        <f>IF(ISERROR(VLOOKUP(Transaktionen[[#This Row],[Transaktionen]],BTT[Verwendete Transaktion (Pflichtauswahl)],1,FALSE)),"nein","ja")</f>
        <v>nein</v>
      </c>
      <c r="G2198" t="s">
        <v>9369</v>
      </c>
    </row>
    <row r="2199" spans="1:7" x14ac:dyDescent="0.25">
      <c r="A2199" t="s">
        <v>2845</v>
      </c>
      <c r="B2199" t="s">
        <v>2846</v>
      </c>
      <c r="C2199" t="s">
        <v>8457</v>
      </c>
      <c r="D2199" s="13">
        <v>419</v>
      </c>
      <c r="E2199" t="s">
        <v>9102</v>
      </c>
      <c r="F2199" t="str">
        <f>IF(ISERROR(VLOOKUP(Transaktionen[[#This Row],[Transaktionen]],BTT[Verwendete Transaktion (Pflichtauswahl)],1,FALSE)),"nein","ja")</f>
        <v>nein</v>
      </c>
      <c r="G2199" t="s">
        <v>9369</v>
      </c>
    </row>
    <row r="2200" spans="1:7" x14ac:dyDescent="0.25">
      <c r="A2200" t="s">
        <v>2847</v>
      </c>
      <c r="B2200" t="s">
        <v>662</v>
      </c>
      <c r="C2200" t="s">
        <v>8457</v>
      </c>
      <c r="D2200" s="13">
        <v>77532</v>
      </c>
      <c r="E2200" t="s">
        <v>9102</v>
      </c>
      <c r="F2200" t="str">
        <f>IF(ISERROR(VLOOKUP(Transaktionen[[#This Row],[Transaktionen]],BTT[Verwendete Transaktion (Pflichtauswahl)],1,FALSE)),"nein","ja")</f>
        <v>nein</v>
      </c>
      <c r="G2200" t="s">
        <v>9369</v>
      </c>
    </row>
    <row r="2201" spans="1:7" x14ac:dyDescent="0.25">
      <c r="A2201" t="s">
        <v>7046</v>
      </c>
      <c r="B2201" t="s">
        <v>8070</v>
      </c>
      <c r="C2201" t="s">
        <v>8457</v>
      </c>
      <c r="D2201" s="13" t="s">
        <v>576</v>
      </c>
      <c r="E2201" t="s">
        <v>576</v>
      </c>
      <c r="F2201" t="str">
        <f>IF(ISERROR(VLOOKUP(Transaktionen[[#This Row],[Transaktionen]],BTT[Verwendete Transaktion (Pflichtauswahl)],1,FALSE)),"nein","ja")</f>
        <v>nein</v>
      </c>
      <c r="G2201" t="s">
        <v>9516</v>
      </c>
    </row>
    <row r="2202" spans="1:7" x14ac:dyDescent="0.25">
      <c r="A2202" t="s">
        <v>7047</v>
      </c>
      <c r="B2202" t="s">
        <v>8071</v>
      </c>
      <c r="C2202" t="s">
        <v>8457</v>
      </c>
      <c r="D2202" s="13" t="s">
        <v>576</v>
      </c>
      <c r="E2202" t="s">
        <v>576</v>
      </c>
      <c r="F2202" t="str">
        <f>IF(ISERROR(VLOOKUP(Transaktionen[[#This Row],[Transaktionen]],BTT[Verwendete Transaktion (Pflichtauswahl)],1,FALSE)),"nein","ja")</f>
        <v>nein</v>
      </c>
      <c r="G2202" t="s">
        <v>9370</v>
      </c>
    </row>
    <row r="2203" spans="1:7" x14ac:dyDescent="0.25">
      <c r="A2203" t="s">
        <v>7048</v>
      </c>
      <c r="B2203" t="s">
        <v>8072</v>
      </c>
      <c r="C2203" t="s">
        <v>8457</v>
      </c>
      <c r="D2203" s="13">
        <v>138</v>
      </c>
      <c r="E2203" t="s">
        <v>9102</v>
      </c>
      <c r="F2203" t="str">
        <f>IF(ISERROR(VLOOKUP(Transaktionen[[#This Row],[Transaktionen]],BTT[Verwendete Transaktion (Pflichtauswahl)],1,FALSE)),"nein","ja")</f>
        <v>nein</v>
      </c>
      <c r="G2203" t="s">
        <v>9370</v>
      </c>
    </row>
    <row r="2204" spans="1:7" x14ac:dyDescent="0.25">
      <c r="A2204" t="s">
        <v>2848</v>
      </c>
      <c r="B2204" t="s">
        <v>2849</v>
      </c>
      <c r="C2204" t="s">
        <v>8457</v>
      </c>
      <c r="D2204" s="13">
        <v>195</v>
      </c>
      <c r="E2204" t="s">
        <v>9102</v>
      </c>
      <c r="F2204" t="str">
        <f>IF(ISERROR(VLOOKUP(Transaktionen[[#This Row],[Transaktionen]],BTT[Verwendete Transaktion (Pflichtauswahl)],1,FALSE)),"nein","ja")</f>
        <v>nein</v>
      </c>
      <c r="G2204" t="s">
        <v>9370</v>
      </c>
    </row>
    <row r="2205" spans="1:7" x14ac:dyDescent="0.25">
      <c r="A2205" t="s">
        <v>7049</v>
      </c>
      <c r="B2205" t="s">
        <v>8073</v>
      </c>
      <c r="C2205" t="s">
        <v>8457</v>
      </c>
      <c r="D2205" s="13" t="s">
        <v>576</v>
      </c>
      <c r="E2205" t="s">
        <v>576</v>
      </c>
      <c r="F2205" t="str">
        <f>IF(ISERROR(VLOOKUP(Transaktionen[[#This Row],[Transaktionen]],BTT[Verwendete Transaktion (Pflichtauswahl)],1,FALSE)),"nein","ja")</f>
        <v>nein</v>
      </c>
      <c r="G2205" t="s">
        <v>9516</v>
      </c>
    </row>
    <row r="2206" spans="1:7" x14ac:dyDescent="0.25">
      <c r="A2206" t="s">
        <v>2850</v>
      </c>
      <c r="B2206" t="s">
        <v>2851</v>
      </c>
      <c r="C2206" t="s">
        <v>8457</v>
      </c>
      <c r="D2206" s="13">
        <v>6072</v>
      </c>
      <c r="E2206" t="s">
        <v>9102</v>
      </c>
      <c r="F2206" t="str">
        <f>IF(ISERROR(VLOOKUP(Transaktionen[[#This Row],[Transaktionen]],BTT[Verwendete Transaktion (Pflichtauswahl)],1,FALSE)),"nein","ja")</f>
        <v>nein</v>
      </c>
      <c r="G2206" t="s">
        <v>9370</v>
      </c>
    </row>
    <row r="2207" spans="1:7" x14ac:dyDescent="0.25">
      <c r="A2207" t="s">
        <v>2852</v>
      </c>
      <c r="B2207" t="s">
        <v>2853</v>
      </c>
      <c r="C2207" t="s">
        <v>8457</v>
      </c>
      <c r="D2207" s="13">
        <v>1889</v>
      </c>
      <c r="E2207" t="s">
        <v>9102</v>
      </c>
      <c r="F2207" t="str">
        <f>IF(ISERROR(VLOOKUP(Transaktionen[[#This Row],[Transaktionen]],BTT[Verwendete Transaktion (Pflichtauswahl)],1,FALSE)),"nein","ja")</f>
        <v>nein</v>
      </c>
    </row>
    <row r="2208" spans="1:7" x14ac:dyDescent="0.25">
      <c r="A2208" t="s">
        <v>2854</v>
      </c>
      <c r="B2208" t="s">
        <v>2855</v>
      </c>
      <c r="C2208" t="s">
        <v>8457</v>
      </c>
      <c r="D2208" s="13">
        <v>13947</v>
      </c>
      <c r="E2208" t="s">
        <v>9102</v>
      </c>
      <c r="F2208" t="str">
        <f>IF(ISERROR(VLOOKUP(Transaktionen[[#This Row],[Transaktionen]],BTT[Verwendete Transaktion (Pflichtauswahl)],1,FALSE)),"nein","ja")</f>
        <v>nein</v>
      </c>
    </row>
    <row r="2209" spans="1:7" x14ac:dyDescent="0.25">
      <c r="A2209" t="s">
        <v>2856</v>
      </c>
      <c r="B2209" t="s">
        <v>2857</v>
      </c>
      <c r="C2209" t="s">
        <v>8457</v>
      </c>
      <c r="D2209" s="13">
        <v>18</v>
      </c>
      <c r="E2209" t="s">
        <v>9102</v>
      </c>
      <c r="F2209" t="str">
        <f>IF(ISERROR(VLOOKUP(Transaktionen[[#This Row],[Transaktionen]],BTT[Verwendete Transaktion (Pflichtauswahl)],1,FALSE)),"nein","ja")</f>
        <v>nein</v>
      </c>
      <c r="G2209" t="s">
        <v>9347</v>
      </c>
    </row>
    <row r="2210" spans="1:7" x14ac:dyDescent="0.25">
      <c r="A2210" t="s">
        <v>2858</v>
      </c>
      <c r="B2210" t="s">
        <v>2859</v>
      </c>
      <c r="C2210" t="s">
        <v>8457</v>
      </c>
      <c r="D2210" s="13">
        <v>7168</v>
      </c>
      <c r="E2210" t="s">
        <v>9102</v>
      </c>
      <c r="F2210" t="str">
        <f>IF(ISERROR(VLOOKUP(Transaktionen[[#This Row],[Transaktionen]],BTT[Verwendete Transaktion (Pflichtauswahl)],1,FALSE)),"nein","ja")</f>
        <v>nein</v>
      </c>
      <c r="G2210" t="s">
        <v>9347</v>
      </c>
    </row>
    <row r="2211" spans="1:7" x14ac:dyDescent="0.25">
      <c r="A2211" t="s">
        <v>2860</v>
      </c>
      <c r="B2211" t="s">
        <v>2859</v>
      </c>
      <c r="C2211" t="s">
        <v>8457</v>
      </c>
      <c r="D2211" s="13">
        <v>1845</v>
      </c>
      <c r="E2211" t="s">
        <v>9102</v>
      </c>
      <c r="F2211" s="10" t="str">
        <f>IF(ISERROR(VLOOKUP(Transaktionen[[#This Row],[Transaktionen]],BTT[Verwendete Transaktion (Pflichtauswahl)],1,FALSE)),"nein","ja")</f>
        <v>nein</v>
      </c>
      <c r="G2211" t="s">
        <v>9347</v>
      </c>
    </row>
    <row r="2212" spans="1:7" x14ac:dyDescent="0.25">
      <c r="A2212" t="s">
        <v>7050</v>
      </c>
      <c r="B2212" t="s">
        <v>8074</v>
      </c>
      <c r="C2212" t="s">
        <v>6095</v>
      </c>
      <c r="D2212" s="13" t="s">
        <v>576</v>
      </c>
      <c r="E2212" t="s">
        <v>576</v>
      </c>
      <c r="F2212" t="str">
        <f>IF(ISERROR(VLOOKUP(Transaktionen[[#This Row],[Transaktionen]],BTT[Verwendete Transaktion (Pflichtauswahl)],1,FALSE)),"nein","ja")</f>
        <v>nein</v>
      </c>
      <c r="G2212" t="s">
        <v>9516</v>
      </c>
    </row>
    <row r="2213" spans="1:7" x14ac:dyDescent="0.25">
      <c r="A2213" t="s">
        <v>2861</v>
      </c>
      <c r="B2213" t="s">
        <v>2862</v>
      </c>
      <c r="C2213" t="s">
        <v>8457</v>
      </c>
      <c r="D2213" s="13">
        <v>3719</v>
      </c>
      <c r="E2213" t="s">
        <v>9102</v>
      </c>
      <c r="F2213" t="str">
        <f>IF(ISERROR(VLOOKUP(Transaktionen[[#This Row],[Transaktionen]],BTT[Verwendete Transaktion (Pflichtauswahl)],1,FALSE)),"nein","ja")</f>
        <v>nein</v>
      </c>
      <c r="G2213" t="s">
        <v>9347</v>
      </c>
    </row>
    <row r="2214" spans="1:7" x14ac:dyDescent="0.25">
      <c r="A2214" t="s">
        <v>2863</v>
      </c>
      <c r="B2214" t="s">
        <v>2859</v>
      </c>
      <c r="C2214" t="s">
        <v>8457</v>
      </c>
      <c r="D2214" s="13">
        <v>443</v>
      </c>
      <c r="E2214" t="s">
        <v>9102</v>
      </c>
      <c r="F2214" t="str">
        <f>IF(ISERROR(VLOOKUP(Transaktionen[[#This Row],[Transaktionen]],BTT[Verwendete Transaktion (Pflichtauswahl)],1,FALSE)),"nein","ja")</f>
        <v>nein</v>
      </c>
      <c r="G2214" t="s">
        <v>9347</v>
      </c>
    </row>
    <row r="2215" spans="1:7" x14ac:dyDescent="0.25">
      <c r="A2215" t="s">
        <v>2864</v>
      </c>
      <c r="B2215" t="s">
        <v>2865</v>
      </c>
      <c r="C2215" t="s">
        <v>8457</v>
      </c>
      <c r="D2215" s="13">
        <v>10</v>
      </c>
      <c r="E2215" t="s">
        <v>9102</v>
      </c>
      <c r="F2215" t="str">
        <f>IF(ISERROR(VLOOKUP(Transaktionen[[#This Row],[Transaktionen]],BTT[Verwendete Transaktion (Pflichtauswahl)],1,FALSE)),"nein","ja")</f>
        <v>nein</v>
      </c>
      <c r="G2215" t="s">
        <v>9347</v>
      </c>
    </row>
    <row r="2216" spans="1:7" x14ac:dyDescent="0.25">
      <c r="A2216" t="s">
        <v>2866</v>
      </c>
      <c r="B2216" t="s">
        <v>2867</v>
      </c>
      <c r="C2216" t="s">
        <v>8457</v>
      </c>
      <c r="D2216" s="13">
        <v>120</v>
      </c>
      <c r="E2216" t="s">
        <v>9102</v>
      </c>
      <c r="F2216" t="str">
        <f>IF(ISERROR(VLOOKUP(Transaktionen[[#This Row],[Transaktionen]],BTT[Verwendete Transaktion (Pflichtauswahl)],1,FALSE)),"nein","ja")</f>
        <v>nein</v>
      </c>
    </row>
    <row r="2217" spans="1:7" x14ac:dyDescent="0.25">
      <c r="A2217" t="s">
        <v>7051</v>
      </c>
      <c r="B2217" t="s">
        <v>2877</v>
      </c>
      <c r="C2217" t="s">
        <v>8457</v>
      </c>
      <c r="D2217" s="13">
        <v>26</v>
      </c>
      <c r="E2217" t="s">
        <v>576</v>
      </c>
      <c r="F2217" t="str">
        <f>IF(ISERROR(VLOOKUP(Transaktionen[[#This Row],[Transaktionen]],BTT[Verwendete Transaktion (Pflichtauswahl)],1,FALSE)),"nein","ja")</f>
        <v>nein</v>
      </c>
      <c r="G2217" t="s">
        <v>9356</v>
      </c>
    </row>
    <row r="2218" spans="1:7" x14ac:dyDescent="0.25">
      <c r="A2218" t="s">
        <v>2868</v>
      </c>
      <c r="B2218" t="s">
        <v>2869</v>
      </c>
      <c r="C2218" t="s">
        <v>8457</v>
      </c>
      <c r="D2218" s="13">
        <v>112</v>
      </c>
      <c r="E2218" t="s">
        <v>9102</v>
      </c>
      <c r="F2218" t="str">
        <f>IF(ISERROR(VLOOKUP(Transaktionen[[#This Row],[Transaktionen]],BTT[Verwendete Transaktion (Pflichtauswahl)],1,FALSE)),"nein","ja")</f>
        <v>nein</v>
      </c>
      <c r="G2218" t="s">
        <v>9356</v>
      </c>
    </row>
    <row r="2219" spans="1:7" x14ac:dyDescent="0.25">
      <c r="A2219" t="s">
        <v>7052</v>
      </c>
      <c r="B2219" t="s">
        <v>8075</v>
      </c>
      <c r="C2219" t="s">
        <v>8457</v>
      </c>
      <c r="D2219" s="13">
        <v>12</v>
      </c>
      <c r="E2219" t="s">
        <v>576</v>
      </c>
      <c r="F2219" t="str">
        <f>IF(ISERROR(VLOOKUP(Transaktionen[[#This Row],[Transaktionen]],BTT[Verwendete Transaktion (Pflichtauswahl)],1,FALSE)),"nein","ja")</f>
        <v>nein</v>
      </c>
      <c r="G2219" t="s">
        <v>9356</v>
      </c>
    </row>
    <row r="2220" spans="1:7" x14ac:dyDescent="0.25">
      <c r="A2220" t="s">
        <v>2870</v>
      </c>
      <c r="B2220" t="s">
        <v>2871</v>
      </c>
      <c r="C2220" t="s">
        <v>8457</v>
      </c>
      <c r="D2220" s="13">
        <v>4033</v>
      </c>
      <c r="E2220" t="s">
        <v>9102</v>
      </c>
      <c r="F2220" t="str">
        <f>IF(ISERROR(VLOOKUP(Transaktionen[[#This Row],[Transaktionen]],BTT[Verwendete Transaktion (Pflichtauswahl)],1,FALSE)),"nein","ja")</f>
        <v>nein</v>
      </c>
      <c r="G2220" t="s">
        <v>9356</v>
      </c>
    </row>
    <row r="2221" spans="1:7" x14ac:dyDescent="0.25">
      <c r="A2221" t="s">
        <v>2872</v>
      </c>
      <c r="B2221" t="s">
        <v>2873</v>
      </c>
      <c r="C2221" t="s">
        <v>8457</v>
      </c>
      <c r="D2221" s="13">
        <v>3035</v>
      </c>
      <c r="E2221" t="s">
        <v>9102</v>
      </c>
      <c r="F2221" t="str">
        <f>IF(ISERROR(VLOOKUP(Transaktionen[[#This Row],[Transaktionen]],BTT[Verwendete Transaktion (Pflichtauswahl)],1,FALSE)),"nein","ja")</f>
        <v>nein</v>
      </c>
      <c r="G2221" t="s">
        <v>9356</v>
      </c>
    </row>
    <row r="2222" spans="1:7" x14ac:dyDescent="0.25">
      <c r="A2222" t="s">
        <v>9212</v>
      </c>
      <c r="B2222" t="s">
        <v>9213</v>
      </c>
      <c r="C2222" t="s">
        <v>8457</v>
      </c>
      <c r="D2222" s="13">
        <v>6</v>
      </c>
      <c r="E2222" t="s">
        <v>9102</v>
      </c>
      <c r="F2222" t="str">
        <f>IF(ISERROR(VLOOKUP(Transaktionen[[#This Row],[Transaktionen]],BTT[Verwendete Transaktion (Pflichtauswahl)],1,FALSE)),"nein","ja")</f>
        <v>nein</v>
      </c>
    </row>
    <row r="2223" spans="1:7" x14ac:dyDescent="0.25">
      <c r="A2223" t="s">
        <v>7053</v>
      </c>
      <c r="B2223" t="s">
        <v>8076</v>
      </c>
      <c r="C2223" t="s">
        <v>8457</v>
      </c>
      <c r="D2223" s="13" t="s">
        <v>576</v>
      </c>
      <c r="E2223" t="s">
        <v>576</v>
      </c>
      <c r="F2223" t="str">
        <f>IF(ISERROR(VLOOKUP(Transaktionen[[#This Row],[Transaktionen]],BTT[Verwendete Transaktion (Pflichtauswahl)],1,FALSE)),"nein","ja")</f>
        <v>nein</v>
      </c>
      <c r="G2223" t="s">
        <v>9516</v>
      </c>
    </row>
    <row r="2224" spans="1:7" x14ac:dyDescent="0.25">
      <c r="A2224" t="s">
        <v>7054</v>
      </c>
      <c r="B2224" t="s">
        <v>8076</v>
      </c>
      <c r="C2224" t="s">
        <v>8457</v>
      </c>
      <c r="D2224" s="13">
        <v>9</v>
      </c>
      <c r="E2224" t="s">
        <v>576</v>
      </c>
      <c r="F2224" t="str">
        <f>IF(ISERROR(VLOOKUP(Transaktionen[[#This Row],[Transaktionen]],BTT[Verwendete Transaktion (Pflichtauswahl)],1,FALSE)),"nein","ja")</f>
        <v>nein</v>
      </c>
    </row>
    <row r="2225" spans="1:7" x14ac:dyDescent="0.25">
      <c r="A2225" t="s">
        <v>7055</v>
      </c>
      <c r="B2225" t="s">
        <v>8077</v>
      </c>
      <c r="C2225" t="s">
        <v>8457</v>
      </c>
      <c r="D2225" s="13" t="s">
        <v>576</v>
      </c>
      <c r="E2225" t="s">
        <v>576</v>
      </c>
      <c r="F2225" t="str">
        <f>IF(ISERROR(VLOOKUP(Transaktionen[[#This Row],[Transaktionen]],BTT[Verwendete Transaktion (Pflichtauswahl)],1,FALSE)),"nein","ja")</f>
        <v>nein</v>
      </c>
      <c r="G2225" t="s">
        <v>9516</v>
      </c>
    </row>
    <row r="2226" spans="1:7" x14ac:dyDescent="0.25">
      <c r="A2226" t="s">
        <v>2874</v>
      </c>
      <c r="B2226" t="s">
        <v>2875</v>
      </c>
      <c r="C2226" t="s">
        <v>8457</v>
      </c>
      <c r="D2226" s="13">
        <v>24</v>
      </c>
      <c r="E2226" t="s">
        <v>576</v>
      </c>
      <c r="F2226" t="str">
        <f>IF(ISERROR(VLOOKUP(Transaktionen[[#This Row],[Transaktionen]],BTT[Verwendete Transaktion (Pflichtauswahl)],1,FALSE)),"nein","ja")</f>
        <v>nein</v>
      </c>
    </row>
    <row r="2227" spans="1:7" x14ac:dyDescent="0.25">
      <c r="A2227" t="s">
        <v>2876</v>
      </c>
      <c r="B2227" t="s">
        <v>2877</v>
      </c>
      <c r="C2227" t="s">
        <v>8457</v>
      </c>
      <c r="D2227" s="13">
        <v>2602</v>
      </c>
      <c r="E2227" t="s">
        <v>9102</v>
      </c>
      <c r="F2227" t="str">
        <f>IF(ISERROR(VLOOKUP(Transaktionen[[#This Row],[Transaktionen]],BTT[Verwendete Transaktion (Pflichtauswahl)],1,FALSE)),"nein","ja")</f>
        <v>nein</v>
      </c>
    </row>
    <row r="2228" spans="1:7" x14ac:dyDescent="0.25">
      <c r="A2228" t="s">
        <v>2878</v>
      </c>
      <c r="B2228" t="s">
        <v>2879</v>
      </c>
      <c r="C2228" t="s">
        <v>8457</v>
      </c>
      <c r="D2228" s="13">
        <v>71</v>
      </c>
      <c r="E2228" t="s">
        <v>9102</v>
      </c>
      <c r="F2228" t="str">
        <f>IF(ISERROR(VLOOKUP(Transaktionen[[#This Row],[Transaktionen]],BTT[Verwendete Transaktion (Pflichtauswahl)],1,FALSE)),"nein","ja")</f>
        <v>nein</v>
      </c>
    </row>
    <row r="2229" spans="1:7" x14ac:dyDescent="0.25">
      <c r="A2229" t="s">
        <v>7056</v>
      </c>
      <c r="B2229" t="s">
        <v>8078</v>
      </c>
      <c r="C2229" t="s">
        <v>8457</v>
      </c>
      <c r="D2229" s="13" t="s">
        <v>576</v>
      </c>
      <c r="E2229" t="s">
        <v>576</v>
      </c>
      <c r="F2229" t="str">
        <f>IF(ISERROR(VLOOKUP(Transaktionen[[#This Row],[Transaktionen]],BTT[Verwendete Transaktion (Pflichtauswahl)],1,FALSE)),"nein","ja")</f>
        <v>nein</v>
      </c>
      <c r="G2229" t="s">
        <v>9516</v>
      </c>
    </row>
    <row r="2230" spans="1:7" x14ac:dyDescent="0.25">
      <c r="A2230" t="s">
        <v>7057</v>
      </c>
      <c r="B2230" t="s">
        <v>8079</v>
      </c>
      <c r="C2230" t="s">
        <v>8457</v>
      </c>
      <c r="D2230" s="13" t="s">
        <v>576</v>
      </c>
      <c r="E2230" t="s">
        <v>576</v>
      </c>
      <c r="F2230" t="str">
        <f>IF(ISERROR(VLOOKUP(Transaktionen[[#This Row],[Transaktionen]],BTT[Verwendete Transaktion (Pflichtauswahl)],1,FALSE)),"nein","ja")</f>
        <v>nein</v>
      </c>
      <c r="G2230" t="s">
        <v>9516</v>
      </c>
    </row>
    <row r="2231" spans="1:7" x14ac:dyDescent="0.25">
      <c r="A2231" t="s">
        <v>7058</v>
      </c>
      <c r="B2231" t="s">
        <v>8080</v>
      </c>
      <c r="C2231" t="s">
        <v>8457</v>
      </c>
      <c r="D2231" s="13">
        <v>7</v>
      </c>
      <c r="E2231" t="s">
        <v>9102</v>
      </c>
      <c r="F2231" t="str">
        <f>IF(ISERROR(VLOOKUP(Transaktionen[[#This Row],[Transaktionen]],BTT[Verwendete Transaktion (Pflichtauswahl)],1,FALSE)),"nein","ja")</f>
        <v>nein</v>
      </c>
    </row>
    <row r="2232" spans="1:7" x14ac:dyDescent="0.25">
      <c r="A2232" t="s">
        <v>2880</v>
      </c>
      <c r="B2232" t="s">
        <v>2881</v>
      </c>
      <c r="C2232" t="s">
        <v>8457</v>
      </c>
      <c r="D2232" s="13">
        <v>3884</v>
      </c>
      <c r="E2232" t="s">
        <v>9102</v>
      </c>
      <c r="F2232" t="str">
        <f>IF(ISERROR(VLOOKUP(Transaktionen[[#This Row],[Transaktionen]],BTT[Verwendete Transaktion (Pflichtauswahl)],1,FALSE)),"nein","ja")</f>
        <v>nein</v>
      </c>
      <c r="G2232" t="s">
        <v>9356</v>
      </c>
    </row>
    <row r="2233" spans="1:7" x14ac:dyDescent="0.25">
      <c r="A2233" t="s">
        <v>2882</v>
      </c>
      <c r="B2233" t="s">
        <v>2883</v>
      </c>
      <c r="C2233" t="s">
        <v>8457</v>
      </c>
      <c r="D2233" s="13">
        <v>21468</v>
      </c>
      <c r="E2233" t="s">
        <v>9102</v>
      </c>
      <c r="F2233" t="str">
        <f>IF(ISERROR(VLOOKUP(Transaktionen[[#This Row],[Transaktionen]],BTT[Verwendete Transaktion (Pflichtauswahl)],1,FALSE)),"nein","ja")</f>
        <v>nein</v>
      </c>
      <c r="G2233" t="s">
        <v>9356</v>
      </c>
    </row>
    <row r="2234" spans="1:7" x14ac:dyDescent="0.25">
      <c r="A2234" t="s">
        <v>2884</v>
      </c>
      <c r="B2234" t="s">
        <v>2885</v>
      </c>
      <c r="C2234" t="s">
        <v>6102</v>
      </c>
      <c r="D2234" s="13">
        <v>220651</v>
      </c>
      <c r="E2234" t="s">
        <v>9102</v>
      </c>
      <c r="F2234" t="str">
        <f>IF(ISERROR(VLOOKUP(Transaktionen[[#This Row],[Transaktionen]],BTT[Verwendete Transaktion (Pflichtauswahl)],1,FALSE)),"nein","ja")</f>
        <v>nein</v>
      </c>
    </row>
    <row r="2235" spans="1:7" x14ac:dyDescent="0.25">
      <c r="A2235" t="s">
        <v>2886</v>
      </c>
      <c r="B2235" t="s">
        <v>2887</v>
      </c>
      <c r="C2235" t="s">
        <v>8457</v>
      </c>
      <c r="D2235" s="13">
        <v>480</v>
      </c>
      <c r="E2235" t="s">
        <v>9102</v>
      </c>
      <c r="F2235" t="str">
        <f>IF(ISERROR(VLOOKUP(Transaktionen[[#This Row],[Transaktionen]],BTT[Verwendete Transaktion (Pflichtauswahl)],1,FALSE)),"nein","ja")</f>
        <v>nein</v>
      </c>
      <c r="G2235" t="s">
        <v>9361</v>
      </c>
    </row>
    <row r="2236" spans="1:7" x14ac:dyDescent="0.25">
      <c r="A2236" t="s">
        <v>2888</v>
      </c>
      <c r="B2236" t="s">
        <v>2889</v>
      </c>
      <c r="C2236" t="s">
        <v>8457</v>
      </c>
      <c r="D2236" s="13">
        <v>135</v>
      </c>
      <c r="E2236" t="s">
        <v>9102</v>
      </c>
      <c r="F2236" t="str">
        <f>IF(ISERROR(VLOOKUP(Transaktionen[[#This Row],[Transaktionen]],BTT[Verwendete Transaktion (Pflichtauswahl)],1,FALSE)),"nein","ja")</f>
        <v>nein</v>
      </c>
      <c r="G2236" t="s">
        <v>9356</v>
      </c>
    </row>
    <row r="2237" spans="1:7" x14ac:dyDescent="0.25">
      <c r="A2237" t="s">
        <v>7059</v>
      </c>
      <c r="B2237" t="s">
        <v>8081</v>
      </c>
      <c r="C2237" t="s">
        <v>8457</v>
      </c>
      <c r="D2237" s="13" t="s">
        <v>576</v>
      </c>
      <c r="E2237" t="s">
        <v>576</v>
      </c>
      <c r="F2237" t="str">
        <f>IF(ISERROR(VLOOKUP(Transaktionen[[#This Row],[Transaktionen]],BTT[Verwendete Transaktion (Pflichtauswahl)],1,FALSE)),"nein","ja")</f>
        <v>nein</v>
      </c>
      <c r="G2237" t="s">
        <v>9356</v>
      </c>
    </row>
    <row r="2238" spans="1:7" x14ac:dyDescent="0.25">
      <c r="A2238" t="s">
        <v>2890</v>
      </c>
      <c r="B2238" t="s">
        <v>2891</v>
      </c>
      <c r="C2238" t="s">
        <v>8457</v>
      </c>
      <c r="D2238" s="13">
        <v>9604</v>
      </c>
      <c r="E2238" t="s">
        <v>9102</v>
      </c>
      <c r="F2238" t="str">
        <f>IF(ISERROR(VLOOKUP(Transaktionen[[#This Row],[Transaktionen]],BTT[Verwendete Transaktion (Pflichtauswahl)],1,FALSE)),"nein","ja")</f>
        <v>nein</v>
      </c>
    </row>
    <row r="2239" spans="1:7" x14ac:dyDescent="0.25">
      <c r="A2239" t="s">
        <v>7060</v>
      </c>
      <c r="B2239" t="s">
        <v>8082</v>
      </c>
      <c r="C2239" t="s">
        <v>8457</v>
      </c>
      <c r="D2239" s="13" t="s">
        <v>576</v>
      </c>
      <c r="E2239" t="s">
        <v>576</v>
      </c>
      <c r="F2239" t="str">
        <f>IF(ISERROR(VLOOKUP(Transaktionen[[#This Row],[Transaktionen]],BTT[Verwendete Transaktion (Pflichtauswahl)],1,FALSE)),"nein","ja")</f>
        <v>nein</v>
      </c>
      <c r="G2239" t="s">
        <v>9516</v>
      </c>
    </row>
    <row r="2240" spans="1:7" x14ac:dyDescent="0.25">
      <c r="A2240" t="s">
        <v>2892</v>
      </c>
      <c r="B2240" t="s">
        <v>2893</v>
      </c>
      <c r="C2240" t="s">
        <v>8457</v>
      </c>
      <c r="D2240" s="13">
        <v>9</v>
      </c>
      <c r="E2240" t="s">
        <v>9102</v>
      </c>
      <c r="F2240" t="str">
        <f>IF(ISERROR(VLOOKUP(Transaktionen[[#This Row],[Transaktionen]],BTT[Verwendete Transaktion (Pflichtauswahl)],1,FALSE)),"nein","ja")</f>
        <v>nein</v>
      </c>
    </row>
    <row r="2241" spans="1:7" x14ac:dyDescent="0.25">
      <c r="A2241" t="s">
        <v>2894</v>
      </c>
      <c r="B2241" t="s">
        <v>664</v>
      </c>
      <c r="C2241" t="s">
        <v>8457</v>
      </c>
      <c r="D2241" s="13">
        <v>594836</v>
      </c>
      <c r="E2241" t="s">
        <v>9102</v>
      </c>
      <c r="F2241" t="str">
        <f>IF(ISERROR(VLOOKUP(Transaktionen[[#This Row],[Transaktionen]],BTT[Verwendete Transaktion (Pflichtauswahl)],1,FALSE)),"nein","ja")</f>
        <v>nein</v>
      </c>
      <c r="G2241" t="s">
        <v>9364</v>
      </c>
    </row>
    <row r="2242" spans="1:7" x14ac:dyDescent="0.25">
      <c r="A2242" t="s">
        <v>2895</v>
      </c>
      <c r="B2242" t="s">
        <v>2896</v>
      </c>
      <c r="C2242" t="s">
        <v>8457</v>
      </c>
      <c r="D2242" s="13">
        <v>2113</v>
      </c>
      <c r="E2242" t="s">
        <v>9102</v>
      </c>
      <c r="F2242" t="str">
        <f>IF(ISERROR(VLOOKUP(Transaktionen[[#This Row],[Transaktionen]],BTT[Verwendete Transaktion (Pflichtauswahl)],1,FALSE)),"nein","ja")</f>
        <v>nein</v>
      </c>
      <c r="G2242" t="s">
        <v>9364</v>
      </c>
    </row>
    <row r="2243" spans="1:7" x14ac:dyDescent="0.25">
      <c r="A2243" t="s">
        <v>2897</v>
      </c>
      <c r="B2243" t="s">
        <v>2898</v>
      </c>
      <c r="C2243" t="s">
        <v>8457</v>
      </c>
      <c r="D2243" s="13">
        <v>35771</v>
      </c>
      <c r="E2243" t="s">
        <v>9102</v>
      </c>
      <c r="F2243" t="str">
        <f>IF(ISERROR(VLOOKUP(Transaktionen[[#This Row],[Transaktionen]],BTT[Verwendete Transaktion (Pflichtauswahl)],1,FALSE)),"nein","ja")</f>
        <v>nein</v>
      </c>
      <c r="G2243" t="s">
        <v>9364</v>
      </c>
    </row>
    <row r="2244" spans="1:7" x14ac:dyDescent="0.25">
      <c r="A2244" t="s">
        <v>2899</v>
      </c>
      <c r="B2244" t="s">
        <v>2900</v>
      </c>
      <c r="C2244" t="s">
        <v>8457</v>
      </c>
      <c r="D2244" s="13">
        <v>17419</v>
      </c>
      <c r="E2244" t="s">
        <v>9102</v>
      </c>
      <c r="F2244" t="str">
        <f>IF(ISERROR(VLOOKUP(Transaktionen[[#This Row],[Transaktionen]],BTT[Verwendete Transaktion (Pflichtauswahl)],1,FALSE)),"nein","ja")</f>
        <v>nein</v>
      </c>
      <c r="G2244" t="s">
        <v>9364</v>
      </c>
    </row>
    <row r="2245" spans="1:7" x14ac:dyDescent="0.25">
      <c r="A2245" t="s">
        <v>2901</v>
      </c>
      <c r="B2245" t="s">
        <v>2902</v>
      </c>
      <c r="C2245" t="s">
        <v>8457</v>
      </c>
      <c r="D2245" s="13">
        <v>107</v>
      </c>
      <c r="E2245" t="s">
        <v>9102</v>
      </c>
      <c r="F2245" t="str">
        <f>IF(ISERROR(VLOOKUP(Transaktionen[[#This Row],[Transaktionen]],BTT[Verwendete Transaktion (Pflichtauswahl)],1,FALSE)),"nein","ja")</f>
        <v>nein</v>
      </c>
      <c r="G2245" t="s">
        <v>9364</v>
      </c>
    </row>
    <row r="2246" spans="1:7" x14ac:dyDescent="0.25">
      <c r="A2246" t="s">
        <v>2903</v>
      </c>
      <c r="B2246" t="s">
        <v>2904</v>
      </c>
      <c r="C2246" t="s">
        <v>8457</v>
      </c>
      <c r="D2246" s="13">
        <v>3</v>
      </c>
      <c r="E2246" t="s">
        <v>9102</v>
      </c>
      <c r="F2246" t="str">
        <f>IF(ISERROR(VLOOKUP(Transaktionen[[#This Row],[Transaktionen]],BTT[Verwendete Transaktion (Pflichtauswahl)],1,FALSE)),"nein","ja")</f>
        <v>nein</v>
      </c>
      <c r="G2246" t="s">
        <v>9364</v>
      </c>
    </row>
    <row r="2247" spans="1:7" x14ac:dyDescent="0.25">
      <c r="A2247" t="s">
        <v>2905</v>
      </c>
      <c r="B2247" t="s">
        <v>666</v>
      </c>
      <c r="C2247" t="s">
        <v>8457</v>
      </c>
      <c r="D2247" s="13">
        <v>106</v>
      </c>
      <c r="E2247" t="s">
        <v>9102</v>
      </c>
      <c r="F2247" t="str">
        <f>IF(ISERROR(VLOOKUP(Transaktionen[[#This Row],[Transaktionen]],BTT[Verwendete Transaktion (Pflichtauswahl)],1,FALSE)),"nein","ja")</f>
        <v>nein</v>
      </c>
      <c r="G2247" t="s">
        <v>9364</v>
      </c>
    </row>
    <row r="2248" spans="1:7" x14ac:dyDescent="0.25">
      <c r="A2248" t="s">
        <v>2906</v>
      </c>
      <c r="B2248" t="s">
        <v>2907</v>
      </c>
      <c r="C2248" t="s">
        <v>8457</v>
      </c>
      <c r="D2248" s="13">
        <v>779</v>
      </c>
      <c r="E2248" t="s">
        <v>9102</v>
      </c>
      <c r="F2248" t="str">
        <f>IF(ISERROR(VLOOKUP(Transaktionen[[#This Row],[Transaktionen]],BTT[Verwendete Transaktion (Pflichtauswahl)],1,FALSE)),"nein","ja")</f>
        <v>nein</v>
      </c>
      <c r="G2248" t="s">
        <v>9364</v>
      </c>
    </row>
    <row r="2249" spans="1:7" x14ac:dyDescent="0.25">
      <c r="A2249" t="s">
        <v>2908</v>
      </c>
      <c r="B2249" t="s">
        <v>2909</v>
      </c>
      <c r="C2249" t="s">
        <v>8457</v>
      </c>
      <c r="D2249" s="13">
        <v>8306</v>
      </c>
      <c r="E2249" t="s">
        <v>9102</v>
      </c>
      <c r="F2249" t="str">
        <f>IF(ISERROR(VLOOKUP(Transaktionen[[#This Row],[Transaktionen]],BTT[Verwendete Transaktion (Pflichtauswahl)],1,FALSE)),"nein","ja")</f>
        <v>nein</v>
      </c>
    </row>
    <row r="2250" spans="1:7" x14ac:dyDescent="0.25">
      <c r="A2250" t="s">
        <v>7061</v>
      </c>
      <c r="B2250" t="s">
        <v>8083</v>
      </c>
      <c r="C2250" t="s">
        <v>8457</v>
      </c>
      <c r="D2250" s="13" t="s">
        <v>576</v>
      </c>
      <c r="E2250" t="s">
        <v>576</v>
      </c>
      <c r="F2250" t="str">
        <f>IF(ISERROR(VLOOKUP(Transaktionen[[#This Row],[Transaktionen]],BTT[Verwendete Transaktion (Pflichtauswahl)],1,FALSE)),"nein","ja")</f>
        <v>nein</v>
      </c>
      <c r="G2250" t="s">
        <v>9356</v>
      </c>
    </row>
    <row r="2251" spans="1:7" x14ac:dyDescent="0.25">
      <c r="A2251" t="s">
        <v>7062</v>
      </c>
      <c r="B2251" t="s">
        <v>8084</v>
      </c>
      <c r="C2251" t="s">
        <v>8457</v>
      </c>
      <c r="D2251" s="13" t="s">
        <v>576</v>
      </c>
      <c r="E2251" t="s">
        <v>576</v>
      </c>
      <c r="F2251" t="str">
        <f>IF(ISERROR(VLOOKUP(Transaktionen[[#This Row],[Transaktionen]],BTT[Verwendete Transaktion (Pflichtauswahl)],1,FALSE)),"nein","ja")</f>
        <v>nein</v>
      </c>
      <c r="G2251" t="s">
        <v>9356</v>
      </c>
    </row>
    <row r="2252" spans="1:7" x14ac:dyDescent="0.25">
      <c r="A2252" t="s">
        <v>2910</v>
      </c>
      <c r="B2252" t="s">
        <v>2911</v>
      </c>
      <c r="C2252" t="s">
        <v>8457</v>
      </c>
      <c r="D2252" s="13">
        <v>6</v>
      </c>
      <c r="E2252" t="s">
        <v>9102</v>
      </c>
      <c r="F2252" t="str">
        <f>IF(ISERROR(VLOOKUP(Transaktionen[[#This Row],[Transaktionen]],BTT[Verwendete Transaktion (Pflichtauswahl)],1,FALSE)),"nein","ja")</f>
        <v>nein</v>
      </c>
      <c r="G2252" t="s">
        <v>9356</v>
      </c>
    </row>
    <row r="2253" spans="1:7" x14ac:dyDescent="0.25">
      <c r="A2253" t="s">
        <v>2912</v>
      </c>
      <c r="B2253" t="s">
        <v>2913</v>
      </c>
      <c r="C2253" t="s">
        <v>8457</v>
      </c>
      <c r="D2253" s="13">
        <v>755</v>
      </c>
      <c r="E2253" t="s">
        <v>9102</v>
      </c>
      <c r="F2253" t="str">
        <f>IF(ISERROR(VLOOKUP(Transaktionen[[#This Row],[Transaktionen]],BTT[Verwendete Transaktion (Pflichtauswahl)],1,FALSE)),"nein","ja")</f>
        <v>nein</v>
      </c>
      <c r="G2253" t="s">
        <v>9356</v>
      </c>
    </row>
    <row r="2254" spans="1:7" x14ac:dyDescent="0.25">
      <c r="A2254" t="s">
        <v>2914</v>
      </c>
      <c r="B2254" t="s">
        <v>2915</v>
      </c>
      <c r="C2254" t="s">
        <v>8457</v>
      </c>
      <c r="D2254" s="13">
        <v>20868</v>
      </c>
      <c r="E2254" t="s">
        <v>9102</v>
      </c>
      <c r="F2254" t="str">
        <f>IF(ISERROR(VLOOKUP(Transaktionen[[#This Row],[Transaktionen]],BTT[Verwendete Transaktion (Pflichtauswahl)],1,FALSE)),"nein","ja")</f>
        <v>nein</v>
      </c>
      <c r="G2254" t="s">
        <v>9356</v>
      </c>
    </row>
    <row r="2255" spans="1:7" x14ac:dyDescent="0.25">
      <c r="A2255" t="s">
        <v>2916</v>
      </c>
      <c r="B2255" t="s">
        <v>2917</v>
      </c>
      <c r="C2255" t="s">
        <v>8457</v>
      </c>
      <c r="D2255" s="13">
        <v>127290</v>
      </c>
      <c r="E2255" t="s">
        <v>9102</v>
      </c>
      <c r="F2255" t="str">
        <f>IF(ISERROR(VLOOKUP(Transaktionen[[#This Row],[Transaktionen]],BTT[Verwendete Transaktion (Pflichtauswahl)],1,FALSE)),"nein","ja")</f>
        <v>nein</v>
      </c>
      <c r="G2255" t="s">
        <v>9356</v>
      </c>
    </row>
    <row r="2256" spans="1:7" x14ac:dyDescent="0.25">
      <c r="A2256" t="s">
        <v>7063</v>
      </c>
      <c r="B2256" t="s">
        <v>8085</v>
      </c>
      <c r="C2256" t="s">
        <v>8457</v>
      </c>
      <c r="D2256" s="13">
        <v>6</v>
      </c>
      <c r="E2256" t="s">
        <v>576</v>
      </c>
      <c r="F2256" t="str">
        <f>IF(ISERROR(VLOOKUP(Transaktionen[[#This Row],[Transaktionen]],BTT[Verwendete Transaktion (Pflichtauswahl)],1,FALSE)),"nein","ja")</f>
        <v>nein</v>
      </c>
      <c r="G2256" t="s">
        <v>9361</v>
      </c>
    </row>
    <row r="2257" spans="1:7" x14ac:dyDescent="0.25">
      <c r="A2257" t="s">
        <v>7064</v>
      </c>
      <c r="B2257" t="s">
        <v>8086</v>
      </c>
      <c r="C2257" t="s">
        <v>8457</v>
      </c>
      <c r="D2257" s="13" t="s">
        <v>576</v>
      </c>
      <c r="E2257" t="s">
        <v>576</v>
      </c>
      <c r="F2257" t="str">
        <f>IF(ISERROR(VLOOKUP(Transaktionen[[#This Row],[Transaktionen]],BTT[Verwendete Transaktion (Pflichtauswahl)],1,FALSE)),"nein","ja")</f>
        <v>nein</v>
      </c>
      <c r="G2257" t="s">
        <v>9516</v>
      </c>
    </row>
    <row r="2258" spans="1:7" x14ac:dyDescent="0.25">
      <c r="A2258" t="s">
        <v>7065</v>
      </c>
      <c r="B2258" t="s">
        <v>8087</v>
      </c>
      <c r="C2258" t="s">
        <v>8457</v>
      </c>
      <c r="D2258" s="13">
        <v>6</v>
      </c>
      <c r="E2258" t="s">
        <v>576</v>
      </c>
      <c r="F2258" t="str">
        <f>IF(ISERROR(VLOOKUP(Transaktionen[[#This Row],[Transaktionen]],BTT[Verwendete Transaktion (Pflichtauswahl)],1,FALSE)),"nein","ja")</f>
        <v>nein</v>
      </c>
    </row>
    <row r="2259" spans="1:7" x14ac:dyDescent="0.25">
      <c r="A2259" t="s">
        <v>2918</v>
      </c>
      <c r="B2259" t="s">
        <v>2919</v>
      </c>
      <c r="C2259" t="s">
        <v>8457</v>
      </c>
      <c r="D2259" s="13">
        <v>135</v>
      </c>
      <c r="E2259" t="s">
        <v>576</v>
      </c>
      <c r="F2259" t="str">
        <f>IF(ISERROR(VLOOKUP(Transaktionen[[#This Row],[Transaktionen]],BTT[Verwendete Transaktion (Pflichtauswahl)],1,FALSE)),"nein","ja")</f>
        <v>nein</v>
      </c>
    </row>
    <row r="2260" spans="1:7" x14ac:dyDescent="0.25">
      <c r="A2260" t="s">
        <v>2920</v>
      </c>
      <c r="B2260" t="s">
        <v>2921</v>
      </c>
      <c r="C2260" t="s">
        <v>8457</v>
      </c>
      <c r="D2260" s="13">
        <v>27</v>
      </c>
      <c r="E2260" t="s">
        <v>9102</v>
      </c>
      <c r="F2260" t="str">
        <f>IF(ISERROR(VLOOKUP(Transaktionen[[#This Row],[Transaktionen]],BTT[Verwendete Transaktion (Pflichtauswahl)],1,FALSE)),"nein","ja")</f>
        <v>nein</v>
      </c>
    </row>
    <row r="2261" spans="1:7" x14ac:dyDescent="0.25">
      <c r="A2261" t="s">
        <v>2922</v>
      </c>
      <c r="B2261" t="s">
        <v>2923</v>
      </c>
      <c r="C2261" t="s">
        <v>8457</v>
      </c>
      <c r="D2261" s="13">
        <v>3962</v>
      </c>
      <c r="E2261" t="s">
        <v>9102</v>
      </c>
      <c r="F2261" t="str">
        <f>IF(ISERROR(VLOOKUP(Transaktionen[[#This Row],[Transaktionen]],BTT[Verwendete Transaktion (Pflichtauswahl)],1,FALSE)),"nein","ja")</f>
        <v>nein</v>
      </c>
      <c r="G2261" t="s">
        <v>9356</v>
      </c>
    </row>
    <row r="2262" spans="1:7" x14ac:dyDescent="0.25">
      <c r="A2262" t="s">
        <v>2924</v>
      </c>
      <c r="B2262" t="s">
        <v>2925</v>
      </c>
      <c r="C2262" t="s">
        <v>8457</v>
      </c>
      <c r="D2262" s="13">
        <v>4380</v>
      </c>
      <c r="E2262" t="s">
        <v>9102</v>
      </c>
      <c r="F2262" t="str">
        <f>IF(ISERROR(VLOOKUP(Transaktionen[[#This Row],[Transaktionen]],BTT[Verwendete Transaktion (Pflichtauswahl)],1,FALSE)),"nein","ja")</f>
        <v>nein</v>
      </c>
      <c r="G2262" t="s">
        <v>9356</v>
      </c>
    </row>
    <row r="2263" spans="1:7" x14ac:dyDescent="0.25">
      <c r="A2263" t="s">
        <v>2926</v>
      </c>
      <c r="B2263" t="s">
        <v>2927</v>
      </c>
      <c r="C2263" t="s">
        <v>8457</v>
      </c>
      <c r="D2263" s="13">
        <v>5378</v>
      </c>
      <c r="E2263" t="s">
        <v>9102</v>
      </c>
      <c r="F2263" t="str">
        <f>IF(ISERROR(VLOOKUP(Transaktionen[[#This Row],[Transaktionen]],BTT[Verwendete Transaktion (Pflichtauswahl)],1,FALSE)),"nein","ja")</f>
        <v>nein</v>
      </c>
      <c r="G2263" t="s">
        <v>9356</v>
      </c>
    </row>
    <row r="2264" spans="1:7" x14ac:dyDescent="0.25">
      <c r="A2264" t="s">
        <v>7066</v>
      </c>
      <c r="B2264" t="s">
        <v>8088</v>
      </c>
      <c r="C2264" t="s">
        <v>8457</v>
      </c>
      <c r="D2264" s="13">
        <v>10</v>
      </c>
      <c r="E2264" t="s">
        <v>576</v>
      </c>
      <c r="F2264" t="str">
        <f>IF(ISERROR(VLOOKUP(Transaktionen[[#This Row],[Transaktionen]],BTT[Verwendete Transaktion (Pflichtauswahl)],1,FALSE)),"nein","ja")</f>
        <v>nein</v>
      </c>
      <c r="G2264" t="s">
        <v>9356</v>
      </c>
    </row>
    <row r="2265" spans="1:7" x14ac:dyDescent="0.25">
      <c r="A2265" t="s">
        <v>2928</v>
      </c>
      <c r="B2265" t="s">
        <v>2929</v>
      </c>
      <c r="C2265" t="s">
        <v>8457</v>
      </c>
      <c r="D2265" s="13">
        <v>13293</v>
      </c>
      <c r="E2265" t="s">
        <v>9102</v>
      </c>
      <c r="F2265" t="str">
        <f>IF(ISERROR(VLOOKUP(Transaktionen[[#This Row],[Transaktionen]],BTT[Verwendete Transaktion (Pflichtauswahl)],1,FALSE)),"nein","ja")</f>
        <v>nein</v>
      </c>
      <c r="G2265" t="s">
        <v>9356</v>
      </c>
    </row>
    <row r="2266" spans="1:7" x14ac:dyDescent="0.25">
      <c r="A2266" t="s">
        <v>2930</v>
      </c>
      <c r="B2266" t="s">
        <v>2931</v>
      </c>
      <c r="C2266" t="s">
        <v>8457</v>
      </c>
      <c r="D2266" s="13">
        <v>84</v>
      </c>
      <c r="E2266" t="s">
        <v>9102</v>
      </c>
      <c r="F2266" t="str">
        <f>IF(ISERROR(VLOOKUP(Transaktionen[[#This Row],[Transaktionen]],BTT[Verwendete Transaktion (Pflichtauswahl)],1,FALSE)),"nein","ja")</f>
        <v>nein</v>
      </c>
      <c r="G2266" t="s">
        <v>9356</v>
      </c>
    </row>
    <row r="2267" spans="1:7" x14ac:dyDescent="0.25">
      <c r="A2267" t="s">
        <v>7067</v>
      </c>
      <c r="B2267" t="s">
        <v>8089</v>
      </c>
      <c r="C2267" t="s">
        <v>8457</v>
      </c>
      <c r="D2267" s="13" t="s">
        <v>576</v>
      </c>
      <c r="E2267" t="s">
        <v>576</v>
      </c>
      <c r="F2267" t="str">
        <f>IF(ISERROR(VLOOKUP(Transaktionen[[#This Row],[Transaktionen]],BTT[Verwendete Transaktion (Pflichtauswahl)],1,FALSE)),"nein","ja")</f>
        <v>nein</v>
      </c>
      <c r="G2267" t="s">
        <v>9356</v>
      </c>
    </row>
    <row r="2268" spans="1:7" x14ac:dyDescent="0.25">
      <c r="A2268" t="s">
        <v>7068</v>
      </c>
      <c r="B2268" t="s">
        <v>8090</v>
      </c>
      <c r="C2268" t="s">
        <v>8457</v>
      </c>
      <c r="D2268" s="13" t="s">
        <v>576</v>
      </c>
      <c r="E2268" t="s">
        <v>576</v>
      </c>
      <c r="F2268" t="str">
        <f>IF(ISERROR(VLOOKUP(Transaktionen[[#This Row],[Transaktionen]],BTT[Verwendete Transaktion (Pflichtauswahl)],1,FALSE)),"nein","ja")</f>
        <v>nein</v>
      </c>
      <c r="G2268" t="s">
        <v>9356</v>
      </c>
    </row>
    <row r="2269" spans="1:7" x14ac:dyDescent="0.25">
      <c r="A2269" t="s">
        <v>2932</v>
      </c>
      <c r="B2269" t="s">
        <v>2933</v>
      </c>
      <c r="C2269" t="s">
        <v>8457</v>
      </c>
      <c r="D2269" s="13">
        <v>622</v>
      </c>
      <c r="E2269" t="s">
        <v>9102</v>
      </c>
      <c r="F2269" t="str">
        <f>IF(ISERROR(VLOOKUP(Transaktionen[[#This Row],[Transaktionen]],BTT[Verwendete Transaktion (Pflichtauswahl)],1,FALSE)),"nein","ja")</f>
        <v>nein</v>
      </c>
      <c r="G2269" t="s">
        <v>9356</v>
      </c>
    </row>
    <row r="2270" spans="1:7" x14ac:dyDescent="0.25">
      <c r="A2270" t="s">
        <v>2934</v>
      </c>
      <c r="B2270" t="s">
        <v>2935</v>
      </c>
      <c r="C2270" t="s">
        <v>8457</v>
      </c>
      <c r="D2270" s="13">
        <v>34</v>
      </c>
      <c r="E2270" t="s">
        <v>9102</v>
      </c>
      <c r="F2270" t="str">
        <f>IF(ISERROR(VLOOKUP(Transaktionen[[#This Row],[Transaktionen]],BTT[Verwendete Transaktion (Pflichtauswahl)],1,FALSE)),"nein","ja")</f>
        <v>nein</v>
      </c>
      <c r="G2270" t="s">
        <v>9356</v>
      </c>
    </row>
    <row r="2271" spans="1:7" x14ac:dyDescent="0.25">
      <c r="A2271" t="s">
        <v>2936</v>
      </c>
      <c r="B2271" t="s">
        <v>2937</v>
      </c>
      <c r="C2271" t="s">
        <v>8457</v>
      </c>
      <c r="D2271" s="13">
        <v>418</v>
      </c>
      <c r="E2271" t="s">
        <v>9102</v>
      </c>
      <c r="F2271" t="str">
        <f>IF(ISERROR(VLOOKUP(Transaktionen[[#This Row],[Transaktionen]],BTT[Verwendete Transaktion (Pflichtauswahl)],1,FALSE)),"nein","ja")</f>
        <v>nein</v>
      </c>
      <c r="G2271" t="s">
        <v>9356</v>
      </c>
    </row>
    <row r="2272" spans="1:7" x14ac:dyDescent="0.25">
      <c r="A2272" t="s">
        <v>2938</v>
      </c>
      <c r="B2272" t="s">
        <v>2939</v>
      </c>
      <c r="C2272" t="s">
        <v>8457</v>
      </c>
      <c r="D2272" s="13">
        <v>1191</v>
      </c>
      <c r="E2272" t="s">
        <v>9102</v>
      </c>
      <c r="F2272" t="str">
        <f>IF(ISERROR(VLOOKUP(Transaktionen[[#This Row],[Transaktionen]],BTT[Verwendete Transaktion (Pflichtauswahl)],1,FALSE)),"nein","ja")</f>
        <v>nein</v>
      </c>
      <c r="G2272" t="s">
        <v>9356</v>
      </c>
    </row>
    <row r="2273" spans="1:7" x14ac:dyDescent="0.25">
      <c r="A2273" t="s">
        <v>2940</v>
      </c>
      <c r="B2273" t="s">
        <v>2941</v>
      </c>
      <c r="C2273" t="s">
        <v>8457</v>
      </c>
      <c r="D2273" s="13">
        <v>32</v>
      </c>
      <c r="E2273" t="s">
        <v>9102</v>
      </c>
      <c r="F2273" t="str">
        <f>IF(ISERROR(VLOOKUP(Transaktionen[[#This Row],[Transaktionen]],BTT[Verwendete Transaktion (Pflichtauswahl)],1,FALSE)),"nein","ja")</f>
        <v>nein</v>
      </c>
      <c r="G2273" t="s">
        <v>9356</v>
      </c>
    </row>
    <row r="2274" spans="1:7" x14ac:dyDescent="0.25">
      <c r="A2274" t="s">
        <v>7069</v>
      </c>
      <c r="B2274" t="s">
        <v>8091</v>
      </c>
      <c r="C2274" t="s">
        <v>8457</v>
      </c>
      <c r="D2274" s="13" t="s">
        <v>576</v>
      </c>
      <c r="E2274" t="s">
        <v>576</v>
      </c>
      <c r="F2274" t="str">
        <f>IF(ISERROR(VLOOKUP(Transaktionen[[#This Row],[Transaktionen]],BTT[Verwendete Transaktion (Pflichtauswahl)],1,FALSE)),"nein","ja")</f>
        <v>nein</v>
      </c>
      <c r="G2274" t="s">
        <v>9356</v>
      </c>
    </row>
    <row r="2275" spans="1:7" x14ac:dyDescent="0.25">
      <c r="A2275" t="s">
        <v>7070</v>
      </c>
      <c r="B2275" t="s">
        <v>8092</v>
      </c>
      <c r="C2275" t="s">
        <v>8457</v>
      </c>
      <c r="D2275" s="13" t="s">
        <v>576</v>
      </c>
      <c r="E2275" t="s">
        <v>576</v>
      </c>
      <c r="F2275" t="str">
        <f>IF(ISERROR(VLOOKUP(Transaktionen[[#This Row],[Transaktionen]],BTT[Verwendete Transaktion (Pflichtauswahl)],1,FALSE)),"nein","ja")</f>
        <v>nein</v>
      </c>
      <c r="G2275" t="s">
        <v>9356</v>
      </c>
    </row>
    <row r="2276" spans="1:7" x14ac:dyDescent="0.25">
      <c r="A2276" t="s">
        <v>7071</v>
      </c>
      <c r="B2276" t="s">
        <v>8093</v>
      </c>
      <c r="C2276" t="s">
        <v>8457</v>
      </c>
      <c r="D2276" s="13" t="s">
        <v>576</v>
      </c>
      <c r="E2276" t="s">
        <v>576</v>
      </c>
      <c r="F2276" t="str">
        <f>IF(ISERROR(VLOOKUP(Transaktionen[[#This Row],[Transaktionen]],BTT[Verwendete Transaktion (Pflichtauswahl)],1,FALSE)),"nein","ja")</f>
        <v>nein</v>
      </c>
      <c r="G2276" t="s">
        <v>9516</v>
      </c>
    </row>
    <row r="2277" spans="1:7" x14ac:dyDescent="0.25">
      <c r="A2277" t="s">
        <v>2942</v>
      </c>
      <c r="B2277" t="s">
        <v>2943</v>
      </c>
      <c r="C2277" t="s">
        <v>8457</v>
      </c>
      <c r="D2277" s="13">
        <v>54</v>
      </c>
      <c r="E2277" t="s">
        <v>9102</v>
      </c>
      <c r="F2277" t="str">
        <f>IF(ISERROR(VLOOKUP(Transaktionen[[#This Row],[Transaktionen]],BTT[Verwendete Transaktion (Pflichtauswahl)],1,FALSE)),"nein","ja")</f>
        <v>nein</v>
      </c>
    </row>
    <row r="2278" spans="1:7" x14ac:dyDescent="0.25">
      <c r="A2278" t="s">
        <v>2944</v>
      </c>
      <c r="B2278" t="s">
        <v>2945</v>
      </c>
      <c r="C2278" t="s">
        <v>8457</v>
      </c>
      <c r="D2278" s="13">
        <v>36</v>
      </c>
      <c r="E2278" t="s">
        <v>9102</v>
      </c>
      <c r="F2278" t="str">
        <f>IF(ISERROR(VLOOKUP(Transaktionen[[#This Row],[Transaktionen]],BTT[Verwendete Transaktion (Pflichtauswahl)],1,FALSE)),"nein","ja")</f>
        <v>nein</v>
      </c>
    </row>
    <row r="2279" spans="1:7" x14ac:dyDescent="0.25">
      <c r="A2279" t="s">
        <v>2946</v>
      </c>
      <c r="B2279" t="s">
        <v>2947</v>
      </c>
      <c r="C2279" t="s">
        <v>8457</v>
      </c>
      <c r="D2279" s="13">
        <v>54</v>
      </c>
      <c r="E2279" t="s">
        <v>9102</v>
      </c>
      <c r="F2279" t="str">
        <f>IF(ISERROR(VLOOKUP(Transaktionen[[#This Row],[Transaktionen]],BTT[Verwendete Transaktion (Pflichtauswahl)],1,FALSE)),"nein","ja")</f>
        <v>nein</v>
      </c>
    </row>
    <row r="2280" spans="1:7" x14ac:dyDescent="0.25">
      <c r="A2280" t="s">
        <v>2948</v>
      </c>
      <c r="B2280" t="s">
        <v>2949</v>
      </c>
      <c r="C2280" t="s">
        <v>6322</v>
      </c>
      <c r="D2280" s="13">
        <v>2952</v>
      </c>
      <c r="E2280" t="s">
        <v>9102</v>
      </c>
      <c r="F2280" t="str">
        <f>IF(ISERROR(VLOOKUP(Transaktionen[[#This Row],[Transaktionen]],BTT[Verwendete Transaktion (Pflichtauswahl)],1,FALSE)),"nein","ja")</f>
        <v>nein</v>
      </c>
    </row>
    <row r="2281" spans="1:7" x14ac:dyDescent="0.25">
      <c r="A2281" t="s">
        <v>2950</v>
      </c>
      <c r="B2281" t="s">
        <v>2951</v>
      </c>
      <c r="C2281" t="s">
        <v>8454</v>
      </c>
      <c r="D2281" s="13">
        <v>12</v>
      </c>
      <c r="E2281" t="s">
        <v>9102</v>
      </c>
      <c r="F2281" t="str">
        <f>IF(ISERROR(VLOOKUP(Transaktionen[[#This Row],[Transaktionen]],BTT[Verwendete Transaktion (Pflichtauswahl)],1,FALSE)),"nein","ja")</f>
        <v>nein</v>
      </c>
    </row>
    <row r="2282" spans="1:7" x14ac:dyDescent="0.25">
      <c r="A2282" t="s">
        <v>7072</v>
      </c>
      <c r="B2282" t="s">
        <v>8094</v>
      </c>
      <c r="C2282" t="s">
        <v>8454</v>
      </c>
      <c r="D2282" s="13" t="s">
        <v>576</v>
      </c>
      <c r="E2282" t="s">
        <v>576</v>
      </c>
      <c r="F2282" t="str">
        <f>IF(ISERROR(VLOOKUP(Transaktionen[[#This Row],[Transaktionen]],BTT[Verwendete Transaktion (Pflichtauswahl)],1,FALSE)),"nein","ja")</f>
        <v>nein</v>
      </c>
      <c r="G2282" t="s">
        <v>9516</v>
      </c>
    </row>
    <row r="2283" spans="1:7" x14ac:dyDescent="0.25">
      <c r="A2283" t="s">
        <v>7073</v>
      </c>
      <c r="B2283" t="s">
        <v>8095</v>
      </c>
      <c r="C2283" t="s">
        <v>6038</v>
      </c>
      <c r="D2283" s="13" t="s">
        <v>576</v>
      </c>
      <c r="E2283" t="s">
        <v>576</v>
      </c>
      <c r="F2283" t="str">
        <f>IF(ISERROR(VLOOKUP(Transaktionen[[#This Row],[Transaktionen]],BTT[Verwendete Transaktion (Pflichtauswahl)],1,FALSE)),"nein","ja")</f>
        <v>nein</v>
      </c>
      <c r="G2283" t="s">
        <v>9342</v>
      </c>
    </row>
    <row r="2284" spans="1:7" x14ac:dyDescent="0.25">
      <c r="A2284" t="s">
        <v>2952</v>
      </c>
      <c r="B2284" t="s">
        <v>2953</v>
      </c>
      <c r="C2284" t="s">
        <v>8454</v>
      </c>
      <c r="D2284" s="13">
        <v>654</v>
      </c>
      <c r="E2284" t="s">
        <v>9102</v>
      </c>
      <c r="F2284" t="str">
        <f>IF(ISERROR(VLOOKUP(Transaktionen[[#This Row],[Transaktionen]],BTT[Verwendete Transaktion (Pflichtauswahl)],1,FALSE)),"nein","ja")</f>
        <v>nein</v>
      </c>
    </row>
    <row r="2285" spans="1:7" x14ac:dyDescent="0.25">
      <c r="A2285" t="s">
        <v>2954</v>
      </c>
      <c r="B2285" t="s">
        <v>2955</v>
      </c>
      <c r="C2285" t="s">
        <v>6322</v>
      </c>
      <c r="D2285" s="13">
        <v>5243</v>
      </c>
      <c r="E2285" t="s">
        <v>9102</v>
      </c>
      <c r="F2285" t="str">
        <f>IF(ISERROR(VLOOKUP(Transaktionen[[#This Row],[Transaktionen]],BTT[Verwendete Transaktion (Pflichtauswahl)],1,FALSE)),"nein","ja")</f>
        <v>nein</v>
      </c>
    </row>
    <row r="2286" spans="1:7" x14ac:dyDescent="0.25">
      <c r="A2286" t="s">
        <v>7074</v>
      </c>
      <c r="B2286" t="s">
        <v>8096</v>
      </c>
      <c r="C2286" t="s">
        <v>6038</v>
      </c>
      <c r="D2286" s="13" t="s">
        <v>576</v>
      </c>
      <c r="E2286" t="s">
        <v>576</v>
      </c>
      <c r="F2286" t="str">
        <f>IF(ISERROR(VLOOKUP(Transaktionen[[#This Row],[Transaktionen]],BTT[Verwendete Transaktion (Pflichtauswahl)],1,FALSE)),"nein","ja")</f>
        <v>nein</v>
      </c>
      <c r="G2286" t="s">
        <v>9343</v>
      </c>
    </row>
    <row r="2287" spans="1:7" x14ac:dyDescent="0.25">
      <c r="A2287" t="s">
        <v>2956</v>
      </c>
      <c r="B2287" t="s">
        <v>2957</v>
      </c>
      <c r="C2287" t="s">
        <v>6038</v>
      </c>
      <c r="D2287" s="13">
        <v>43856</v>
      </c>
      <c r="E2287" t="s">
        <v>9102</v>
      </c>
      <c r="F2287" t="str">
        <f>IF(ISERROR(VLOOKUP(Transaktionen[[#This Row],[Transaktionen]],BTT[Verwendete Transaktion (Pflichtauswahl)],1,FALSE)),"nein","ja")</f>
        <v>nein</v>
      </c>
    </row>
    <row r="2288" spans="1:7" x14ac:dyDescent="0.25">
      <c r="A2288" t="s">
        <v>2958</v>
      </c>
      <c r="B2288" t="s">
        <v>668</v>
      </c>
      <c r="C2288" t="s">
        <v>6038</v>
      </c>
      <c r="D2288" s="13">
        <v>188262</v>
      </c>
      <c r="E2288" t="s">
        <v>9102</v>
      </c>
      <c r="F2288" t="str">
        <f>IF(ISERROR(VLOOKUP(Transaktionen[[#This Row],[Transaktionen]],BTT[Verwendete Transaktion (Pflichtauswahl)],1,FALSE)),"nein","ja")</f>
        <v>nein</v>
      </c>
    </row>
    <row r="2289" spans="1:7" x14ac:dyDescent="0.25">
      <c r="A2289" t="s">
        <v>2959</v>
      </c>
      <c r="B2289" t="s">
        <v>2960</v>
      </c>
      <c r="C2289" t="s">
        <v>6038</v>
      </c>
      <c r="D2289" s="13">
        <v>479376</v>
      </c>
      <c r="E2289" t="s">
        <v>9102</v>
      </c>
      <c r="F2289" t="str">
        <f>IF(ISERROR(VLOOKUP(Transaktionen[[#This Row],[Transaktionen]],BTT[Verwendete Transaktion (Pflichtauswahl)],1,FALSE)),"nein","ja")</f>
        <v>nein</v>
      </c>
    </row>
    <row r="2290" spans="1:7" x14ac:dyDescent="0.25">
      <c r="A2290" t="s">
        <v>2961</v>
      </c>
      <c r="B2290" t="s">
        <v>2962</v>
      </c>
      <c r="C2290" t="s">
        <v>6038</v>
      </c>
      <c r="D2290" s="13">
        <v>66826</v>
      </c>
      <c r="E2290" t="s">
        <v>9102</v>
      </c>
      <c r="F2290" s="10" t="str">
        <f>IF(ISERROR(VLOOKUP(Transaktionen[[#This Row],[Transaktionen]],BTT[Verwendete Transaktion (Pflichtauswahl)],1,FALSE)),"nein","ja")</f>
        <v>nein</v>
      </c>
    </row>
    <row r="2291" spans="1:7" x14ac:dyDescent="0.25">
      <c r="A2291" t="s">
        <v>2963</v>
      </c>
      <c r="B2291" t="s">
        <v>2964</v>
      </c>
      <c r="C2291" t="s">
        <v>6038</v>
      </c>
      <c r="D2291" s="13">
        <v>3123</v>
      </c>
      <c r="E2291" t="s">
        <v>9102</v>
      </c>
      <c r="F2291" t="str">
        <f>IF(ISERROR(VLOOKUP(Transaktionen[[#This Row],[Transaktionen]],BTT[Verwendete Transaktion (Pflichtauswahl)],1,FALSE)),"nein","ja")</f>
        <v>nein</v>
      </c>
    </row>
    <row r="2292" spans="1:7" x14ac:dyDescent="0.25">
      <c r="A2292" t="s">
        <v>2965</v>
      </c>
      <c r="B2292" t="s">
        <v>2966</v>
      </c>
      <c r="C2292" t="s">
        <v>6038</v>
      </c>
      <c r="D2292" s="13">
        <v>672448</v>
      </c>
      <c r="E2292" t="s">
        <v>9102</v>
      </c>
      <c r="F2292" t="str">
        <f>IF(ISERROR(VLOOKUP(Transaktionen[[#This Row],[Transaktionen]],BTT[Verwendete Transaktion (Pflichtauswahl)],1,FALSE)),"nein","ja")</f>
        <v>nein</v>
      </c>
    </row>
    <row r="2293" spans="1:7" x14ac:dyDescent="0.25">
      <c r="A2293" t="s">
        <v>2967</v>
      </c>
      <c r="B2293" t="s">
        <v>2968</v>
      </c>
      <c r="C2293" t="s">
        <v>6038</v>
      </c>
      <c r="D2293" s="13">
        <v>126734</v>
      </c>
      <c r="E2293" t="s">
        <v>9102</v>
      </c>
      <c r="F2293" t="str">
        <f>IF(ISERROR(VLOOKUP(Transaktionen[[#This Row],[Transaktionen]],BTT[Verwendete Transaktion (Pflichtauswahl)],1,FALSE)),"nein","ja")</f>
        <v>nein</v>
      </c>
    </row>
    <row r="2294" spans="1:7" x14ac:dyDescent="0.25">
      <c r="A2294" t="s">
        <v>2969</v>
      </c>
      <c r="B2294" t="s">
        <v>2970</v>
      </c>
      <c r="C2294" t="s">
        <v>6038</v>
      </c>
      <c r="D2294" s="13">
        <v>228476</v>
      </c>
      <c r="E2294" t="s">
        <v>9102</v>
      </c>
      <c r="F2294" t="str">
        <f>IF(ISERROR(VLOOKUP(Transaktionen[[#This Row],[Transaktionen]],BTT[Verwendete Transaktion (Pflichtauswahl)],1,FALSE)),"nein","ja")</f>
        <v>nein</v>
      </c>
    </row>
    <row r="2295" spans="1:7" x14ac:dyDescent="0.25">
      <c r="A2295" t="s">
        <v>2971</v>
      </c>
      <c r="B2295" t="s">
        <v>2972</v>
      </c>
      <c r="C2295" t="s">
        <v>6038</v>
      </c>
      <c r="D2295" s="13">
        <v>4906</v>
      </c>
      <c r="E2295" t="s">
        <v>9102</v>
      </c>
      <c r="F2295" t="str">
        <f>IF(ISERROR(VLOOKUP(Transaktionen[[#This Row],[Transaktionen]],BTT[Verwendete Transaktion (Pflichtauswahl)],1,FALSE)),"nein","ja")</f>
        <v>nein</v>
      </c>
    </row>
    <row r="2296" spans="1:7" x14ac:dyDescent="0.25">
      <c r="A2296" t="s">
        <v>2973</v>
      </c>
      <c r="B2296" t="s">
        <v>2972</v>
      </c>
      <c r="C2296" t="s">
        <v>6038</v>
      </c>
      <c r="D2296" s="13">
        <v>8851</v>
      </c>
      <c r="E2296" t="s">
        <v>9102</v>
      </c>
      <c r="F2296" t="str">
        <f>IF(ISERROR(VLOOKUP(Transaktionen[[#This Row],[Transaktionen]],BTT[Verwendete Transaktion (Pflichtauswahl)],1,FALSE)),"nein","ja")</f>
        <v>nein</v>
      </c>
    </row>
    <row r="2297" spans="1:7" x14ac:dyDescent="0.25">
      <c r="A2297" t="s">
        <v>2974</v>
      </c>
      <c r="B2297" t="s">
        <v>2975</v>
      </c>
      <c r="C2297" t="s">
        <v>6038</v>
      </c>
      <c r="D2297" s="13">
        <v>845</v>
      </c>
      <c r="E2297" t="s">
        <v>9102</v>
      </c>
      <c r="F2297" t="str">
        <f>IF(ISERROR(VLOOKUP(Transaktionen[[#This Row],[Transaktionen]],BTT[Verwendete Transaktion (Pflichtauswahl)],1,FALSE)),"nein","ja")</f>
        <v>nein</v>
      </c>
    </row>
    <row r="2298" spans="1:7" x14ac:dyDescent="0.25">
      <c r="A2298" t="s">
        <v>2976</v>
      </c>
      <c r="B2298" t="s">
        <v>670</v>
      </c>
      <c r="C2298" t="s">
        <v>6038</v>
      </c>
      <c r="D2298" s="13">
        <v>555368</v>
      </c>
      <c r="E2298" t="s">
        <v>9102</v>
      </c>
      <c r="F2298" t="str">
        <f>IF(ISERROR(VLOOKUP(Transaktionen[[#This Row],[Transaktionen]],BTT[Verwendete Transaktion (Pflichtauswahl)],1,FALSE)),"nein","ja")</f>
        <v>nein</v>
      </c>
    </row>
    <row r="2299" spans="1:7" x14ac:dyDescent="0.25">
      <c r="A2299" t="s">
        <v>2977</v>
      </c>
      <c r="B2299" t="s">
        <v>2978</v>
      </c>
      <c r="C2299" t="s">
        <v>6038</v>
      </c>
      <c r="D2299" s="13">
        <v>153968</v>
      </c>
      <c r="E2299" t="s">
        <v>9102</v>
      </c>
      <c r="F2299" t="str">
        <f>IF(ISERROR(VLOOKUP(Transaktionen[[#This Row],[Transaktionen]],BTT[Verwendete Transaktion (Pflichtauswahl)],1,FALSE)),"nein","ja")</f>
        <v>nein</v>
      </c>
    </row>
    <row r="2300" spans="1:7" x14ac:dyDescent="0.25">
      <c r="A2300" t="s">
        <v>2979</v>
      </c>
      <c r="B2300" t="s">
        <v>2980</v>
      </c>
      <c r="C2300" t="s">
        <v>6038</v>
      </c>
      <c r="D2300" s="13">
        <v>50342</v>
      </c>
      <c r="E2300" t="s">
        <v>9102</v>
      </c>
      <c r="F2300" t="str">
        <f>IF(ISERROR(VLOOKUP(Transaktionen[[#This Row],[Transaktionen]],BTT[Verwendete Transaktion (Pflichtauswahl)],1,FALSE)),"nein","ja")</f>
        <v>nein</v>
      </c>
    </row>
    <row r="2301" spans="1:7" x14ac:dyDescent="0.25">
      <c r="A2301" t="s">
        <v>9214</v>
      </c>
      <c r="B2301" t="s">
        <v>9215</v>
      </c>
      <c r="C2301" t="s">
        <v>6038</v>
      </c>
      <c r="D2301" s="13">
        <v>1</v>
      </c>
      <c r="E2301" t="s">
        <v>9102</v>
      </c>
      <c r="F2301" t="str">
        <f>IF(ISERROR(VLOOKUP(Transaktionen[[#This Row],[Transaktionen]],BTT[Verwendete Transaktion (Pflichtauswahl)],1,FALSE)),"nein","ja")</f>
        <v>nein</v>
      </c>
    </row>
    <row r="2302" spans="1:7" x14ac:dyDescent="0.25">
      <c r="A2302" t="s">
        <v>7075</v>
      </c>
      <c r="B2302" t="s">
        <v>670</v>
      </c>
      <c r="C2302" t="s">
        <v>6038</v>
      </c>
      <c r="D2302" s="13">
        <v>72</v>
      </c>
      <c r="E2302" t="s">
        <v>576</v>
      </c>
      <c r="F2302" t="str">
        <f>IF(ISERROR(VLOOKUP(Transaktionen[[#This Row],[Transaktionen]],BTT[Verwendete Transaktion (Pflichtauswahl)],1,FALSE)),"nein","ja")</f>
        <v>nein</v>
      </c>
      <c r="G2302" t="s">
        <v>9340</v>
      </c>
    </row>
    <row r="2303" spans="1:7" x14ac:dyDescent="0.25">
      <c r="A2303" t="s">
        <v>2981</v>
      </c>
      <c r="B2303" t="s">
        <v>672</v>
      </c>
      <c r="C2303" t="s">
        <v>6038</v>
      </c>
      <c r="D2303" s="13">
        <v>87284</v>
      </c>
      <c r="E2303" t="s">
        <v>9102</v>
      </c>
      <c r="F2303" t="str">
        <f>IF(ISERROR(VLOOKUP(Transaktionen[[#This Row],[Transaktionen]],BTT[Verwendete Transaktion (Pflichtauswahl)],1,FALSE)),"nein","ja")</f>
        <v>nein</v>
      </c>
    </row>
    <row r="2304" spans="1:7" x14ac:dyDescent="0.25">
      <c r="A2304" t="s">
        <v>2982</v>
      </c>
      <c r="B2304" t="s">
        <v>2983</v>
      </c>
      <c r="C2304" t="s">
        <v>6038</v>
      </c>
      <c r="D2304" s="13">
        <v>301</v>
      </c>
      <c r="E2304" t="s">
        <v>9102</v>
      </c>
      <c r="F2304" t="str">
        <f>IF(ISERROR(VLOOKUP(Transaktionen[[#This Row],[Transaktionen]],BTT[Verwendete Transaktion (Pflichtauswahl)],1,FALSE)),"nein","ja")</f>
        <v>nein</v>
      </c>
    </row>
    <row r="2305" spans="1:7" x14ac:dyDescent="0.25">
      <c r="A2305" t="s">
        <v>7076</v>
      </c>
      <c r="B2305" t="s">
        <v>8097</v>
      </c>
      <c r="C2305" t="s">
        <v>6038</v>
      </c>
      <c r="D2305" s="13">
        <v>10</v>
      </c>
      <c r="E2305" t="s">
        <v>9102</v>
      </c>
      <c r="F2305" t="str">
        <f>IF(ISERROR(VLOOKUP(Transaktionen[[#This Row],[Transaktionen]],BTT[Verwendete Transaktion (Pflichtauswahl)],1,FALSE)),"nein","ja")</f>
        <v>nein</v>
      </c>
      <c r="G2305" t="s">
        <v>9340</v>
      </c>
    </row>
    <row r="2306" spans="1:7" x14ac:dyDescent="0.25">
      <c r="A2306" t="s">
        <v>2984</v>
      </c>
      <c r="B2306" t="s">
        <v>2985</v>
      </c>
      <c r="C2306" t="s">
        <v>6038</v>
      </c>
      <c r="D2306" s="13">
        <v>7</v>
      </c>
      <c r="E2306" t="s">
        <v>576</v>
      </c>
      <c r="F2306" t="str">
        <f>IF(ISERROR(VLOOKUP(Transaktionen[[#This Row],[Transaktionen]],BTT[Verwendete Transaktion (Pflichtauswahl)],1,FALSE)),"nein","ja")</f>
        <v>nein</v>
      </c>
    </row>
    <row r="2307" spans="1:7" x14ac:dyDescent="0.25">
      <c r="A2307" t="s">
        <v>2986</v>
      </c>
      <c r="B2307" t="s">
        <v>2987</v>
      </c>
      <c r="C2307" t="s">
        <v>6038</v>
      </c>
      <c r="D2307" s="13">
        <v>3298</v>
      </c>
      <c r="E2307" t="s">
        <v>9102</v>
      </c>
      <c r="F2307" t="str">
        <f>IF(ISERROR(VLOOKUP(Transaktionen[[#This Row],[Transaktionen]],BTT[Verwendete Transaktion (Pflichtauswahl)],1,FALSE)),"nein","ja")</f>
        <v>nein</v>
      </c>
    </row>
    <row r="2308" spans="1:7" x14ac:dyDescent="0.25">
      <c r="A2308" t="s">
        <v>2988</v>
      </c>
      <c r="B2308" t="s">
        <v>2989</v>
      </c>
      <c r="C2308" t="s">
        <v>6038</v>
      </c>
      <c r="D2308" s="13">
        <v>12</v>
      </c>
      <c r="E2308" t="s">
        <v>9102</v>
      </c>
      <c r="F2308" t="str">
        <f>IF(ISERROR(VLOOKUP(Transaktionen[[#This Row],[Transaktionen]],BTT[Verwendete Transaktion (Pflichtauswahl)],1,FALSE)),"nein","ja")</f>
        <v>nein</v>
      </c>
    </row>
    <row r="2309" spans="1:7" x14ac:dyDescent="0.25">
      <c r="A2309" t="s">
        <v>2990</v>
      </c>
      <c r="B2309" t="s">
        <v>2991</v>
      </c>
      <c r="C2309" t="s">
        <v>6038</v>
      </c>
      <c r="D2309" s="13">
        <v>4</v>
      </c>
      <c r="E2309" t="s">
        <v>9102</v>
      </c>
      <c r="F2309" t="str">
        <f>IF(ISERROR(VLOOKUP(Transaktionen[[#This Row],[Transaktionen]],BTT[Verwendete Transaktion (Pflichtauswahl)],1,FALSE)),"nein","ja")</f>
        <v>nein</v>
      </c>
    </row>
    <row r="2310" spans="1:7" x14ac:dyDescent="0.25">
      <c r="A2310" t="s">
        <v>2992</v>
      </c>
      <c r="B2310" t="s">
        <v>2993</v>
      </c>
      <c r="C2310" t="s">
        <v>6038</v>
      </c>
      <c r="D2310" s="13">
        <v>12</v>
      </c>
      <c r="E2310" t="s">
        <v>9102</v>
      </c>
      <c r="F2310" t="str">
        <f>IF(ISERROR(VLOOKUP(Transaktionen[[#This Row],[Transaktionen]],BTT[Verwendete Transaktion (Pflichtauswahl)],1,FALSE)),"nein","ja")</f>
        <v>nein</v>
      </c>
    </row>
    <row r="2311" spans="1:7" x14ac:dyDescent="0.25">
      <c r="A2311" t="s">
        <v>2994</v>
      </c>
      <c r="B2311" t="s">
        <v>2995</v>
      </c>
      <c r="C2311" t="s">
        <v>6038</v>
      </c>
      <c r="D2311" s="13">
        <v>152</v>
      </c>
      <c r="E2311" t="s">
        <v>9102</v>
      </c>
      <c r="F2311" t="str">
        <f>IF(ISERROR(VLOOKUP(Transaktionen[[#This Row],[Transaktionen]],BTT[Verwendete Transaktion (Pflichtauswahl)],1,FALSE)),"nein","ja")</f>
        <v>nein</v>
      </c>
    </row>
    <row r="2312" spans="1:7" x14ac:dyDescent="0.25">
      <c r="A2312" t="s">
        <v>2996</v>
      </c>
      <c r="B2312" t="s">
        <v>2997</v>
      </c>
      <c r="C2312" t="s">
        <v>6038</v>
      </c>
      <c r="D2312" s="13">
        <v>2</v>
      </c>
      <c r="E2312" t="s">
        <v>9102</v>
      </c>
      <c r="F2312" t="str">
        <f>IF(ISERROR(VLOOKUP(Transaktionen[[#This Row],[Transaktionen]],BTT[Verwendete Transaktion (Pflichtauswahl)],1,FALSE)),"nein","ja")</f>
        <v>nein</v>
      </c>
    </row>
    <row r="2313" spans="1:7" x14ac:dyDescent="0.25">
      <c r="A2313" t="s">
        <v>2998</v>
      </c>
      <c r="B2313" t="s">
        <v>2999</v>
      </c>
      <c r="C2313" t="s">
        <v>6038</v>
      </c>
      <c r="D2313" s="13">
        <v>4</v>
      </c>
      <c r="E2313" t="s">
        <v>9102</v>
      </c>
      <c r="F2313" t="str">
        <f>IF(ISERROR(VLOOKUP(Transaktionen[[#This Row],[Transaktionen]],BTT[Verwendete Transaktion (Pflichtauswahl)],1,FALSE)),"nein","ja")</f>
        <v>nein</v>
      </c>
    </row>
    <row r="2314" spans="1:7" x14ac:dyDescent="0.25">
      <c r="A2314" t="s">
        <v>3000</v>
      </c>
      <c r="B2314" t="s">
        <v>3001</v>
      </c>
      <c r="C2314" t="s">
        <v>6038</v>
      </c>
      <c r="D2314" s="13">
        <v>10437</v>
      </c>
      <c r="E2314" t="s">
        <v>9102</v>
      </c>
      <c r="F2314" t="str">
        <f>IF(ISERROR(VLOOKUP(Transaktionen[[#This Row],[Transaktionen]],BTT[Verwendete Transaktion (Pflichtauswahl)],1,FALSE)),"nein","ja")</f>
        <v>nein</v>
      </c>
    </row>
    <row r="2315" spans="1:7" x14ac:dyDescent="0.25">
      <c r="A2315" t="s">
        <v>7077</v>
      </c>
      <c r="B2315" t="s">
        <v>8098</v>
      </c>
      <c r="C2315" t="s">
        <v>6038</v>
      </c>
      <c r="D2315" s="13">
        <v>1</v>
      </c>
      <c r="E2315" t="s">
        <v>576</v>
      </c>
      <c r="F2315" t="str">
        <f>IF(ISERROR(VLOOKUP(Transaktionen[[#This Row],[Transaktionen]],BTT[Verwendete Transaktion (Pflichtauswahl)],1,FALSE)),"nein","ja")</f>
        <v>nein</v>
      </c>
      <c r="G2315" t="s">
        <v>9343</v>
      </c>
    </row>
    <row r="2316" spans="1:7" x14ac:dyDescent="0.25">
      <c r="A2316" t="s">
        <v>3002</v>
      </c>
      <c r="B2316" t="s">
        <v>3003</v>
      </c>
      <c r="C2316" t="s">
        <v>6038</v>
      </c>
      <c r="D2316" s="13">
        <v>206</v>
      </c>
      <c r="E2316" t="s">
        <v>9102</v>
      </c>
      <c r="F2316" t="str">
        <f>IF(ISERROR(VLOOKUP(Transaktionen[[#This Row],[Transaktionen]],BTT[Verwendete Transaktion (Pflichtauswahl)],1,FALSE)),"nein","ja")</f>
        <v>nein</v>
      </c>
    </row>
    <row r="2317" spans="1:7" x14ac:dyDescent="0.25">
      <c r="A2317" t="s">
        <v>7078</v>
      </c>
      <c r="B2317" t="s">
        <v>8099</v>
      </c>
      <c r="C2317" t="s">
        <v>6038</v>
      </c>
      <c r="D2317" s="13" t="s">
        <v>576</v>
      </c>
      <c r="E2317" t="s">
        <v>576</v>
      </c>
      <c r="F2317" t="str">
        <f>IF(ISERROR(VLOOKUP(Transaktionen[[#This Row],[Transaktionen]],BTT[Verwendete Transaktion (Pflichtauswahl)],1,FALSE)),"nein","ja")</f>
        <v>nein</v>
      </c>
      <c r="G2317" t="s">
        <v>9344</v>
      </c>
    </row>
    <row r="2318" spans="1:7" x14ac:dyDescent="0.25">
      <c r="A2318" t="s">
        <v>7079</v>
      </c>
      <c r="B2318" t="s">
        <v>8100</v>
      </c>
      <c r="C2318" t="s">
        <v>6038</v>
      </c>
      <c r="D2318" s="13" t="s">
        <v>576</v>
      </c>
      <c r="E2318" t="s">
        <v>576</v>
      </c>
      <c r="F2318" t="str">
        <f>IF(ISERROR(VLOOKUP(Transaktionen[[#This Row],[Transaktionen]],BTT[Verwendete Transaktion (Pflichtauswahl)],1,FALSE)),"nein","ja")</f>
        <v>nein</v>
      </c>
      <c r="G2318" t="s">
        <v>9344</v>
      </c>
    </row>
    <row r="2319" spans="1:7" x14ac:dyDescent="0.25">
      <c r="A2319" t="s">
        <v>7080</v>
      </c>
      <c r="B2319" t="s">
        <v>8101</v>
      </c>
      <c r="C2319" t="s">
        <v>6038</v>
      </c>
      <c r="D2319" s="13" t="s">
        <v>576</v>
      </c>
      <c r="E2319" t="s">
        <v>576</v>
      </c>
      <c r="F2319" t="str">
        <f>IF(ISERROR(VLOOKUP(Transaktionen[[#This Row],[Transaktionen]],BTT[Verwendete Transaktion (Pflichtauswahl)],1,FALSE)),"nein","ja")</f>
        <v>nein</v>
      </c>
      <c r="G2319" t="s">
        <v>9344</v>
      </c>
    </row>
    <row r="2320" spans="1:7" x14ac:dyDescent="0.25">
      <c r="A2320" t="s">
        <v>7081</v>
      </c>
      <c r="B2320" t="s">
        <v>8102</v>
      </c>
      <c r="C2320" t="s">
        <v>6038</v>
      </c>
      <c r="D2320" s="13" t="s">
        <v>576</v>
      </c>
      <c r="E2320" t="s">
        <v>576</v>
      </c>
      <c r="F2320" t="str">
        <f>IF(ISERROR(VLOOKUP(Transaktionen[[#This Row],[Transaktionen]],BTT[Verwendete Transaktion (Pflichtauswahl)],1,FALSE)),"nein","ja")</f>
        <v>nein</v>
      </c>
      <c r="G2320" t="s">
        <v>9344</v>
      </c>
    </row>
    <row r="2321" spans="1:7" x14ac:dyDescent="0.25">
      <c r="A2321" t="s">
        <v>7082</v>
      </c>
      <c r="B2321" t="s">
        <v>8103</v>
      </c>
      <c r="C2321" t="s">
        <v>6038</v>
      </c>
      <c r="D2321" s="13" t="s">
        <v>576</v>
      </c>
      <c r="E2321" t="s">
        <v>576</v>
      </c>
      <c r="F2321" t="str">
        <f>IF(ISERROR(VLOOKUP(Transaktionen[[#This Row],[Transaktionen]],BTT[Verwendete Transaktion (Pflichtauswahl)],1,FALSE)),"nein","ja")</f>
        <v>nein</v>
      </c>
      <c r="G2321" t="s">
        <v>9344</v>
      </c>
    </row>
    <row r="2322" spans="1:7" x14ac:dyDescent="0.25">
      <c r="A2322" t="s">
        <v>7083</v>
      </c>
      <c r="B2322" t="s">
        <v>8104</v>
      </c>
      <c r="C2322" t="s">
        <v>6038</v>
      </c>
      <c r="D2322" s="13" t="s">
        <v>576</v>
      </c>
      <c r="E2322" t="s">
        <v>576</v>
      </c>
      <c r="F2322" t="str">
        <f>IF(ISERROR(VLOOKUP(Transaktionen[[#This Row],[Transaktionen]],BTT[Verwendete Transaktion (Pflichtauswahl)],1,FALSE)),"nein","ja")</f>
        <v>nein</v>
      </c>
      <c r="G2322" t="s">
        <v>9344</v>
      </c>
    </row>
    <row r="2323" spans="1:7" x14ac:dyDescent="0.25">
      <c r="A2323" t="s">
        <v>7084</v>
      </c>
      <c r="B2323" t="s">
        <v>8105</v>
      </c>
      <c r="C2323" t="s">
        <v>6038</v>
      </c>
      <c r="D2323" s="13" t="s">
        <v>576</v>
      </c>
      <c r="E2323" t="s">
        <v>576</v>
      </c>
      <c r="F2323" t="str">
        <f>IF(ISERROR(VLOOKUP(Transaktionen[[#This Row],[Transaktionen]],BTT[Verwendete Transaktion (Pflichtauswahl)],1,FALSE)),"nein","ja")</f>
        <v>nein</v>
      </c>
      <c r="G2323" t="s">
        <v>9344</v>
      </c>
    </row>
    <row r="2324" spans="1:7" x14ac:dyDescent="0.25">
      <c r="A2324" t="s">
        <v>3004</v>
      </c>
      <c r="B2324" t="s">
        <v>3005</v>
      </c>
      <c r="C2324" t="s">
        <v>6038</v>
      </c>
      <c r="D2324" s="13">
        <v>444</v>
      </c>
      <c r="E2324" t="s">
        <v>9102</v>
      </c>
      <c r="F2324" t="str">
        <f>IF(ISERROR(VLOOKUP(Transaktionen[[#This Row],[Transaktionen]],BTT[Verwendete Transaktion (Pflichtauswahl)],1,FALSE)),"nein","ja")</f>
        <v>nein</v>
      </c>
      <c r="G2324" t="s">
        <v>9344</v>
      </c>
    </row>
    <row r="2325" spans="1:7" x14ac:dyDescent="0.25">
      <c r="A2325" t="s">
        <v>3006</v>
      </c>
      <c r="B2325" t="s">
        <v>3007</v>
      </c>
      <c r="C2325" t="s">
        <v>6038</v>
      </c>
      <c r="D2325" s="13">
        <v>44</v>
      </c>
      <c r="E2325" t="s">
        <v>9102</v>
      </c>
      <c r="F2325" t="str">
        <f>IF(ISERROR(VLOOKUP(Transaktionen[[#This Row],[Transaktionen]],BTT[Verwendete Transaktion (Pflichtauswahl)],1,FALSE)),"nein","ja")</f>
        <v>nein</v>
      </c>
      <c r="G2325" t="s">
        <v>9344</v>
      </c>
    </row>
    <row r="2326" spans="1:7" x14ac:dyDescent="0.25">
      <c r="A2326" t="s">
        <v>3008</v>
      </c>
      <c r="B2326" t="s">
        <v>3009</v>
      </c>
      <c r="C2326" t="s">
        <v>6038</v>
      </c>
      <c r="D2326" s="13">
        <v>316</v>
      </c>
      <c r="E2326" t="s">
        <v>9102</v>
      </c>
      <c r="F2326" t="str">
        <f>IF(ISERROR(VLOOKUP(Transaktionen[[#This Row],[Transaktionen]],BTT[Verwendete Transaktion (Pflichtauswahl)],1,FALSE)),"nein","ja")</f>
        <v>nein</v>
      </c>
      <c r="G2326" t="s">
        <v>9344</v>
      </c>
    </row>
    <row r="2327" spans="1:7" x14ac:dyDescent="0.25">
      <c r="A2327" t="s">
        <v>3010</v>
      </c>
      <c r="B2327" t="s">
        <v>3011</v>
      </c>
      <c r="C2327" t="s">
        <v>6038</v>
      </c>
      <c r="D2327" s="13">
        <v>176</v>
      </c>
      <c r="E2327" t="s">
        <v>9102</v>
      </c>
      <c r="F2327" t="str">
        <f>IF(ISERROR(VLOOKUP(Transaktionen[[#This Row],[Transaktionen]],BTT[Verwendete Transaktion (Pflichtauswahl)],1,FALSE)),"nein","ja")</f>
        <v>nein</v>
      </c>
      <c r="G2327" t="s">
        <v>9344</v>
      </c>
    </row>
    <row r="2328" spans="1:7" x14ac:dyDescent="0.25">
      <c r="A2328" t="s">
        <v>3012</v>
      </c>
      <c r="B2328" t="s">
        <v>3013</v>
      </c>
      <c r="C2328" t="s">
        <v>6038</v>
      </c>
      <c r="D2328" s="13">
        <v>94</v>
      </c>
      <c r="E2328" t="s">
        <v>9102</v>
      </c>
      <c r="F2328" t="str">
        <f>IF(ISERROR(VLOOKUP(Transaktionen[[#This Row],[Transaktionen]],BTT[Verwendete Transaktion (Pflichtauswahl)],1,FALSE)),"nein","ja")</f>
        <v>nein</v>
      </c>
      <c r="G2328" t="s">
        <v>9344</v>
      </c>
    </row>
    <row r="2329" spans="1:7" x14ac:dyDescent="0.25">
      <c r="A2329" t="s">
        <v>7085</v>
      </c>
      <c r="B2329" t="s">
        <v>8106</v>
      </c>
      <c r="C2329" t="s">
        <v>6038</v>
      </c>
      <c r="D2329" s="13" t="s">
        <v>576</v>
      </c>
      <c r="E2329" t="s">
        <v>576</v>
      </c>
      <c r="F2329" t="str">
        <f>IF(ISERROR(VLOOKUP(Transaktionen[[#This Row],[Transaktionen]],BTT[Verwendete Transaktion (Pflichtauswahl)],1,FALSE)),"nein","ja")</f>
        <v>nein</v>
      </c>
      <c r="G2329" t="s">
        <v>9344</v>
      </c>
    </row>
    <row r="2330" spans="1:7" x14ac:dyDescent="0.25">
      <c r="A2330" t="s">
        <v>7086</v>
      </c>
      <c r="B2330" t="s">
        <v>8107</v>
      </c>
      <c r="C2330" t="s">
        <v>6038</v>
      </c>
      <c r="D2330" s="13" t="s">
        <v>576</v>
      </c>
      <c r="E2330" t="s">
        <v>576</v>
      </c>
      <c r="F2330" t="str">
        <f>IF(ISERROR(VLOOKUP(Transaktionen[[#This Row],[Transaktionen]],BTT[Verwendete Transaktion (Pflichtauswahl)],1,FALSE)),"nein","ja")</f>
        <v>nein</v>
      </c>
      <c r="G2330" t="s">
        <v>9344</v>
      </c>
    </row>
    <row r="2331" spans="1:7" x14ac:dyDescent="0.25">
      <c r="A2331" t="s">
        <v>7087</v>
      </c>
      <c r="B2331" t="s">
        <v>8108</v>
      </c>
      <c r="C2331" t="s">
        <v>6038</v>
      </c>
      <c r="D2331" s="13" t="s">
        <v>576</v>
      </c>
      <c r="E2331" t="s">
        <v>576</v>
      </c>
      <c r="F2331" t="str">
        <f>IF(ISERROR(VLOOKUP(Transaktionen[[#This Row],[Transaktionen]],BTT[Verwendete Transaktion (Pflichtauswahl)],1,FALSE)),"nein","ja")</f>
        <v>nein</v>
      </c>
      <c r="G2331" t="s">
        <v>9344</v>
      </c>
    </row>
    <row r="2332" spans="1:7" x14ac:dyDescent="0.25">
      <c r="A2332" t="s">
        <v>3028</v>
      </c>
      <c r="B2332" t="s">
        <v>3029</v>
      </c>
      <c r="C2332" t="s">
        <v>6092</v>
      </c>
      <c r="D2332" s="13">
        <v>8</v>
      </c>
      <c r="E2332" t="s">
        <v>9102</v>
      </c>
      <c r="F2332" t="str">
        <f>IF(ISERROR(VLOOKUP(Transaktionen[[#This Row],[Transaktionen]],BTT[Verwendete Transaktion (Pflichtauswahl)],1,FALSE)),"nein","ja")</f>
        <v>nein</v>
      </c>
      <c r="G2332" t="s">
        <v>9345</v>
      </c>
    </row>
    <row r="2333" spans="1:7" x14ac:dyDescent="0.25">
      <c r="A2333" t="s">
        <v>3014</v>
      </c>
      <c r="B2333" t="s">
        <v>3015</v>
      </c>
      <c r="C2333" t="s">
        <v>6092</v>
      </c>
      <c r="D2333" s="13">
        <v>4</v>
      </c>
      <c r="E2333" t="s">
        <v>576</v>
      </c>
      <c r="F2333" t="str">
        <f>IF(ISERROR(VLOOKUP(Transaktionen[[#This Row],[Transaktionen]],BTT[Verwendete Transaktion (Pflichtauswahl)],1,FALSE)),"nein","ja")</f>
        <v>nein</v>
      </c>
      <c r="G2333" t="s">
        <v>9345</v>
      </c>
    </row>
    <row r="2334" spans="1:7" x14ac:dyDescent="0.25">
      <c r="A2334" t="s">
        <v>3016</v>
      </c>
      <c r="B2334" t="s">
        <v>3017</v>
      </c>
      <c r="C2334" t="s">
        <v>6092</v>
      </c>
      <c r="D2334" s="13">
        <v>38</v>
      </c>
      <c r="E2334" t="s">
        <v>9102</v>
      </c>
      <c r="F2334" t="str">
        <f>IF(ISERROR(VLOOKUP(Transaktionen[[#This Row],[Transaktionen]],BTT[Verwendete Transaktion (Pflichtauswahl)],1,FALSE)),"nein","ja")</f>
        <v>nein</v>
      </c>
      <c r="G2334" t="s">
        <v>9345</v>
      </c>
    </row>
    <row r="2335" spans="1:7" x14ac:dyDescent="0.25">
      <c r="A2335" t="s">
        <v>3018</v>
      </c>
      <c r="B2335" t="s">
        <v>3019</v>
      </c>
      <c r="C2335" t="s">
        <v>6092</v>
      </c>
      <c r="D2335" s="13">
        <v>55</v>
      </c>
      <c r="E2335" t="s">
        <v>9102</v>
      </c>
      <c r="F2335" t="str">
        <f>IF(ISERROR(VLOOKUP(Transaktionen[[#This Row],[Transaktionen]],BTT[Verwendete Transaktion (Pflichtauswahl)],1,FALSE)),"nein","ja")</f>
        <v>nein</v>
      </c>
      <c r="G2335" t="s">
        <v>9345</v>
      </c>
    </row>
    <row r="2336" spans="1:7" x14ac:dyDescent="0.25">
      <c r="A2336" t="s">
        <v>3020</v>
      </c>
      <c r="B2336" t="s">
        <v>3021</v>
      </c>
      <c r="C2336" t="s">
        <v>6092</v>
      </c>
      <c r="D2336" s="13">
        <v>46</v>
      </c>
      <c r="E2336" t="s">
        <v>9102</v>
      </c>
      <c r="F2336" t="str">
        <f>IF(ISERROR(VLOOKUP(Transaktionen[[#This Row],[Transaktionen]],BTT[Verwendete Transaktion (Pflichtauswahl)],1,FALSE)),"nein","ja")</f>
        <v>nein</v>
      </c>
      <c r="G2336" t="s">
        <v>9345</v>
      </c>
    </row>
    <row r="2337" spans="1:7" x14ac:dyDescent="0.25">
      <c r="A2337" t="s">
        <v>7088</v>
      </c>
      <c r="B2337" t="s">
        <v>8109</v>
      </c>
      <c r="C2337" t="s">
        <v>6038</v>
      </c>
      <c r="D2337" s="13" t="s">
        <v>576</v>
      </c>
      <c r="E2337" t="s">
        <v>576</v>
      </c>
      <c r="F2337" t="str">
        <f>IF(ISERROR(VLOOKUP(Transaktionen[[#This Row],[Transaktionen]],BTT[Verwendete Transaktion (Pflichtauswahl)],1,FALSE)),"nein","ja")</f>
        <v>nein</v>
      </c>
      <c r="G2337" t="s">
        <v>9344</v>
      </c>
    </row>
    <row r="2338" spans="1:7" x14ac:dyDescent="0.25">
      <c r="A2338" t="s">
        <v>7089</v>
      </c>
      <c r="B2338" t="s">
        <v>8110</v>
      </c>
      <c r="C2338" t="s">
        <v>6038</v>
      </c>
      <c r="D2338" s="13" t="s">
        <v>576</v>
      </c>
      <c r="E2338" t="s">
        <v>576</v>
      </c>
      <c r="F2338" t="str">
        <f>IF(ISERROR(VLOOKUP(Transaktionen[[#This Row],[Transaktionen]],BTT[Verwendete Transaktion (Pflichtauswahl)],1,FALSE)),"nein","ja")</f>
        <v>nein</v>
      </c>
      <c r="G2338" t="s">
        <v>9344</v>
      </c>
    </row>
    <row r="2339" spans="1:7" x14ac:dyDescent="0.25">
      <c r="A2339" t="s">
        <v>7090</v>
      </c>
      <c r="B2339" t="s">
        <v>8111</v>
      </c>
      <c r="C2339" t="s">
        <v>6038</v>
      </c>
      <c r="D2339" s="13">
        <v>92</v>
      </c>
      <c r="E2339" t="s">
        <v>576</v>
      </c>
      <c r="F2339" t="str">
        <f>IF(ISERROR(VLOOKUP(Transaktionen[[#This Row],[Transaktionen]],BTT[Verwendete Transaktion (Pflichtauswahl)],1,FALSE)),"nein","ja")</f>
        <v>nein</v>
      </c>
      <c r="G2339" t="s">
        <v>9344</v>
      </c>
    </row>
    <row r="2340" spans="1:7" x14ac:dyDescent="0.25">
      <c r="A2340" t="s">
        <v>3022</v>
      </c>
      <c r="B2340" t="s">
        <v>3023</v>
      </c>
      <c r="C2340" t="s">
        <v>6038</v>
      </c>
      <c r="D2340" s="13">
        <v>800</v>
      </c>
      <c r="E2340" t="s">
        <v>9102</v>
      </c>
      <c r="F2340" t="str">
        <f>IF(ISERROR(VLOOKUP(Transaktionen[[#This Row],[Transaktionen]],BTT[Verwendete Transaktion (Pflichtauswahl)],1,FALSE)),"nein","ja")</f>
        <v>nein</v>
      </c>
      <c r="G2340" t="s">
        <v>9344</v>
      </c>
    </row>
    <row r="2341" spans="1:7" x14ac:dyDescent="0.25">
      <c r="A2341" t="s">
        <v>3024</v>
      </c>
      <c r="B2341" t="s">
        <v>3025</v>
      </c>
      <c r="C2341" t="s">
        <v>6038</v>
      </c>
      <c r="D2341" s="13">
        <v>378</v>
      </c>
      <c r="E2341" t="s">
        <v>9102</v>
      </c>
      <c r="F2341" t="str">
        <f>IF(ISERROR(VLOOKUP(Transaktionen[[#This Row],[Transaktionen]],BTT[Verwendete Transaktion (Pflichtauswahl)],1,FALSE)),"nein","ja")</f>
        <v>nein</v>
      </c>
      <c r="G2341" t="s">
        <v>9344</v>
      </c>
    </row>
    <row r="2342" spans="1:7" x14ac:dyDescent="0.25">
      <c r="A2342" t="s">
        <v>3026</v>
      </c>
      <c r="B2342" t="s">
        <v>3027</v>
      </c>
      <c r="C2342" t="s">
        <v>6038</v>
      </c>
      <c r="D2342" s="13">
        <v>141</v>
      </c>
      <c r="E2342" t="s">
        <v>9102</v>
      </c>
      <c r="F2342" t="str">
        <f>IF(ISERROR(VLOOKUP(Transaktionen[[#This Row],[Transaktionen]],BTT[Verwendete Transaktion (Pflichtauswahl)],1,FALSE)),"nein","ja")</f>
        <v>nein</v>
      </c>
      <c r="G2342" t="s">
        <v>9344</v>
      </c>
    </row>
    <row r="2343" spans="1:7" x14ac:dyDescent="0.25">
      <c r="A2343" t="s">
        <v>7091</v>
      </c>
      <c r="B2343" t="s">
        <v>8112</v>
      </c>
      <c r="C2343" t="s">
        <v>6096</v>
      </c>
      <c r="D2343" s="13" t="s">
        <v>576</v>
      </c>
      <c r="E2343" t="s">
        <v>576</v>
      </c>
      <c r="F2343" t="str">
        <f>IF(ISERROR(VLOOKUP(Transaktionen[[#This Row],[Transaktionen]],BTT[Verwendete Transaktion (Pflichtauswahl)],1,FALSE)),"nein","ja")</f>
        <v>nein</v>
      </c>
      <c r="G2343" t="s">
        <v>9516</v>
      </c>
    </row>
    <row r="2344" spans="1:7" x14ac:dyDescent="0.25">
      <c r="A2344" t="s">
        <v>7092</v>
      </c>
      <c r="B2344" t="s">
        <v>8113</v>
      </c>
      <c r="C2344" t="s">
        <v>6038</v>
      </c>
      <c r="D2344" s="13" t="s">
        <v>576</v>
      </c>
      <c r="E2344" t="s">
        <v>576</v>
      </c>
      <c r="F2344" t="str">
        <f>IF(ISERROR(VLOOKUP(Transaktionen[[#This Row],[Transaktionen]],BTT[Verwendete Transaktion (Pflichtauswahl)],1,FALSE)),"nein","ja")</f>
        <v>nein</v>
      </c>
      <c r="G2344" t="s">
        <v>9344</v>
      </c>
    </row>
    <row r="2345" spans="1:7" x14ac:dyDescent="0.25">
      <c r="A2345" t="s">
        <v>7093</v>
      </c>
      <c r="B2345" t="s">
        <v>8114</v>
      </c>
      <c r="C2345" t="s">
        <v>6038</v>
      </c>
      <c r="D2345" s="13" t="s">
        <v>576</v>
      </c>
      <c r="E2345" t="s">
        <v>576</v>
      </c>
      <c r="F2345" t="str">
        <f>IF(ISERROR(VLOOKUP(Transaktionen[[#This Row],[Transaktionen]],BTT[Verwendete Transaktion (Pflichtauswahl)],1,FALSE)),"nein","ja")</f>
        <v>nein</v>
      </c>
      <c r="G2345" t="s">
        <v>9344</v>
      </c>
    </row>
    <row r="2346" spans="1:7" x14ac:dyDescent="0.25">
      <c r="A2346" t="s">
        <v>3030</v>
      </c>
      <c r="B2346" t="s">
        <v>3031</v>
      </c>
      <c r="C2346" t="s">
        <v>6038</v>
      </c>
      <c r="D2346" s="13">
        <v>600</v>
      </c>
      <c r="E2346" t="s">
        <v>9102</v>
      </c>
      <c r="F2346" t="str">
        <f>IF(ISERROR(VLOOKUP(Transaktionen[[#This Row],[Transaktionen]],BTT[Verwendete Transaktion (Pflichtauswahl)],1,FALSE)),"nein","ja")</f>
        <v>nein</v>
      </c>
      <c r="G2346" t="s">
        <v>9344</v>
      </c>
    </row>
    <row r="2347" spans="1:7" x14ac:dyDescent="0.25">
      <c r="A2347" t="s">
        <v>7094</v>
      </c>
      <c r="B2347" t="s">
        <v>8115</v>
      </c>
      <c r="C2347" t="s">
        <v>6038</v>
      </c>
      <c r="D2347" s="13" t="s">
        <v>576</v>
      </c>
      <c r="E2347" t="s">
        <v>576</v>
      </c>
      <c r="F2347" t="str">
        <f>IF(ISERROR(VLOOKUP(Transaktionen[[#This Row],[Transaktionen]],BTT[Verwendete Transaktion (Pflichtauswahl)],1,FALSE)),"nein","ja")</f>
        <v>nein</v>
      </c>
      <c r="G2347" t="s">
        <v>9344</v>
      </c>
    </row>
    <row r="2348" spans="1:7" x14ac:dyDescent="0.25">
      <c r="A2348" t="s">
        <v>7095</v>
      </c>
      <c r="B2348" t="s">
        <v>8116</v>
      </c>
      <c r="C2348" t="s">
        <v>6038</v>
      </c>
      <c r="D2348" s="13" t="s">
        <v>576</v>
      </c>
      <c r="E2348" t="s">
        <v>576</v>
      </c>
      <c r="F2348" t="str">
        <f>IF(ISERROR(VLOOKUP(Transaktionen[[#This Row],[Transaktionen]],BTT[Verwendete Transaktion (Pflichtauswahl)],1,FALSE)),"nein","ja")</f>
        <v>nein</v>
      </c>
      <c r="G2348" t="s">
        <v>9344</v>
      </c>
    </row>
    <row r="2349" spans="1:7" x14ac:dyDescent="0.25">
      <c r="A2349" t="s">
        <v>7096</v>
      </c>
      <c r="B2349" t="s">
        <v>8117</v>
      </c>
      <c r="C2349" t="s">
        <v>6038</v>
      </c>
      <c r="D2349" s="13" t="s">
        <v>576</v>
      </c>
      <c r="E2349" t="s">
        <v>576</v>
      </c>
      <c r="F2349" t="str">
        <f>IF(ISERROR(VLOOKUP(Transaktionen[[#This Row],[Transaktionen]],BTT[Verwendete Transaktion (Pflichtauswahl)],1,FALSE)),"nein","ja")</f>
        <v>nein</v>
      </c>
      <c r="G2349" t="s">
        <v>9344</v>
      </c>
    </row>
    <row r="2350" spans="1:7" x14ac:dyDescent="0.25">
      <c r="A2350" t="s">
        <v>3032</v>
      </c>
      <c r="B2350" t="s">
        <v>3033</v>
      </c>
      <c r="C2350" t="s">
        <v>6038</v>
      </c>
      <c r="D2350" s="13">
        <v>14</v>
      </c>
      <c r="E2350" t="s">
        <v>576</v>
      </c>
      <c r="F2350" t="str">
        <f>IF(ISERROR(VLOOKUP(Transaktionen[[#This Row],[Transaktionen]],BTT[Verwendete Transaktion (Pflichtauswahl)],1,FALSE)),"nein","ja")</f>
        <v>nein</v>
      </c>
      <c r="G2350" t="s">
        <v>9344</v>
      </c>
    </row>
    <row r="2351" spans="1:7" x14ac:dyDescent="0.25">
      <c r="A2351" t="s">
        <v>3034</v>
      </c>
      <c r="B2351" t="s">
        <v>3035</v>
      </c>
      <c r="C2351" t="s">
        <v>6038</v>
      </c>
      <c r="D2351" s="13">
        <v>57</v>
      </c>
      <c r="E2351" t="s">
        <v>9102</v>
      </c>
      <c r="F2351" t="str">
        <f>IF(ISERROR(VLOOKUP(Transaktionen[[#This Row],[Transaktionen]],BTT[Verwendete Transaktion (Pflichtauswahl)],1,FALSE)),"nein","ja")</f>
        <v>nein</v>
      </c>
      <c r="G2351" t="s">
        <v>9344</v>
      </c>
    </row>
    <row r="2352" spans="1:7" x14ac:dyDescent="0.25">
      <c r="A2352" t="s">
        <v>3036</v>
      </c>
      <c r="B2352" t="s">
        <v>3037</v>
      </c>
      <c r="C2352" t="s">
        <v>6038</v>
      </c>
      <c r="D2352" s="13">
        <v>8</v>
      </c>
      <c r="E2352" t="s">
        <v>9102</v>
      </c>
      <c r="F2352" t="str">
        <f>IF(ISERROR(VLOOKUP(Transaktionen[[#This Row],[Transaktionen]],BTT[Verwendete Transaktion (Pflichtauswahl)],1,FALSE)),"nein","ja")</f>
        <v>nein</v>
      </c>
      <c r="G2352" t="s">
        <v>9344</v>
      </c>
    </row>
    <row r="2353" spans="1:7" x14ac:dyDescent="0.25">
      <c r="A2353" t="s">
        <v>3038</v>
      </c>
      <c r="B2353" t="s">
        <v>3039</v>
      </c>
      <c r="C2353" t="s">
        <v>6038</v>
      </c>
      <c r="D2353" s="13">
        <v>1</v>
      </c>
      <c r="E2353" t="s">
        <v>9102</v>
      </c>
      <c r="F2353" t="str">
        <f>IF(ISERROR(VLOOKUP(Transaktionen[[#This Row],[Transaktionen]],BTT[Verwendete Transaktion (Pflichtauswahl)],1,FALSE)),"nein","ja")</f>
        <v>nein</v>
      </c>
      <c r="G2353" t="s">
        <v>9344</v>
      </c>
    </row>
    <row r="2354" spans="1:7" x14ac:dyDescent="0.25">
      <c r="A2354" t="s">
        <v>3040</v>
      </c>
      <c r="B2354" t="s">
        <v>3041</v>
      </c>
      <c r="C2354" t="s">
        <v>6038</v>
      </c>
      <c r="D2354" s="13">
        <v>2</v>
      </c>
      <c r="E2354" t="s">
        <v>576</v>
      </c>
      <c r="F2354" t="str">
        <f>IF(ISERROR(VLOOKUP(Transaktionen[[#This Row],[Transaktionen]],BTT[Verwendete Transaktion (Pflichtauswahl)],1,FALSE)),"nein","ja")</f>
        <v>nein</v>
      </c>
      <c r="G2354" t="s">
        <v>9344</v>
      </c>
    </row>
    <row r="2355" spans="1:7" x14ac:dyDescent="0.25">
      <c r="A2355" t="s">
        <v>7097</v>
      </c>
      <c r="B2355" t="s">
        <v>8118</v>
      </c>
      <c r="C2355" t="s">
        <v>6041</v>
      </c>
      <c r="D2355" s="13">
        <v>5</v>
      </c>
      <c r="E2355" t="s">
        <v>576</v>
      </c>
      <c r="F2355" t="str">
        <f>IF(ISERROR(VLOOKUP(Transaktionen[[#This Row],[Transaktionen]],BTT[Verwendete Transaktion (Pflichtauswahl)],1,FALSE)),"nein","ja")</f>
        <v>nein</v>
      </c>
      <c r="G2355" t="s">
        <v>9063</v>
      </c>
    </row>
    <row r="2356" spans="1:7" x14ac:dyDescent="0.25">
      <c r="A2356" t="s">
        <v>3042</v>
      </c>
      <c r="B2356" t="s">
        <v>3043</v>
      </c>
      <c r="C2356" t="s">
        <v>6041</v>
      </c>
      <c r="D2356" s="13">
        <v>3</v>
      </c>
      <c r="E2356" t="s">
        <v>9102</v>
      </c>
      <c r="F2356" t="str">
        <f>IF(ISERROR(VLOOKUP(Transaktionen[[#This Row],[Transaktionen]],BTT[Verwendete Transaktion (Pflichtauswahl)],1,FALSE)),"nein","ja")</f>
        <v>nein</v>
      </c>
      <c r="G2356" t="s">
        <v>9063</v>
      </c>
    </row>
    <row r="2357" spans="1:7" x14ac:dyDescent="0.25">
      <c r="A2357" t="s">
        <v>3044</v>
      </c>
      <c r="B2357" t="s">
        <v>3045</v>
      </c>
      <c r="C2357" t="s">
        <v>6041</v>
      </c>
      <c r="D2357" s="13">
        <v>169</v>
      </c>
      <c r="E2357" t="s">
        <v>9102</v>
      </c>
      <c r="F2357" t="str">
        <f>IF(ISERROR(VLOOKUP(Transaktionen[[#This Row],[Transaktionen]],BTT[Verwendete Transaktion (Pflichtauswahl)],1,FALSE)),"nein","ja")</f>
        <v>nein</v>
      </c>
      <c r="G2357" t="s">
        <v>9063</v>
      </c>
    </row>
    <row r="2358" spans="1:7" x14ac:dyDescent="0.25">
      <c r="A2358" t="s">
        <v>3046</v>
      </c>
      <c r="B2358" t="s">
        <v>3047</v>
      </c>
      <c r="C2358" t="s">
        <v>6041</v>
      </c>
      <c r="D2358" s="13">
        <v>53</v>
      </c>
      <c r="E2358" t="s">
        <v>9102</v>
      </c>
      <c r="F2358" t="str">
        <f>IF(ISERROR(VLOOKUP(Transaktionen[[#This Row],[Transaktionen]],BTT[Verwendete Transaktion (Pflichtauswahl)],1,FALSE)),"nein","ja")</f>
        <v>nein</v>
      </c>
      <c r="G2358" t="s">
        <v>9063</v>
      </c>
    </row>
    <row r="2359" spans="1:7" x14ac:dyDescent="0.25">
      <c r="A2359" t="s">
        <v>3048</v>
      </c>
      <c r="B2359" t="s">
        <v>3049</v>
      </c>
      <c r="C2359" t="s">
        <v>6041</v>
      </c>
      <c r="D2359" s="13">
        <v>32</v>
      </c>
      <c r="E2359" t="s">
        <v>9102</v>
      </c>
      <c r="F2359" t="str">
        <f>IF(ISERROR(VLOOKUP(Transaktionen[[#This Row],[Transaktionen]],BTT[Verwendete Transaktion (Pflichtauswahl)],1,FALSE)),"nein","ja")</f>
        <v>nein</v>
      </c>
      <c r="G2359" t="s">
        <v>9063</v>
      </c>
    </row>
    <row r="2360" spans="1:7" x14ac:dyDescent="0.25">
      <c r="A2360" t="s">
        <v>7098</v>
      </c>
      <c r="B2360" t="s">
        <v>8119</v>
      </c>
      <c r="C2360" t="s">
        <v>6041</v>
      </c>
      <c r="D2360" s="13">
        <v>6</v>
      </c>
      <c r="E2360" t="s">
        <v>9102</v>
      </c>
      <c r="F2360" t="str">
        <f>IF(ISERROR(VLOOKUP(Transaktionen[[#This Row],[Transaktionen]],BTT[Verwendete Transaktion (Pflichtauswahl)],1,FALSE)),"nein","ja")</f>
        <v>nein</v>
      </c>
      <c r="G2360" t="s">
        <v>9063</v>
      </c>
    </row>
    <row r="2361" spans="1:7" x14ac:dyDescent="0.25">
      <c r="A2361" t="s">
        <v>3050</v>
      </c>
      <c r="B2361" t="s">
        <v>3051</v>
      </c>
      <c r="C2361" t="s">
        <v>6041</v>
      </c>
      <c r="D2361" s="13">
        <v>52</v>
      </c>
      <c r="E2361" t="s">
        <v>9102</v>
      </c>
      <c r="F2361" t="str">
        <f>IF(ISERROR(VLOOKUP(Transaktionen[[#This Row],[Transaktionen]],BTT[Verwendete Transaktion (Pflichtauswahl)],1,FALSE)),"nein","ja")</f>
        <v>nein</v>
      </c>
      <c r="G2361" t="s">
        <v>9063</v>
      </c>
    </row>
    <row r="2362" spans="1:7" x14ac:dyDescent="0.25">
      <c r="A2362" t="s">
        <v>3052</v>
      </c>
      <c r="B2362" t="s">
        <v>3053</v>
      </c>
      <c r="C2362" t="s">
        <v>6041</v>
      </c>
      <c r="D2362" s="13">
        <v>219</v>
      </c>
      <c r="E2362" t="s">
        <v>9102</v>
      </c>
      <c r="F2362" t="str">
        <f>IF(ISERROR(VLOOKUP(Transaktionen[[#This Row],[Transaktionen]],BTT[Verwendete Transaktion (Pflichtauswahl)],1,FALSE)),"nein","ja")</f>
        <v>nein</v>
      </c>
      <c r="G2362" t="s">
        <v>9063</v>
      </c>
    </row>
    <row r="2363" spans="1:7" x14ac:dyDescent="0.25">
      <c r="A2363" t="s">
        <v>7099</v>
      </c>
      <c r="B2363" t="s">
        <v>8120</v>
      </c>
      <c r="C2363" t="s">
        <v>6041</v>
      </c>
      <c r="D2363" s="13">
        <v>3</v>
      </c>
      <c r="E2363" t="s">
        <v>576</v>
      </c>
      <c r="F2363" t="str">
        <f>IF(ISERROR(VLOOKUP(Transaktionen[[#This Row],[Transaktionen]],BTT[Verwendete Transaktion (Pflichtauswahl)],1,FALSE)),"nein","ja")</f>
        <v>nein</v>
      </c>
      <c r="G2363" t="s">
        <v>9063</v>
      </c>
    </row>
    <row r="2364" spans="1:7" x14ac:dyDescent="0.25">
      <c r="A2364" t="s">
        <v>3054</v>
      </c>
      <c r="B2364" t="s">
        <v>3055</v>
      </c>
      <c r="C2364" t="s">
        <v>6041</v>
      </c>
      <c r="D2364" s="13">
        <v>185</v>
      </c>
      <c r="E2364" t="s">
        <v>9102</v>
      </c>
      <c r="F2364" t="str">
        <f>IF(ISERROR(VLOOKUP(Transaktionen[[#This Row],[Transaktionen]],BTT[Verwendete Transaktion (Pflichtauswahl)],1,FALSE)),"nein","ja")</f>
        <v>nein</v>
      </c>
      <c r="G2364" t="s">
        <v>9063</v>
      </c>
    </row>
    <row r="2365" spans="1:7" x14ac:dyDescent="0.25">
      <c r="A2365" t="s">
        <v>3056</v>
      </c>
      <c r="B2365" t="s">
        <v>3057</v>
      </c>
      <c r="C2365" t="s">
        <v>6041</v>
      </c>
      <c r="D2365" s="13">
        <v>11</v>
      </c>
      <c r="E2365" t="s">
        <v>576</v>
      </c>
      <c r="F2365" t="str">
        <f>IF(ISERROR(VLOOKUP(Transaktionen[[#This Row],[Transaktionen]],BTT[Verwendete Transaktion (Pflichtauswahl)],1,FALSE)),"nein","ja")</f>
        <v>nein</v>
      </c>
      <c r="G2365" t="s">
        <v>9063</v>
      </c>
    </row>
    <row r="2366" spans="1:7" x14ac:dyDescent="0.25">
      <c r="A2366" t="s">
        <v>3058</v>
      </c>
      <c r="B2366" t="s">
        <v>3059</v>
      </c>
      <c r="C2366" t="s">
        <v>6041</v>
      </c>
      <c r="D2366" s="13">
        <v>28</v>
      </c>
      <c r="E2366" t="s">
        <v>9102</v>
      </c>
      <c r="F2366" t="str">
        <f>IF(ISERROR(VLOOKUP(Transaktionen[[#This Row],[Transaktionen]],BTT[Verwendete Transaktion (Pflichtauswahl)],1,FALSE)),"nein","ja")</f>
        <v>nein</v>
      </c>
      <c r="G2366" t="s">
        <v>9063</v>
      </c>
    </row>
    <row r="2367" spans="1:7" x14ac:dyDescent="0.25">
      <c r="A2367" t="s">
        <v>3060</v>
      </c>
      <c r="B2367" t="s">
        <v>3061</v>
      </c>
      <c r="C2367" t="s">
        <v>6041</v>
      </c>
      <c r="D2367" s="13">
        <v>31</v>
      </c>
      <c r="E2367" t="s">
        <v>9102</v>
      </c>
      <c r="F2367" t="str">
        <f>IF(ISERROR(VLOOKUP(Transaktionen[[#This Row],[Transaktionen]],BTT[Verwendete Transaktion (Pflichtauswahl)],1,FALSE)),"nein","ja")</f>
        <v>nein</v>
      </c>
      <c r="G2367" t="s">
        <v>9063</v>
      </c>
    </row>
    <row r="2368" spans="1:7" x14ac:dyDescent="0.25">
      <c r="A2368" t="s">
        <v>7100</v>
      </c>
      <c r="B2368" t="s">
        <v>8121</v>
      </c>
      <c r="C2368" t="s">
        <v>6038</v>
      </c>
      <c r="D2368" s="13" t="s">
        <v>576</v>
      </c>
      <c r="E2368" t="s">
        <v>576</v>
      </c>
      <c r="F2368" t="str">
        <f>IF(ISERROR(VLOOKUP(Transaktionen[[#This Row],[Transaktionen]],BTT[Verwendete Transaktion (Pflichtauswahl)],1,FALSE)),"nein","ja")</f>
        <v>nein</v>
      </c>
      <c r="G2368" t="s">
        <v>9344</v>
      </c>
    </row>
    <row r="2369" spans="1:7" x14ac:dyDescent="0.25">
      <c r="A2369" t="s">
        <v>7101</v>
      </c>
      <c r="B2369" t="s">
        <v>8122</v>
      </c>
      <c r="C2369" t="s">
        <v>6038</v>
      </c>
      <c r="D2369" s="13" t="s">
        <v>576</v>
      </c>
      <c r="E2369" t="s">
        <v>576</v>
      </c>
      <c r="F2369" t="str">
        <f>IF(ISERROR(VLOOKUP(Transaktionen[[#This Row],[Transaktionen]],BTT[Verwendete Transaktion (Pflichtauswahl)],1,FALSE)),"nein","ja")</f>
        <v>nein</v>
      </c>
      <c r="G2369" t="s">
        <v>9344</v>
      </c>
    </row>
    <row r="2370" spans="1:7" x14ac:dyDescent="0.25">
      <c r="A2370" t="s">
        <v>7102</v>
      </c>
      <c r="B2370" t="s">
        <v>8123</v>
      </c>
      <c r="C2370" t="s">
        <v>6092</v>
      </c>
      <c r="D2370" s="13" t="s">
        <v>576</v>
      </c>
      <c r="E2370" t="s">
        <v>576</v>
      </c>
      <c r="F2370" t="str">
        <f>IF(ISERROR(VLOOKUP(Transaktionen[[#This Row],[Transaktionen]],BTT[Verwendete Transaktion (Pflichtauswahl)],1,FALSE)),"nein","ja")</f>
        <v>nein</v>
      </c>
      <c r="G2370" t="s">
        <v>9345</v>
      </c>
    </row>
    <row r="2371" spans="1:7" x14ac:dyDescent="0.25">
      <c r="A2371" t="s">
        <v>7103</v>
      </c>
      <c r="B2371" t="s">
        <v>8124</v>
      </c>
      <c r="C2371" t="s">
        <v>6090</v>
      </c>
      <c r="D2371" s="13" t="s">
        <v>576</v>
      </c>
      <c r="E2371" t="s">
        <v>576</v>
      </c>
      <c r="F2371" t="str">
        <f>IF(ISERROR(VLOOKUP(Transaktionen[[#This Row],[Transaktionen]],BTT[Verwendete Transaktion (Pflichtauswahl)],1,FALSE)),"nein","ja")</f>
        <v>nein</v>
      </c>
      <c r="G2371" t="s">
        <v>9345</v>
      </c>
    </row>
    <row r="2372" spans="1:7" x14ac:dyDescent="0.25">
      <c r="A2372" t="s">
        <v>3062</v>
      </c>
      <c r="B2372" t="s">
        <v>3063</v>
      </c>
      <c r="C2372" t="s">
        <v>6096</v>
      </c>
      <c r="D2372" s="13">
        <v>14</v>
      </c>
      <c r="E2372" t="s">
        <v>9102</v>
      </c>
      <c r="F2372" t="str">
        <f>IF(ISERROR(VLOOKUP(Transaktionen[[#This Row],[Transaktionen]],BTT[Verwendete Transaktion (Pflichtauswahl)],1,FALSE)),"nein","ja")</f>
        <v>nein</v>
      </c>
    </row>
    <row r="2373" spans="1:7" x14ac:dyDescent="0.25">
      <c r="A2373" t="s">
        <v>7104</v>
      </c>
      <c r="B2373" t="s">
        <v>8125</v>
      </c>
      <c r="C2373" t="s">
        <v>6096</v>
      </c>
      <c r="D2373" s="13">
        <v>4</v>
      </c>
      <c r="E2373" t="s">
        <v>576</v>
      </c>
      <c r="F2373" t="str">
        <f>IF(ISERROR(VLOOKUP(Transaktionen[[#This Row],[Transaktionen]],BTT[Verwendete Transaktion (Pflichtauswahl)],1,FALSE)),"nein","ja")</f>
        <v>nein</v>
      </c>
    </row>
    <row r="2374" spans="1:7" x14ac:dyDescent="0.25">
      <c r="A2374" t="s">
        <v>3064</v>
      </c>
      <c r="B2374" t="s">
        <v>3065</v>
      </c>
      <c r="C2374" t="s">
        <v>6096</v>
      </c>
      <c r="D2374" s="13">
        <v>4843</v>
      </c>
      <c r="E2374" t="s">
        <v>9102</v>
      </c>
      <c r="F2374" t="str">
        <f>IF(ISERROR(VLOOKUP(Transaktionen[[#This Row],[Transaktionen]],BTT[Verwendete Transaktion (Pflichtauswahl)],1,FALSE)),"nein","ja")</f>
        <v>nein</v>
      </c>
    </row>
    <row r="2375" spans="1:7" x14ac:dyDescent="0.25">
      <c r="A2375" t="s">
        <v>3066</v>
      </c>
      <c r="B2375" t="s">
        <v>3067</v>
      </c>
      <c r="C2375" t="s">
        <v>6096</v>
      </c>
      <c r="D2375" s="13">
        <v>1948566</v>
      </c>
      <c r="E2375" t="s">
        <v>9102</v>
      </c>
      <c r="F2375" t="str">
        <f>IF(ISERROR(VLOOKUP(Transaktionen[[#This Row],[Transaktionen]],BTT[Verwendete Transaktion (Pflichtauswahl)],1,FALSE)),"nein","ja")</f>
        <v>nein</v>
      </c>
    </row>
    <row r="2376" spans="1:7" x14ac:dyDescent="0.25">
      <c r="A2376" t="s">
        <v>3068</v>
      </c>
      <c r="B2376" t="s">
        <v>3069</v>
      </c>
      <c r="C2376" t="s">
        <v>6096</v>
      </c>
      <c r="D2376" s="13">
        <v>519</v>
      </c>
      <c r="E2376" t="s">
        <v>9102</v>
      </c>
      <c r="F2376" t="str">
        <f>IF(ISERROR(VLOOKUP(Transaktionen[[#This Row],[Transaktionen]],BTT[Verwendete Transaktion (Pflichtauswahl)],1,FALSE)),"nein","ja")</f>
        <v>nein</v>
      </c>
    </row>
    <row r="2377" spans="1:7" x14ac:dyDescent="0.25">
      <c r="A2377" t="s">
        <v>3070</v>
      </c>
      <c r="B2377" t="s">
        <v>3071</v>
      </c>
      <c r="C2377" t="s">
        <v>6096</v>
      </c>
      <c r="D2377" s="13">
        <v>36</v>
      </c>
      <c r="E2377" t="s">
        <v>576</v>
      </c>
      <c r="F2377" t="str">
        <f>IF(ISERROR(VLOOKUP(Transaktionen[[#This Row],[Transaktionen]],BTT[Verwendete Transaktion (Pflichtauswahl)],1,FALSE)),"nein","ja")</f>
        <v>nein</v>
      </c>
    </row>
    <row r="2378" spans="1:7" x14ac:dyDescent="0.25">
      <c r="A2378" t="s">
        <v>3072</v>
      </c>
      <c r="B2378" t="s">
        <v>3073</v>
      </c>
      <c r="C2378" t="s">
        <v>6096</v>
      </c>
      <c r="D2378" s="13">
        <v>78</v>
      </c>
      <c r="E2378" t="s">
        <v>576</v>
      </c>
      <c r="F2378" t="str">
        <f>IF(ISERROR(VLOOKUP(Transaktionen[[#This Row],[Transaktionen]],BTT[Verwendete Transaktion (Pflichtauswahl)],1,FALSE)),"nein","ja")</f>
        <v>nein</v>
      </c>
    </row>
    <row r="2379" spans="1:7" x14ac:dyDescent="0.25">
      <c r="A2379" t="s">
        <v>3074</v>
      </c>
      <c r="B2379" t="s">
        <v>3075</v>
      </c>
      <c r="C2379" t="s">
        <v>6096</v>
      </c>
      <c r="D2379" s="13">
        <v>34</v>
      </c>
      <c r="E2379" t="s">
        <v>576</v>
      </c>
      <c r="F2379" t="str">
        <f>IF(ISERROR(VLOOKUP(Transaktionen[[#This Row],[Transaktionen]],BTT[Verwendete Transaktion (Pflichtauswahl)],1,FALSE)),"nein","ja")</f>
        <v>nein</v>
      </c>
    </row>
    <row r="2380" spans="1:7" x14ac:dyDescent="0.25">
      <c r="A2380" t="s">
        <v>3076</v>
      </c>
      <c r="B2380" t="s">
        <v>3077</v>
      </c>
      <c r="C2380" t="s">
        <v>6096</v>
      </c>
      <c r="D2380" s="13">
        <v>5170</v>
      </c>
      <c r="E2380" t="s">
        <v>9102</v>
      </c>
      <c r="F2380" t="str">
        <f>IF(ISERROR(VLOOKUP(Transaktionen[[#This Row],[Transaktionen]],BTT[Verwendete Transaktion (Pflichtauswahl)],1,FALSE)),"nein","ja")</f>
        <v>nein</v>
      </c>
    </row>
    <row r="2381" spans="1:7" x14ac:dyDescent="0.25">
      <c r="A2381" t="s">
        <v>3078</v>
      </c>
      <c r="B2381" t="s">
        <v>3079</v>
      </c>
      <c r="C2381" t="s">
        <v>6096</v>
      </c>
      <c r="D2381" s="13">
        <v>10664</v>
      </c>
      <c r="E2381" t="s">
        <v>9102</v>
      </c>
      <c r="F2381" t="str">
        <f>IF(ISERROR(VLOOKUP(Transaktionen[[#This Row],[Transaktionen]],BTT[Verwendete Transaktion (Pflichtauswahl)],1,FALSE)),"nein","ja")</f>
        <v>nein</v>
      </c>
    </row>
    <row r="2382" spans="1:7" x14ac:dyDescent="0.25">
      <c r="A2382" t="s">
        <v>3080</v>
      </c>
      <c r="B2382" t="s">
        <v>3081</v>
      </c>
      <c r="C2382" t="s">
        <v>6096</v>
      </c>
      <c r="D2382" s="13">
        <v>921</v>
      </c>
      <c r="E2382" t="s">
        <v>9102</v>
      </c>
      <c r="F2382" t="str">
        <f>IF(ISERROR(VLOOKUP(Transaktionen[[#This Row],[Transaktionen]],BTT[Verwendete Transaktion (Pflichtauswahl)],1,FALSE)),"nein","ja")</f>
        <v>nein</v>
      </c>
    </row>
    <row r="2383" spans="1:7" x14ac:dyDescent="0.25">
      <c r="A2383" t="s">
        <v>3082</v>
      </c>
      <c r="B2383" t="s">
        <v>3083</v>
      </c>
      <c r="C2383" t="s">
        <v>6096</v>
      </c>
      <c r="D2383" s="13">
        <v>34346</v>
      </c>
      <c r="E2383" t="s">
        <v>9102</v>
      </c>
      <c r="F2383" t="str">
        <f>IF(ISERROR(VLOOKUP(Transaktionen[[#This Row],[Transaktionen]],BTT[Verwendete Transaktion (Pflichtauswahl)],1,FALSE)),"nein","ja")</f>
        <v>nein</v>
      </c>
    </row>
    <row r="2384" spans="1:7" x14ac:dyDescent="0.25">
      <c r="A2384" t="s">
        <v>3084</v>
      </c>
      <c r="B2384" t="s">
        <v>3085</v>
      </c>
      <c r="C2384" t="s">
        <v>6096</v>
      </c>
      <c r="D2384" s="13">
        <v>20</v>
      </c>
      <c r="E2384" t="s">
        <v>9102</v>
      </c>
      <c r="F2384" t="str">
        <f>IF(ISERROR(VLOOKUP(Transaktionen[[#This Row],[Transaktionen]],BTT[Verwendete Transaktion (Pflichtauswahl)],1,FALSE)),"nein","ja")</f>
        <v>nein</v>
      </c>
    </row>
    <row r="2385" spans="1:6" x14ac:dyDescent="0.25">
      <c r="A2385" t="s">
        <v>3086</v>
      </c>
      <c r="B2385" t="s">
        <v>3087</v>
      </c>
      <c r="C2385" t="s">
        <v>6096</v>
      </c>
      <c r="D2385" s="13">
        <v>448</v>
      </c>
      <c r="E2385" t="s">
        <v>9102</v>
      </c>
      <c r="F2385" t="str">
        <f>IF(ISERROR(VLOOKUP(Transaktionen[[#This Row],[Transaktionen]],BTT[Verwendete Transaktion (Pflichtauswahl)],1,FALSE)),"nein","ja")</f>
        <v>nein</v>
      </c>
    </row>
    <row r="2386" spans="1:6" x14ac:dyDescent="0.25">
      <c r="A2386" t="s">
        <v>7105</v>
      </c>
      <c r="B2386" t="s">
        <v>8126</v>
      </c>
      <c r="C2386" t="s">
        <v>6096</v>
      </c>
      <c r="D2386" s="13">
        <v>14</v>
      </c>
      <c r="E2386" t="s">
        <v>9102</v>
      </c>
      <c r="F2386" t="str">
        <f>IF(ISERROR(VLOOKUP(Transaktionen[[#This Row],[Transaktionen]],BTT[Verwendete Transaktion (Pflichtauswahl)],1,FALSE)),"nein","ja")</f>
        <v>nein</v>
      </c>
    </row>
    <row r="2387" spans="1:6" x14ac:dyDescent="0.25">
      <c r="A2387" t="s">
        <v>3088</v>
      </c>
      <c r="B2387" t="s">
        <v>3089</v>
      </c>
      <c r="C2387" t="s">
        <v>6096</v>
      </c>
      <c r="D2387" s="13">
        <v>18</v>
      </c>
      <c r="E2387" t="s">
        <v>9102</v>
      </c>
      <c r="F2387" t="str">
        <f>IF(ISERROR(VLOOKUP(Transaktionen[[#This Row],[Transaktionen]],BTT[Verwendete Transaktion (Pflichtauswahl)],1,FALSE)),"nein","ja")</f>
        <v>nein</v>
      </c>
    </row>
    <row r="2388" spans="1:6" x14ac:dyDescent="0.25">
      <c r="A2388" t="s">
        <v>3090</v>
      </c>
      <c r="B2388" t="s">
        <v>3091</v>
      </c>
      <c r="C2388" t="s">
        <v>6096</v>
      </c>
      <c r="D2388" s="13">
        <v>5372</v>
      </c>
      <c r="E2388" t="s">
        <v>9102</v>
      </c>
      <c r="F2388" t="str">
        <f>IF(ISERROR(VLOOKUP(Transaktionen[[#This Row],[Transaktionen]],BTT[Verwendete Transaktion (Pflichtauswahl)],1,FALSE)),"nein","ja")</f>
        <v>nein</v>
      </c>
    </row>
    <row r="2389" spans="1:6" x14ac:dyDescent="0.25">
      <c r="A2389" t="s">
        <v>3092</v>
      </c>
      <c r="B2389" t="s">
        <v>3093</v>
      </c>
      <c r="C2389" t="s">
        <v>6096</v>
      </c>
      <c r="D2389" s="13">
        <v>112787</v>
      </c>
      <c r="E2389" t="s">
        <v>9102</v>
      </c>
      <c r="F2389" t="str">
        <f>IF(ISERROR(VLOOKUP(Transaktionen[[#This Row],[Transaktionen]],BTT[Verwendete Transaktion (Pflichtauswahl)],1,FALSE)),"nein","ja")</f>
        <v>nein</v>
      </c>
    </row>
    <row r="2390" spans="1:6" x14ac:dyDescent="0.25">
      <c r="A2390" t="s">
        <v>3094</v>
      </c>
      <c r="B2390" t="s">
        <v>3095</v>
      </c>
      <c r="C2390" t="s">
        <v>6096</v>
      </c>
      <c r="D2390" s="13">
        <v>6</v>
      </c>
      <c r="E2390" t="s">
        <v>9102</v>
      </c>
      <c r="F2390" s="10" t="str">
        <f>IF(ISERROR(VLOOKUP(Transaktionen[[#This Row],[Transaktionen]],BTT[Verwendete Transaktion (Pflichtauswahl)],1,FALSE)),"nein","ja")</f>
        <v>nein</v>
      </c>
    </row>
    <row r="2391" spans="1:6" x14ac:dyDescent="0.25">
      <c r="A2391" t="s">
        <v>3096</v>
      </c>
      <c r="B2391" t="s">
        <v>3097</v>
      </c>
      <c r="C2391" t="s">
        <v>6096</v>
      </c>
      <c r="D2391" s="13">
        <v>9</v>
      </c>
      <c r="E2391" t="s">
        <v>9102</v>
      </c>
      <c r="F2391" t="str">
        <f>IF(ISERROR(VLOOKUP(Transaktionen[[#This Row],[Transaktionen]],BTT[Verwendete Transaktion (Pflichtauswahl)],1,FALSE)),"nein","ja")</f>
        <v>nein</v>
      </c>
    </row>
    <row r="2392" spans="1:6" x14ac:dyDescent="0.25">
      <c r="A2392" t="s">
        <v>3098</v>
      </c>
      <c r="B2392" t="s">
        <v>3099</v>
      </c>
      <c r="C2392" t="s">
        <v>6038</v>
      </c>
      <c r="D2392" s="13">
        <v>9364</v>
      </c>
      <c r="E2392" t="s">
        <v>9102</v>
      </c>
      <c r="F2392" t="str">
        <f>IF(ISERROR(VLOOKUP(Transaktionen[[#This Row],[Transaktionen]],BTT[Verwendete Transaktion (Pflichtauswahl)],1,FALSE)),"nein","ja")</f>
        <v>nein</v>
      </c>
    </row>
    <row r="2393" spans="1:6" x14ac:dyDescent="0.25">
      <c r="A2393" t="s">
        <v>3100</v>
      </c>
      <c r="B2393" t="s">
        <v>3101</v>
      </c>
      <c r="C2393" t="s">
        <v>6038</v>
      </c>
      <c r="D2393" s="13">
        <v>1646</v>
      </c>
      <c r="E2393" t="s">
        <v>9102</v>
      </c>
      <c r="F2393" t="str">
        <f>IF(ISERROR(VLOOKUP(Transaktionen[[#This Row],[Transaktionen]],BTT[Verwendete Transaktion (Pflichtauswahl)],1,FALSE)),"nein","ja")</f>
        <v>nein</v>
      </c>
    </row>
    <row r="2394" spans="1:6" x14ac:dyDescent="0.25">
      <c r="A2394" t="s">
        <v>3102</v>
      </c>
      <c r="B2394" t="s">
        <v>3103</v>
      </c>
      <c r="C2394" t="s">
        <v>6038</v>
      </c>
      <c r="D2394" s="13">
        <v>33</v>
      </c>
      <c r="E2394" t="s">
        <v>9102</v>
      </c>
      <c r="F2394" t="str">
        <f>IF(ISERROR(VLOOKUP(Transaktionen[[#This Row],[Transaktionen]],BTT[Verwendete Transaktion (Pflichtauswahl)],1,FALSE)),"nein","ja")</f>
        <v>nein</v>
      </c>
    </row>
    <row r="2395" spans="1:6" x14ac:dyDescent="0.25">
      <c r="A2395" t="s">
        <v>3104</v>
      </c>
      <c r="B2395" t="s">
        <v>3105</v>
      </c>
      <c r="C2395" t="s">
        <v>6038</v>
      </c>
      <c r="D2395" s="13">
        <v>226</v>
      </c>
      <c r="E2395" t="s">
        <v>9102</v>
      </c>
      <c r="F2395" t="str">
        <f>IF(ISERROR(VLOOKUP(Transaktionen[[#This Row],[Transaktionen]],BTT[Verwendete Transaktion (Pflichtauswahl)],1,FALSE)),"nein","ja")</f>
        <v>nein</v>
      </c>
    </row>
    <row r="2396" spans="1:6" x14ac:dyDescent="0.25">
      <c r="A2396" t="s">
        <v>3106</v>
      </c>
      <c r="B2396" t="s">
        <v>3107</v>
      </c>
      <c r="C2396" t="s">
        <v>6038</v>
      </c>
      <c r="D2396" s="13">
        <v>10</v>
      </c>
      <c r="E2396" t="s">
        <v>9102</v>
      </c>
      <c r="F2396" t="str">
        <f>IF(ISERROR(VLOOKUP(Transaktionen[[#This Row],[Transaktionen]],BTT[Verwendete Transaktion (Pflichtauswahl)],1,FALSE)),"nein","ja")</f>
        <v>nein</v>
      </c>
    </row>
    <row r="2397" spans="1:6" x14ac:dyDescent="0.25">
      <c r="A2397" t="s">
        <v>3108</v>
      </c>
      <c r="B2397" t="s">
        <v>3109</v>
      </c>
      <c r="C2397" t="s">
        <v>6038</v>
      </c>
      <c r="D2397" s="13">
        <v>405</v>
      </c>
      <c r="E2397" t="s">
        <v>9102</v>
      </c>
      <c r="F2397" t="str">
        <f>IF(ISERROR(VLOOKUP(Transaktionen[[#This Row],[Transaktionen]],BTT[Verwendete Transaktion (Pflichtauswahl)],1,FALSE)),"nein","ja")</f>
        <v>nein</v>
      </c>
    </row>
    <row r="2398" spans="1:6" x14ac:dyDescent="0.25">
      <c r="A2398" t="s">
        <v>3110</v>
      </c>
      <c r="B2398" t="s">
        <v>3111</v>
      </c>
      <c r="C2398" t="s">
        <v>6038</v>
      </c>
      <c r="D2398" s="13">
        <v>80</v>
      </c>
      <c r="E2398" t="s">
        <v>9102</v>
      </c>
      <c r="F2398" t="str">
        <f>IF(ISERROR(VLOOKUP(Transaktionen[[#This Row],[Transaktionen]],BTT[Verwendete Transaktion (Pflichtauswahl)],1,FALSE)),"nein","ja")</f>
        <v>nein</v>
      </c>
    </row>
    <row r="2399" spans="1:6" x14ac:dyDescent="0.25">
      <c r="A2399" t="s">
        <v>3112</v>
      </c>
      <c r="B2399" t="s">
        <v>3113</v>
      </c>
      <c r="C2399" t="s">
        <v>6038</v>
      </c>
      <c r="D2399" s="13">
        <v>882</v>
      </c>
      <c r="E2399" t="s">
        <v>9102</v>
      </c>
      <c r="F2399" t="str">
        <f>IF(ISERROR(VLOOKUP(Transaktionen[[#This Row],[Transaktionen]],BTT[Verwendete Transaktion (Pflichtauswahl)],1,FALSE)),"nein","ja")</f>
        <v>nein</v>
      </c>
    </row>
    <row r="2400" spans="1:6" x14ac:dyDescent="0.25">
      <c r="A2400" t="s">
        <v>3114</v>
      </c>
      <c r="B2400" t="s">
        <v>3115</v>
      </c>
      <c r="C2400" t="s">
        <v>6038</v>
      </c>
      <c r="D2400" s="13">
        <v>272</v>
      </c>
      <c r="E2400" t="s">
        <v>9102</v>
      </c>
      <c r="F2400" t="str">
        <f>IF(ISERROR(VLOOKUP(Transaktionen[[#This Row],[Transaktionen]],BTT[Verwendete Transaktion (Pflichtauswahl)],1,FALSE)),"nein","ja")</f>
        <v>nein</v>
      </c>
    </row>
    <row r="2401" spans="1:7" x14ac:dyDescent="0.25">
      <c r="A2401" t="s">
        <v>9216</v>
      </c>
      <c r="B2401" t="s">
        <v>9217</v>
      </c>
      <c r="C2401" t="s">
        <v>6038</v>
      </c>
      <c r="D2401" s="13">
        <v>99</v>
      </c>
      <c r="E2401" t="s">
        <v>9102</v>
      </c>
      <c r="F2401" t="str">
        <f>IF(ISERROR(VLOOKUP(Transaktionen[[#This Row],[Transaktionen]],BTT[Verwendete Transaktion (Pflichtauswahl)],1,FALSE)),"nein","ja")</f>
        <v>nein</v>
      </c>
    </row>
    <row r="2402" spans="1:7" x14ac:dyDescent="0.25">
      <c r="A2402" t="s">
        <v>7106</v>
      </c>
      <c r="B2402" t="s">
        <v>8127</v>
      </c>
      <c r="C2402" t="s">
        <v>6038</v>
      </c>
      <c r="D2402" s="13" t="s">
        <v>576</v>
      </c>
      <c r="E2402" t="s">
        <v>576</v>
      </c>
      <c r="F2402" t="str">
        <f>IF(ISERROR(VLOOKUP(Transaktionen[[#This Row],[Transaktionen]],BTT[Verwendete Transaktion (Pflichtauswahl)],1,FALSE)),"nein","ja")</f>
        <v>nein</v>
      </c>
      <c r="G2402" t="s">
        <v>9340</v>
      </c>
    </row>
    <row r="2403" spans="1:7" x14ac:dyDescent="0.25">
      <c r="A2403" t="s">
        <v>3116</v>
      </c>
      <c r="B2403" t="s">
        <v>3117</v>
      </c>
      <c r="C2403" t="s">
        <v>6038</v>
      </c>
      <c r="D2403" s="13">
        <v>33</v>
      </c>
      <c r="E2403" t="s">
        <v>9102</v>
      </c>
      <c r="F2403" t="str">
        <f>IF(ISERROR(VLOOKUP(Transaktionen[[#This Row],[Transaktionen]],BTT[Verwendete Transaktion (Pflichtauswahl)],1,FALSE)),"nein","ja")</f>
        <v>nein</v>
      </c>
    </row>
    <row r="2404" spans="1:7" x14ac:dyDescent="0.25">
      <c r="A2404" t="s">
        <v>3118</v>
      </c>
      <c r="B2404" t="s">
        <v>3119</v>
      </c>
      <c r="C2404" t="s">
        <v>6038</v>
      </c>
      <c r="D2404" s="13">
        <v>1050</v>
      </c>
      <c r="E2404" t="s">
        <v>9102</v>
      </c>
      <c r="F2404" t="str">
        <f>IF(ISERROR(VLOOKUP(Transaktionen[[#This Row],[Transaktionen]],BTT[Verwendete Transaktion (Pflichtauswahl)],1,FALSE)),"nein","ja")</f>
        <v>nein</v>
      </c>
    </row>
    <row r="2405" spans="1:7" x14ac:dyDescent="0.25">
      <c r="A2405" t="s">
        <v>3120</v>
      </c>
      <c r="B2405" t="s">
        <v>3121</v>
      </c>
      <c r="C2405" t="s">
        <v>6038</v>
      </c>
      <c r="D2405" s="13">
        <v>18</v>
      </c>
      <c r="E2405" t="s">
        <v>9102</v>
      </c>
      <c r="F2405" t="str">
        <f>IF(ISERROR(VLOOKUP(Transaktionen[[#This Row],[Transaktionen]],BTT[Verwendete Transaktion (Pflichtauswahl)],1,FALSE)),"nein","ja")</f>
        <v>nein</v>
      </c>
      <c r="G2405" t="s">
        <v>9340</v>
      </c>
    </row>
    <row r="2406" spans="1:7" x14ac:dyDescent="0.25">
      <c r="A2406" t="s">
        <v>3122</v>
      </c>
      <c r="B2406" t="s">
        <v>3123</v>
      </c>
      <c r="C2406" t="s">
        <v>6038</v>
      </c>
      <c r="D2406" s="13">
        <v>8</v>
      </c>
      <c r="E2406" t="s">
        <v>9102</v>
      </c>
      <c r="F2406" t="str">
        <f>IF(ISERROR(VLOOKUP(Transaktionen[[#This Row],[Transaktionen]],BTT[Verwendete Transaktion (Pflichtauswahl)],1,FALSE)),"nein","ja")</f>
        <v>nein</v>
      </c>
      <c r="G2406" t="s">
        <v>9340</v>
      </c>
    </row>
    <row r="2407" spans="1:7" x14ac:dyDescent="0.25">
      <c r="A2407" t="s">
        <v>3124</v>
      </c>
      <c r="B2407" t="s">
        <v>3125</v>
      </c>
      <c r="C2407" t="s">
        <v>6038</v>
      </c>
      <c r="D2407" s="13">
        <v>5124</v>
      </c>
      <c r="E2407" t="s">
        <v>9102</v>
      </c>
      <c r="F2407" t="str">
        <f>IF(ISERROR(VLOOKUP(Transaktionen[[#This Row],[Transaktionen]],BTT[Verwendete Transaktion (Pflichtauswahl)],1,FALSE)),"nein","ja")</f>
        <v>nein</v>
      </c>
    </row>
    <row r="2408" spans="1:7" x14ac:dyDescent="0.25">
      <c r="A2408" t="s">
        <v>3126</v>
      </c>
      <c r="B2408" t="s">
        <v>3127</v>
      </c>
      <c r="C2408" t="s">
        <v>6038</v>
      </c>
      <c r="D2408" s="13">
        <v>3472436</v>
      </c>
      <c r="E2408" t="s">
        <v>9102</v>
      </c>
      <c r="F2408" t="str">
        <f>IF(ISERROR(VLOOKUP(Transaktionen[[#This Row],[Transaktionen]],BTT[Verwendete Transaktion (Pflichtauswahl)],1,FALSE)),"nein","ja")</f>
        <v>nein</v>
      </c>
    </row>
    <row r="2409" spans="1:7" x14ac:dyDescent="0.25">
      <c r="A2409" t="s">
        <v>3128</v>
      </c>
      <c r="B2409" t="s">
        <v>3129</v>
      </c>
      <c r="C2409" t="s">
        <v>6038</v>
      </c>
      <c r="D2409" s="13">
        <v>4259</v>
      </c>
      <c r="E2409" t="s">
        <v>9102</v>
      </c>
      <c r="F2409" t="str">
        <f>IF(ISERROR(VLOOKUP(Transaktionen[[#This Row],[Transaktionen]],BTT[Verwendete Transaktion (Pflichtauswahl)],1,FALSE)),"nein","ja")</f>
        <v>nein</v>
      </c>
    </row>
    <row r="2410" spans="1:7" x14ac:dyDescent="0.25">
      <c r="A2410" t="s">
        <v>3130</v>
      </c>
      <c r="B2410" t="s">
        <v>3129</v>
      </c>
      <c r="C2410" t="s">
        <v>6038</v>
      </c>
      <c r="D2410" s="13">
        <v>3370677</v>
      </c>
      <c r="E2410" t="s">
        <v>9102</v>
      </c>
      <c r="F2410" t="str">
        <f>IF(ISERROR(VLOOKUP(Transaktionen[[#This Row],[Transaktionen]],BTT[Verwendete Transaktion (Pflichtauswahl)],1,FALSE)),"nein","ja")</f>
        <v>nein</v>
      </c>
    </row>
    <row r="2411" spans="1:7" x14ac:dyDescent="0.25">
      <c r="A2411" t="s">
        <v>3131</v>
      </c>
      <c r="B2411" t="s">
        <v>3132</v>
      </c>
      <c r="C2411" t="s">
        <v>6038</v>
      </c>
      <c r="D2411" s="13">
        <v>30639</v>
      </c>
      <c r="E2411" t="s">
        <v>9102</v>
      </c>
      <c r="F2411" t="str">
        <f>IF(ISERROR(VLOOKUP(Transaktionen[[#This Row],[Transaktionen]],BTT[Verwendete Transaktion (Pflichtauswahl)],1,FALSE)),"nein","ja")</f>
        <v>nein</v>
      </c>
    </row>
    <row r="2412" spans="1:7" x14ac:dyDescent="0.25">
      <c r="A2412" t="s">
        <v>3133</v>
      </c>
      <c r="B2412" t="s">
        <v>3132</v>
      </c>
      <c r="C2412" t="s">
        <v>6038</v>
      </c>
      <c r="D2412" s="13">
        <v>67553431</v>
      </c>
      <c r="E2412" t="s">
        <v>9102</v>
      </c>
      <c r="F2412" t="str">
        <f>IF(ISERROR(VLOOKUP(Transaktionen[[#This Row],[Transaktionen]],BTT[Verwendete Transaktion (Pflichtauswahl)],1,FALSE)),"nein","ja")</f>
        <v>nein</v>
      </c>
    </row>
    <row r="2413" spans="1:7" x14ac:dyDescent="0.25">
      <c r="A2413" t="s">
        <v>3134</v>
      </c>
      <c r="B2413" t="s">
        <v>3135</v>
      </c>
      <c r="C2413" t="s">
        <v>6038</v>
      </c>
      <c r="D2413" s="13">
        <v>290</v>
      </c>
      <c r="E2413" t="s">
        <v>9102</v>
      </c>
      <c r="F2413" t="str">
        <f>IF(ISERROR(VLOOKUP(Transaktionen[[#This Row],[Transaktionen]],BTT[Verwendete Transaktion (Pflichtauswahl)],1,FALSE)),"nein","ja")</f>
        <v>nein</v>
      </c>
    </row>
    <row r="2414" spans="1:7" x14ac:dyDescent="0.25">
      <c r="A2414" t="s">
        <v>3136</v>
      </c>
      <c r="B2414" t="s">
        <v>3137</v>
      </c>
      <c r="C2414" t="s">
        <v>6038</v>
      </c>
      <c r="D2414" s="13">
        <v>415</v>
      </c>
      <c r="E2414" t="s">
        <v>9102</v>
      </c>
      <c r="F2414" t="str">
        <f>IF(ISERROR(VLOOKUP(Transaktionen[[#This Row],[Transaktionen]],BTT[Verwendete Transaktion (Pflichtauswahl)],1,FALSE)),"nein","ja")</f>
        <v>nein</v>
      </c>
      <c r="G2414" t="s">
        <v>9340</v>
      </c>
    </row>
    <row r="2415" spans="1:7" x14ac:dyDescent="0.25">
      <c r="A2415" t="s">
        <v>3138</v>
      </c>
      <c r="B2415" t="s">
        <v>3139</v>
      </c>
      <c r="C2415" t="s">
        <v>6038</v>
      </c>
      <c r="D2415" s="13">
        <v>3654</v>
      </c>
      <c r="E2415" t="s">
        <v>9102</v>
      </c>
      <c r="F2415" t="str">
        <f>IF(ISERROR(VLOOKUP(Transaktionen[[#This Row],[Transaktionen]],BTT[Verwendete Transaktion (Pflichtauswahl)],1,FALSE)),"nein","ja")</f>
        <v>nein</v>
      </c>
      <c r="G2415" t="s">
        <v>9340</v>
      </c>
    </row>
    <row r="2416" spans="1:7" x14ac:dyDescent="0.25">
      <c r="A2416" t="s">
        <v>3140</v>
      </c>
      <c r="B2416" t="s">
        <v>3141</v>
      </c>
      <c r="C2416" t="s">
        <v>6038</v>
      </c>
      <c r="D2416" s="13">
        <v>23</v>
      </c>
      <c r="E2416" t="s">
        <v>576</v>
      </c>
      <c r="F2416" t="str">
        <f>IF(ISERROR(VLOOKUP(Transaktionen[[#This Row],[Transaktionen]],BTT[Verwendete Transaktion (Pflichtauswahl)],1,FALSE)),"nein","ja")</f>
        <v>nein</v>
      </c>
      <c r="G2416" t="s">
        <v>9340</v>
      </c>
    </row>
    <row r="2417" spans="1:7" x14ac:dyDescent="0.25">
      <c r="A2417" t="s">
        <v>3142</v>
      </c>
      <c r="B2417" t="s">
        <v>3143</v>
      </c>
      <c r="C2417" t="s">
        <v>6038</v>
      </c>
      <c r="D2417" s="13">
        <v>1524</v>
      </c>
      <c r="E2417" t="s">
        <v>9102</v>
      </c>
      <c r="F2417" t="str">
        <f>IF(ISERROR(VLOOKUP(Transaktionen[[#This Row],[Transaktionen]],BTT[Verwendete Transaktion (Pflichtauswahl)],1,FALSE)),"nein","ja")</f>
        <v>nein</v>
      </c>
    </row>
    <row r="2418" spans="1:7" x14ac:dyDescent="0.25">
      <c r="A2418" t="s">
        <v>3144</v>
      </c>
      <c r="B2418" t="s">
        <v>676</v>
      </c>
      <c r="C2418" t="s">
        <v>6038</v>
      </c>
      <c r="D2418" s="13">
        <v>18176</v>
      </c>
      <c r="E2418" t="s">
        <v>9102</v>
      </c>
      <c r="F2418" t="str">
        <f>IF(ISERROR(VLOOKUP(Transaktionen[[#This Row],[Transaktionen]],BTT[Verwendete Transaktion (Pflichtauswahl)],1,FALSE)),"nein","ja")</f>
        <v>nein</v>
      </c>
    </row>
    <row r="2419" spans="1:7" x14ac:dyDescent="0.25">
      <c r="A2419" t="s">
        <v>3145</v>
      </c>
      <c r="B2419" t="s">
        <v>1283</v>
      </c>
      <c r="C2419" t="s">
        <v>6038</v>
      </c>
      <c r="D2419" s="13">
        <v>6681</v>
      </c>
      <c r="E2419" t="s">
        <v>9102</v>
      </c>
      <c r="F2419" t="str">
        <f>IF(ISERROR(VLOOKUP(Transaktionen[[#This Row],[Transaktionen]],BTT[Verwendete Transaktion (Pflichtauswahl)],1,FALSE)),"nein","ja")</f>
        <v>nein</v>
      </c>
    </row>
    <row r="2420" spans="1:7" x14ac:dyDescent="0.25">
      <c r="A2420" t="s">
        <v>3146</v>
      </c>
      <c r="B2420" t="s">
        <v>3147</v>
      </c>
      <c r="C2420" t="s">
        <v>6038</v>
      </c>
      <c r="D2420" s="13">
        <v>978671</v>
      </c>
      <c r="E2420" t="s">
        <v>9102</v>
      </c>
      <c r="F2420" t="str">
        <f>IF(ISERROR(VLOOKUP(Transaktionen[[#This Row],[Transaktionen]],BTT[Verwendete Transaktion (Pflichtauswahl)],1,FALSE)),"nein","ja")</f>
        <v>nein</v>
      </c>
    </row>
    <row r="2421" spans="1:7" x14ac:dyDescent="0.25">
      <c r="A2421" t="s">
        <v>3148</v>
      </c>
      <c r="B2421" t="s">
        <v>678</v>
      </c>
      <c r="C2421" t="s">
        <v>6038</v>
      </c>
      <c r="D2421" s="13">
        <v>2986151</v>
      </c>
      <c r="E2421" t="s">
        <v>9102</v>
      </c>
      <c r="F2421" t="str">
        <f>IF(ISERROR(VLOOKUP(Transaktionen[[#This Row],[Transaktionen]],BTT[Verwendete Transaktion (Pflichtauswahl)],1,FALSE)),"nein","ja")</f>
        <v>nein</v>
      </c>
    </row>
    <row r="2422" spans="1:7" x14ac:dyDescent="0.25">
      <c r="A2422" t="s">
        <v>3149</v>
      </c>
      <c r="B2422" t="s">
        <v>680</v>
      </c>
      <c r="C2422" t="s">
        <v>6038</v>
      </c>
      <c r="D2422" s="13">
        <v>226182</v>
      </c>
      <c r="E2422" t="s">
        <v>9102</v>
      </c>
      <c r="F2422" t="str">
        <f>IF(ISERROR(VLOOKUP(Transaktionen[[#This Row],[Transaktionen]],BTT[Verwendete Transaktion (Pflichtauswahl)],1,FALSE)),"nein","ja")</f>
        <v>nein</v>
      </c>
    </row>
    <row r="2423" spans="1:7" x14ac:dyDescent="0.25">
      <c r="A2423" t="s">
        <v>3150</v>
      </c>
      <c r="B2423" t="s">
        <v>682</v>
      </c>
      <c r="C2423" t="s">
        <v>6038</v>
      </c>
      <c r="D2423" s="13">
        <v>185705</v>
      </c>
      <c r="E2423" t="s">
        <v>9102</v>
      </c>
      <c r="F2423" t="str">
        <f>IF(ISERROR(VLOOKUP(Transaktionen[[#This Row],[Transaktionen]],BTT[Verwendete Transaktion (Pflichtauswahl)],1,FALSE)),"nein","ja")</f>
        <v>nein</v>
      </c>
    </row>
    <row r="2424" spans="1:7" x14ac:dyDescent="0.25">
      <c r="A2424" t="s">
        <v>3151</v>
      </c>
      <c r="B2424" t="s">
        <v>3152</v>
      </c>
      <c r="C2424" t="s">
        <v>6038</v>
      </c>
      <c r="D2424" s="13">
        <v>138</v>
      </c>
      <c r="E2424" t="s">
        <v>576</v>
      </c>
      <c r="F2424" t="str">
        <f>IF(ISERROR(VLOOKUP(Transaktionen[[#This Row],[Transaktionen]],BTT[Verwendete Transaktion (Pflichtauswahl)],1,FALSE)),"nein","ja")</f>
        <v>nein</v>
      </c>
      <c r="G2424" t="s">
        <v>9340</v>
      </c>
    </row>
    <row r="2425" spans="1:7" x14ac:dyDescent="0.25">
      <c r="A2425" t="s">
        <v>3153</v>
      </c>
      <c r="B2425" t="s">
        <v>3154</v>
      </c>
      <c r="C2425" t="s">
        <v>6038</v>
      </c>
      <c r="D2425" s="13">
        <v>196445</v>
      </c>
      <c r="E2425" t="s">
        <v>9102</v>
      </c>
      <c r="F2425" t="str">
        <f>IF(ISERROR(VLOOKUP(Transaktionen[[#This Row],[Transaktionen]],BTT[Verwendete Transaktion (Pflichtauswahl)],1,FALSE)),"nein","ja")</f>
        <v>nein</v>
      </c>
    </row>
    <row r="2426" spans="1:7" x14ac:dyDescent="0.25">
      <c r="A2426" t="s">
        <v>3155</v>
      </c>
      <c r="B2426" t="s">
        <v>29</v>
      </c>
      <c r="C2426" t="s">
        <v>6038</v>
      </c>
      <c r="D2426" s="13">
        <v>24</v>
      </c>
      <c r="E2426" t="s">
        <v>576</v>
      </c>
      <c r="F2426" t="str">
        <f>IF(ISERROR(VLOOKUP(Transaktionen[[#This Row],[Transaktionen]],BTT[Verwendete Transaktion (Pflichtauswahl)],1,FALSE)),"nein","ja")</f>
        <v>nein</v>
      </c>
    </row>
    <row r="2427" spans="1:7" x14ac:dyDescent="0.25">
      <c r="A2427" t="s">
        <v>3156</v>
      </c>
      <c r="B2427" t="s">
        <v>3157</v>
      </c>
      <c r="C2427" t="s">
        <v>6038</v>
      </c>
      <c r="D2427" s="13">
        <v>727379</v>
      </c>
      <c r="E2427" t="s">
        <v>9102</v>
      </c>
      <c r="F2427" t="str">
        <f>IF(ISERROR(VLOOKUP(Transaktionen[[#This Row],[Transaktionen]],BTT[Verwendete Transaktion (Pflichtauswahl)],1,FALSE)),"nein","ja")</f>
        <v>nein</v>
      </c>
    </row>
    <row r="2428" spans="1:7" x14ac:dyDescent="0.25">
      <c r="A2428" t="s">
        <v>3158</v>
      </c>
      <c r="B2428" t="s">
        <v>3159</v>
      </c>
      <c r="C2428" t="s">
        <v>6038</v>
      </c>
      <c r="D2428" s="13">
        <v>9196</v>
      </c>
      <c r="E2428" t="s">
        <v>9102</v>
      </c>
      <c r="F2428" t="str">
        <f>IF(ISERROR(VLOOKUP(Transaktionen[[#This Row],[Transaktionen]],BTT[Verwendete Transaktion (Pflichtauswahl)],1,FALSE)),"nein","ja")</f>
        <v>nein</v>
      </c>
    </row>
    <row r="2429" spans="1:7" x14ac:dyDescent="0.25">
      <c r="A2429" t="s">
        <v>3160</v>
      </c>
      <c r="B2429" t="s">
        <v>3161</v>
      </c>
      <c r="C2429" t="s">
        <v>6038</v>
      </c>
      <c r="D2429" s="13">
        <v>1709688</v>
      </c>
      <c r="E2429" t="s">
        <v>9102</v>
      </c>
      <c r="F2429" t="str">
        <f>IF(ISERROR(VLOOKUP(Transaktionen[[#This Row],[Transaktionen]],BTT[Verwendete Transaktion (Pflichtauswahl)],1,FALSE)),"nein","ja")</f>
        <v>nein</v>
      </c>
    </row>
    <row r="2430" spans="1:7" x14ac:dyDescent="0.25">
      <c r="A2430" t="s">
        <v>3162</v>
      </c>
      <c r="B2430" t="s">
        <v>3163</v>
      </c>
      <c r="C2430" t="s">
        <v>6038</v>
      </c>
      <c r="D2430" s="13">
        <v>16</v>
      </c>
      <c r="E2430" t="s">
        <v>9102</v>
      </c>
      <c r="F2430" t="str">
        <f>IF(ISERROR(VLOOKUP(Transaktionen[[#This Row],[Transaktionen]],BTT[Verwendete Transaktion (Pflichtauswahl)],1,FALSE)),"nein","ja")</f>
        <v>nein</v>
      </c>
    </row>
    <row r="2431" spans="1:7" x14ac:dyDescent="0.25">
      <c r="A2431" t="s">
        <v>3164</v>
      </c>
      <c r="B2431" t="s">
        <v>3165</v>
      </c>
      <c r="C2431" t="s">
        <v>6038</v>
      </c>
      <c r="D2431" s="13">
        <v>25</v>
      </c>
      <c r="E2431" t="s">
        <v>9102</v>
      </c>
      <c r="F2431" t="str">
        <f>IF(ISERROR(VLOOKUP(Transaktionen[[#This Row],[Transaktionen]],BTT[Verwendete Transaktion (Pflichtauswahl)],1,FALSE)),"nein","ja")</f>
        <v>nein</v>
      </c>
    </row>
    <row r="2432" spans="1:7" x14ac:dyDescent="0.25">
      <c r="A2432" t="s">
        <v>3166</v>
      </c>
      <c r="B2432" t="s">
        <v>3167</v>
      </c>
      <c r="C2432" t="s">
        <v>6038</v>
      </c>
      <c r="D2432" s="13">
        <v>32</v>
      </c>
      <c r="E2432" t="s">
        <v>9102</v>
      </c>
      <c r="F2432" t="str">
        <f>IF(ISERROR(VLOOKUP(Transaktionen[[#This Row],[Transaktionen]],BTT[Verwendete Transaktion (Pflichtauswahl)],1,FALSE)),"nein","ja")</f>
        <v>nein</v>
      </c>
    </row>
    <row r="2433" spans="1:7" x14ac:dyDescent="0.25">
      <c r="A2433" t="s">
        <v>3168</v>
      </c>
      <c r="B2433" t="s">
        <v>3169</v>
      </c>
      <c r="C2433" t="s">
        <v>6038</v>
      </c>
      <c r="D2433" s="13">
        <v>3940</v>
      </c>
      <c r="E2433" t="s">
        <v>9102</v>
      </c>
      <c r="F2433" t="str">
        <f>IF(ISERROR(VLOOKUP(Transaktionen[[#This Row],[Transaktionen]],BTT[Verwendete Transaktion (Pflichtauswahl)],1,FALSE)),"nein","ja")</f>
        <v>nein</v>
      </c>
    </row>
    <row r="2434" spans="1:7" x14ac:dyDescent="0.25">
      <c r="A2434" t="s">
        <v>3170</v>
      </c>
      <c r="B2434" t="s">
        <v>3171</v>
      </c>
      <c r="C2434" t="s">
        <v>6038</v>
      </c>
      <c r="D2434" s="13">
        <v>14</v>
      </c>
      <c r="E2434" t="s">
        <v>9102</v>
      </c>
      <c r="F2434" t="str">
        <f>IF(ISERROR(VLOOKUP(Transaktionen[[#This Row],[Transaktionen]],BTT[Verwendete Transaktion (Pflichtauswahl)],1,FALSE)),"nein","ja")</f>
        <v>nein</v>
      </c>
    </row>
    <row r="2435" spans="1:7" x14ac:dyDescent="0.25">
      <c r="A2435" t="s">
        <v>3172</v>
      </c>
      <c r="B2435" t="s">
        <v>3173</v>
      </c>
      <c r="C2435" t="s">
        <v>6038</v>
      </c>
      <c r="D2435" s="13">
        <v>3013</v>
      </c>
      <c r="E2435" t="s">
        <v>9102</v>
      </c>
      <c r="F2435" t="str">
        <f>IF(ISERROR(VLOOKUP(Transaktionen[[#This Row],[Transaktionen]],BTT[Verwendete Transaktion (Pflichtauswahl)],1,FALSE)),"nein","ja")</f>
        <v>nein</v>
      </c>
    </row>
    <row r="2436" spans="1:7" x14ac:dyDescent="0.25">
      <c r="A2436" t="s">
        <v>3174</v>
      </c>
      <c r="B2436" t="s">
        <v>686</v>
      </c>
      <c r="C2436" t="s">
        <v>6038</v>
      </c>
      <c r="D2436" s="13">
        <v>612804</v>
      </c>
      <c r="E2436" t="s">
        <v>9102</v>
      </c>
      <c r="F2436" t="str">
        <f>IF(ISERROR(VLOOKUP(Transaktionen[[#This Row],[Transaktionen]],BTT[Verwendete Transaktion (Pflichtauswahl)],1,FALSE)),"nein","ja")</f>
        <v>nein</v>
      </c>
    </row>
    <row r="2437" spans="1:7" x14ac:dyDescent="0.25">
      <c r="A2437" t="s">
        <v>3175</v>
      </c>
      <c r="B2437" t="s">
        <v>3176</v>
      </c>
      <c r="C2437" t="s">
        <v>6038</v>
      </c>
      <c r="D2437" s="13">
        <v>327843</v>
      </c>
      <c r="E2437" t="s">
        <v>9102</v>
      </c>
      <c r="F2437" t="str">
        <f>IF(ISERROR(VLOOKUP(Transaktionen[[#This Row],[Transaktionen]],BTT[Verwendete Transaktion (Pflichtauswahl)],1,FALSE)),"nein","ja")</f>
        <v>nein</v>
      </c>
    </row>
    <row r="2438" spans="1:7" x14ac:dyDescent="0.25">
      <c r="A2438" t="s">
        <v>3177</v>
      </c>
      <c r="B2438" t="s">
        <v>688</v>
      </c>
      <c r="C2438" t="s">
        <v>6038</v>
      </c>
      <c r="D2438" s="13">
        <v>8607</v>
      </c>
      <c r="E2438" t="s">
        <v>9102</v>
      </c>
      <c r="F2438" t="str">
        <f>IF(ISERROR(VLOOKUP(Transaktionen[[#This Row],[Transaktionen]],BTT[Verwendete Transaktion (Pflichtauswahl)],1,FALSE)),"nein","ja")</f>
        <v>nein</v>
      </c>
    </row>
    <row r="2439" spans="1:7" x14ac:dyDescent="0.25">
      <c r="A2439" t="s">
        <v>3178</v>
      </c>
      <c r="B2439" t="s">
        <v>3179</v>
      </c>
      <c r="C2439" t="s">
        <v>6038</v>
      </c>
      <c r="D2439" s="13">
        <v>858786</v>
      </c>
      <c r="E2439" t="s">
        <v>9102</v>
      </c>
      <c r="F2439" t="str">
        <f>IF(ISERROR(VLOOKUP(Transaktionen[[#This Row],[Transaktionen]],BTT[Verwendete Transaktion (Pflichtauswahl)],1,FALSE)),"nein","ja")</f>
        <v>nein</v>
      </c>
    </row>
    <row r="2440" spans="1:7" x14ac:dyDescent="0.25">
      <c r="A2440" t="s">
        <v>3180</v>
      </c>
      <c r="B2440" t="s">
        <v>3181</v>
      </c>
      <c r="C2440" t="s">
        <v>6038</v>
      </c>
      <c r="D2440" s="13">
        <v>237622</v>
      </c>
      <c r="E2440" t="s">
        <v>9102</v>
      </c>
      <c r="F2440" t="str">
        <f>IF(ISERROR(VLOOKUP(Transaktionen[[#This Row],[Transaktionen]],BTT[Verwendete Transaktion (Pflichtauswahl)],1,FALSE)),"nein","ja")</f>
        <v>nein</v>
      </c>
    </row>
    <row r="2441" spans="1:7" x14ac:dyDescent="0.25">
      <c r="A2441" t="s">
        <v>3182</v>
      </c>
      <c r="B2441" t="s">
        <v>3183</v>
      </c>
      <c r="C2441" t="s">
        <v>6038</v>
      </c>
      <c r="D2441" s="13">
        <v>209055</v>
      </c>
      <c r="E2441" t="s">
        <v>9102</v>
      </c>
      <c r="F2441" t="str">
        <f>IF(ISERROR(VLOOKUP(Transaktionen[[#This Row],[Transaktionen]],BTT[Verwendete Transaktion (Pflichtauswahl)],1,FALSE)),"nein","ja")</f>
        <v>nein</v>
      </c>
    </row>
    <row r="2442" spans="1:7" x14ac:dyDescent="0.25">
      <c r="A2442" t="s">
        <v>7107</v>
      </c>
      <c r="B2442" t="s">
        <v>8128</v>
      </c>
      <c r="C2442" t="s">
        <v>6038</v>
      </c>
      <c r="D2442" s="13">
        <v>26</v>
      </c>
      <c r="E2442" t="s">
        <v>576</v>
      </c>
      <c r="F2442" t="str">
        <f>IF(ISERROR(VLOOKUP(Transaktionen[[#This Row],[Transaktionen]],BTT[Verwendete Transaktion (Pflichtauswahl)],1,FALSE)),"nein","ja")</f>
        <v>nein</v>
      </c>
      <c r="G2442" t="s">
        <v>9340</v>
      </c>
    </row>
    <row r="2443" spans="1:7" x14ac:dyDescent="0.25">
      <c r="A2443" t="s">
        <v>3184</v>
      </c>
      <c r="B2443" t="s">
        <v>3185</v>
      </c>
      <c r="C2443" t="s">
        <v>6038</v>
      </c>
      <c r="D2443" s="13">
        <v>140508</v>
      </c>
      <c r="E2443" t="s">
        <v>9102</v>
      </c>
      <c r="F2443" t="str">
        <f>IF(ISERROR(VLOOKUP(Transaktionen[[#This Row],[Transaktionen]],BTT[Verwendete Transaktion (Pflichtauswahl)],1,FALSE)),"nein","ja")</f>
        <v>nein</v>
      </c>
    </row>
    <row r="2444" spans="1:7" x14ac:dyDescent="0.25">
      <c r="A2444" t="s">
        <v>3186</v>
      </c>
      <c r="B2444" t="s">
        <v>3187</v>
      </c>
      <c r="C2444" t="s">
        <v>6038</v>
      </c>
      <c r="D2444" s="13">
        <v>24462</v>
      </c>
      <c r="E2444" t="s">
        <v>9102</v>
      </c>
      <c r="F2444" t="str">
        <f>IF(ISERROR(VLOOKUP(Transaktionen[[#This Row],[Transaktionen]],BTT[Verwendete Transaktion (Pflichtauswahl)],1,FALSE)),"nein","ja")</f>
        <v>nein</v>
      </c>
    </row>
    <row r="2445" spans="1:7" x14ac:dyDescent="0.25">
      <c r="A2445" t="s">
        <v>3188</v>
      </c>
      <c r="B2445" t="s">
        <v>3189</v>
      </c>
      <c r="C2445" t="s">
        <v>6038</v>
      </c>
      <c r="D2445" s="13">
        <v>46234</v>
      </c>
      <c r="E2445" t="s">
        <v>9102</v>
      </c>
      <c r="F2445" t="str">
        <f>IF(ISERROR(VLOOKUP(Transaktionen[[#This Row],[Transaktionen]],BTT[Verwendete Transaktion (Pflichtauswahl)],1,FALSE)),"nein","ja")</f>
        <v>nein</v>
      </c>
    </row>
    <row r="2446" spans="1:7" x14ac:dyDescent="0.25">
      <c r="A2446" t="s">
        <v>7108</v>
      </c>
      <c r="B2446" t="s">
        <v>8129</v>
      </c>
      <c r="C2446" t="s">
        <v>6038</v>
      </c>
      <c r="D2446" s="13" t="s">
        <v>576</v>
      </c>
      <c r="E2446" t="s">
        <v>576</v>
      </c>
      <c r="F2446" t="str">
        <f>IF(ISERROR(VLOOKUP(Transaktionen[[#This Row],[Transaktionen]],BTT[Verwendete Transaktion (Pflichtauswahl)],1,FALSE)),"nein","ja")</f>
        <v>nein</v>
      </c>
      <c r="G2446" t="s">
        <v>9340</v>
      </c>
    </row>
    <row r="2447" spans="1:7" x14ac:dyDescent="0.25">
      <c r="A2447" t="s">
        <v>3190</v>
      </c>
      <c r="B2447" t="s">
        <v>3191</v>
      </c>
      <c r="C2447" t="s">
        <v>6038</v>
      </c>
      <c r="D2447" s="13">
        <v>30</v>
      </c>
      <c r="E2447" t="s">
        <v>9102</v>
      </c>
      <c r="F2447" t="str">
        <f>IF(ISERROR(VLOOKUP(Transaktionen[[#This Row],[Transaktionen]],BTT[Verwendete Transaktion (Pflichtauswahl)],1,FALSE)),"nein","ja")</f>
        <v>nein</v>
      </c>
    </row>
    <row r="2448" spans="1:7" x14ac:dyDescent="0.25">
      <c r="A2448" t="s">
        <v>3192</v>
      </c>
      <c r="B2448" t="s">
        <v>3193</v>
      </c>
      <c r="C2448" t="s">
        <v>6038</v>
      </c>
      <c r="D2448" s="13">
        <v>87433</v>
      </c>
      <c r="E2448" t="s">
        <v>9102</v>
      </c>
      <c r="F2448" t="str">
        <f>IF(ISERROR(VLOOKUP(Transaktionen[[#This Row],[Transaktionen]],BTT[Verwendete Transaktion (Pflichtauswahl)],1,FALSE)),"nein","ja")</f>
        <v>nein</v>
      </c>
    </row>
    <row r="2449" spans="1:6" x14ac:dyDescent="0.25">
      <c r="A2449" t="s">
        <v>3194</v>
      </c>
      <c r="B2449" t="s">
        <v>3195</v>
      </c>
      <c r="C2449" t="s">
        <v>6038</v>
      </c>
      <c r="D2449" s="13">
        <v>35121</v>
      </c>
      <c r="E2449" t="s">
        <v>9102</v>
      </c>
      <c r="F2449" t="str">
        <f>IF(ISERROR(VLOOKUP(Transaktionen[[#This Row],[Transaktionen]],BTT[Verwendete Transaktion (Pflichtauswahl)],1,FALSE)),"nein","ja")</f>
        <v>nein</v>
      </c>
    </row>
    <row r="2450" spans="1:6" x14ac:dyDescent="0.25">
      <c r="A2450" t="s">
        <v>3196</v>
      </c>
      <c r="B2450" t="s">
        <v>3197</v>
      </c>
      <c r="C2450" t="s">
        <v>6038</v>
      </c>
      <c r="D2450" s="13">
        <v>3</v>
      </c>
      <c r="E2450" t="s">
        <v>9102</v>
      </c>
      <c r="F2450" t="str">
        <f>IF(ISERROR(VLOOKUP(Transaktionen[[#This Row],[Transaktionen]],BTT[Verwendete Transaktion (Pflichtauswahl)],1,FALSE)),"nein","ja")</f>
        <v>nein</v>
      </c>
    </row>
    <row r="2451" spans="1:6" x14ac:dyDescent="0.25">
      <c r="A2451" t="s">
        <v>3198</v>
      </c>
      <c r="B2451" t="s">
        <v>3199</v>
      </c>
      <c r="C2451" t="s">
        <v>6038</v>
      </c>
      <c r="D2451" s="13">
        <v>1341</v>
      </c>
      <c r="E2451" t="s">
        <v>9102</v>
      </c>
      <c r="F2451" t="str">
        <f>IF(ISERROR(VLOOKUP(Transaktionen[[#This Row],[Transaktionen]],BTT[Verwendete Transaktion (Pflichtauswahl)],1,FALSE)),"nein","ja")</f>
        <v>nein</v>
      </c>
    </row>
    <row r="2452" spans="1:6" x14ac:dyDescent="0.25">
      <c r="A2452" t="s">
        <v>3200</v>
      </c>
      <c r="B2452" t="s">
        <v>3201</v>
      </c>
      <c r="C2452" t="s">
        <v>6038</v>
      </c>
      <c r="D2452" s="13">
        <v>333186</v>
      </c>
      <c r="E2452" t="s">
        <v>9102</v>
      </c>
      <c r="F2452" t="str">
        <f>IF(ISERROR(VLOOKUP(Transaktionen[[#This Row],[Transaktionen]],BTT[Verwendete Transaktion (Pflichtauswahl)],1,FALSE)),"nein","ja")</f>
        <v>nein</v>
      </c>
    </row>
    <row r="2453" spans="1:6" x14ac:dyDescent="0.25">
      <c r="A2453" t="s">
        <v>3202</v>
      </c>
      <c r="B2453" t="s">
        <v>3203</v>
      </c>
      <c r="C2453" t="s">
        <v>6038</v>
      </c>
      <c r="D2453" s="13">
        <v>13291</v>
      </c>
      <c r="E2453" t="s">
        <v>9102</v>
      </c>
      <c r="F2453" t="str">
        <f>IF(ISERROR(VLOOKUP(Transaktionen[[#This Row],[Transaktionen]],BTT[Verwendete Transaktion (Pflichtauswahl)],1,FALSE)),"nein","ja")</f>
        <v>ja</v>
      </c>
    </row>
    <row r="2454" spans="1:6" x14ac:dyDescent="0.25">
      <c r="A2454" t="s">
        <v>3204</v>
      </c>
      <c r="B2454" t="s">
        <v>3203</v>
      </c>
      <c r="C2454" t="s">
        <v>6038</v>
      </c>
      <c r="D2454" s="13">
        <v>155467</v>
      </c>
      <c r="E2454" t="s">
        <v>9102</v>
      </c>
      <c r="F2454" t="str">
        <f>IF(ISERROR(VLOOKUP(Transaktionen[[#This Row],[Transaktionen]],BTT[Verwendete Transaktion (Pflichtauswahl)],1,FALSE)),"nein","ja")</f>
        <v>nein</v>
      </c>
    </row>
    <row r="2455" spans="1:6" x14ac:dyDescent="0.25">
      <c r="A2455" t="s">
        <v>3205</v>
      </c>
      <c r="B2455" t="s">
        <v>690</v>
      </c>
      <c r="C2455" t="s">
        <v>6038</v>
      </c>
      <c r="D2455" s="13">
        <v>18930</v>
      </c>
      <c r="E2455" t="s">
        <v>9102</v>
      </c>
      <c r="F2455" t="str">
        <f>IF(ISERROR(VLOOKUP(Transaktionen[[#This Row],[Transaktionen]],BTT[Verwendete Transaktion (Pflichtauswahl)],1,FALSE)),"nein","ja")</f>
        <v>nein</v>
      </c>
    </row>
    <row r="2456" spans="1:6" x14ac:dyDescent="0.25">
      <c r="A2456" t="s">
        <v>3206</v>
      </c>
      <c r="B2456" t="s">
        <v>690</v>
      </c>
      <c r="C2456" t="s">
        <v>6038</v>
      </c>
      <c r="D2456" s="13">
        <v>1423659</v>
      </c>
      <c r="E2456" t="s">
        <v>9102</v>
      </c>
      <c r="F2456" t="str">
        <f>IF(ISERROR(VLOOKUP(Transaktionen[[#This Row],[Transaktionen]],BTT[Verwendete Transaktion (Pflichtauswahl)],1,FALSE)),"nein","ja")</f>
        <v>nein</v>
      </c>
    </row>
    <row r="2457" spans="1:6" x14ac:dyDescent="0.25">
      <c r="A2457" t="s">
        <v>3207</v>
      </c>
      <c r="B2457" t="s">
        <v>3208</v>
      </c>
      <c r="C2457" t="s">
        <v>6038</v>
      </c>
      <c r="D2457" s="13">
        <v>53</v>
      </c>
      <c r="E2457" t="s">
        <v>9102</v>
      </c>
      <c r="F2457" t="str">
        <f>IF(ISERROR(VLOOKUP(Transaktionen[[#This Row],[Transaktionen]],BTT[Verwendete Transaktion (Pflichtauswahl)],1,FALSE)),"nein","ja")</f>
        <v>nein</v>
      </c>
    </row>
    <row r="2458" spans="1:6" x14ac:dyDescent="0.25">
      <c r="A2458" t="s">
        <v>3209</v>
      </c>
      <c r="B2458" t="s">
        <v>3208</v>
      </c>
      <c r="C2458" t="s">
        <v>6038</v>
      </c>
      <c r="D2458" s="13">
        <v>3170</v>
      </c>
      <c r="E2458" t="s">
        <v>9102</v>
      </c>
      <c r="F2458" t="str">
        <f>IF(ISERROR(VLOOKUP(Transaktionen[[#This Row],[Transaktionen]],BTT[Verwendete Transaktion (Pflichtauswahl)],1,FALSE)),"nein","ja")</f>
        <v>nein</v>
      </c>
    </row>
    <row r="2459" spans="1:6" x14ac:dyDescent="0.25">
      <c r="A2459" t="s">
        <v>3210</v>
      </c>
      <c r="B2459" t="s">
        <v>3211</v>
      </c>
      <c r="C2459" t="s">
        <v>6038</v>
      </c>
      <c r="D2459" s="13">
        <v>45</v>
      </c>
      <c r="E2459" t="s">
        <v>9102</v>
      </c>
      <c r="F2459" t="str">
        <f>IF(ISERROR(VLOOKUP(Transaktionen[[#This Row],[Transaktionen]],BTT[Verwendete Transaktion (Pflichtauswahl)],1,FALSE)),"nein","ja")</f>
        <v>nein</v>
      </c>
    </row>
    <row r="2460" spans="1:6" x14ac:dyDescent="0.25">
      <c r="A2460" t="s">
        <v>3212</v>
      </c>
      <c r="B2460" t="s">
        <v>3213</v>
      </c>
      <c r="C2460" t="s">
        <v>6038</v>
      </c>
      <c r="D2460" s="13">
        <v>509</v>
      </c>
      <c r="E2460" t="s">
        <v>9102</v>
      </c>
      <c r="F2460" t="str">
        <f>IF(ISERROR(VLOOKUP(Transaktionen[[#This Row],[Transaktionen]],BTT[Verwendete Transaktion (Pflichtauswahl)],1,FALSE)),"nein","ja")</f>
        <v>nein</v>
      </c>
    </row>
    <row r="2461" spans="1:6" x14ac:dyDescent="0.25">
      <c r="A2461" t="s">
        <v>3214</v>
      </c>
      <c r="B2461" t="s">
        <v>3215</v>
      </c>
      <c r="C2461" t="s">
        <v>6038</v>
      </c>
      <c r="D2461" s="13">
        <v>38638</v>
      </c>
      <c r="E2461" t="s">
        <v>9102</v>
      </c>
      <c r="F2461" t="str">
        <f>IF(ISERROR(VLOOKUP(Transaktionen[[#This Row],[Transaktionen]],BTT[Verwendete Transaktion (Pflichtauswahl)],1,FALSE)),"nein","ja")</f>
        <v>nein</v>
      </c>
    </row>
    <row r="2462" spans="1:6" x14ac:dyDescent="0.25">
      <c r="A2462" t="s">
        <v>3216</v>
      </c>
      <c r="B2462" t="s">
        <v>3217</v>
      </c>
      <c r="C2462" t="s">
        <v>6038</v>
      </c>
      <c r="D2462" s="13">
        <v>77874</v>
      </c>
      <c r="E2462" t="s">
        <v>9102</v>
      </c>
      <c r="F2462" t="str">
        <f>IF(ISERROR(VLOOKUP(Transaktionen[[#This Row],[Transaktionen]],BTT[Verwendete Transaktion (Pflichtauswahl)],1,FALSE)),"nein","ja")</f>
        <v>ja</v>
      </c>
    </row>
    <row r="2463" spans="1:6" x14ac:dyDescent="0.25">
      <c r="A2463" t="s">
        <v>3218</v>
      </c>
      <c r="B2463" t="s">
        <v>3219</v>
      </c>
      <c r="C2463" t="s">
        <v>6038</v>
      </c>
      <c r="D2463" s="13">
        <v>3574</v>
      </c>
      <c r="E2463" t="s">
        <v>9102</v>
      </c>
      <c r="F2463" t="str">
        <f>IF(ISERROR(VLOOKUP(Transaktionen[[#This Row],[Transaktionen]],BTT[Verwendete Transaktion (Pflichtauswahl)],1,FALSE)),"nein","ja")</f>
        <v>nein</v>
      </c>
    </row>
    <row r="2464" spans="1:6" x14ac:dyDescent="0.25">
      <c r="A2464" t="s">
        <v>3220</v>
      </c>
      <c r="B2464" t="s">
        <v>3219</v>
      </c>
      <c r="C2464" t="s">
        <v>6038</v>
      </c>
      <c r="D2464" s="13">
        <v>12066</v>
      </c>
      <c r="E2464" t="s">
        <v>9102</v>
      </c>
      <c r="F2464" t="str">
        <f>IF(ISERROR(VLOOKUP(Transaktionen[[#This Row],[Transaktionen]],BTT[Verwendete Transaktion (Pflichtauswahl)],1,FALSE)),"nein","ja")</f>
        <v>nein</v>
      </c>
    </row>
    <row r="2465" spans="1:7" x14ac:dyDescent="0.25">
      <c r="A2465" t="s">
        <v>3221</v>
      </c>
      <c r="B2465" t="s">
        <v>692</v>
      </c>
      <c r="C2465" t="s">
        <v>6038</v>
      </c>
      <c r="D2465" s="13">
        <v>1898453</v>
      </c>
      <c r="E2465" t="s">
        <v>9102</v>
      </c>
      <c r="F2465" t="str">
        <f>IF(ISERROR(VLOOKUP(Transaktionen[[#This Row],[Transaktionen]],BTT[Verwendete Transaktion (Pflichtauswahl)],1,FALSE)),"nein","ja")</f>
        <v>nein</v>
      </c>
    </row>
    <row r="2466" spans="1:7" x14ac:dyDescent="0.25">
      <c r="A2466" t="s">
        <v>7109</v>
      </c>
      <c r="B2466" t="s">
        <v>8130</v>
      </c>
      <c r="C2466" t="s">
        <v>6038</v>
      </c>
      <c r="D2466" s="13" t="s">
        <v>576</v>
      </c>
      <c r="E2466" t="s">
        <v>576</v>
      </c>
      <c r="F2466" t="str">
        <f>IF(ISERROR(VLOOKUP(Transaktionen[[#This Row],[Transaktionen]],BTT[Verwendete Transaktion (Pflichtauswahl)],1,FALSE)),"nein","ja")</f>
        <v>nein</v>
      </c>
      <c r="G2466" t="s">
        <v>9340</v>
      </c>
    </row>
    <row r="2467" spans="1:7" x14ac:dyDescent="0.25">
      <c r="A2467" t="s">
        <v>3222</v>
      </c>
      <c r="B2467" t="s">
        <v>3223</v>
      </c>
      <c r="C2467" t="s">
        <v>6038</v>
      </c>
      <c r="D2467" s="13">
        <v>127</v>
      </c>
      <c r="E2467" t="s">
        <v>9102</v>
      </c>
      <c r="F2467" t="str">
        <f>IF(ISERROR(VLOOKUP(Transaktionen[[#This Row],[Transaktionen]],BTT[Verwendete Transaktion (Pflichtauswahl)],1,FALSE)),"nein","ja")</f>
        <v>nein</v>
      </c>
    </row>
    <row r="2468" spans="1:7" x14ac:dyDescent="0.25">
      <c r="A2468" t="s">
        <v>3224</v>
      </c>
      <c r="B2468" t="s">
        <v>3225</v>
      </c>
      <c r="C2468" t="s">
        <v>6038</v>
      </c>
      <c r="D2468" s="13">
        <v>3823</v>
      </c>
      <c r="E2468" t="s">
        <v>9102</v>
      </c>
      <c r="F2468" t="str">
        <f>IF(ISERROR(VLOOKUP(Transaktionen[[#This Row],[Transaktionen]],BTT[Verwendete Transaktion (Pflichtauswahl)],1,FALSE)),"nein","ja")</f>
        <v>nein</v>
      </c>
    </row>
    <row r="2469" spans="1:7" x14ac:dyDescent="0.25">
      <c r="A2469" t="s">
        <v>7110</v>
      </c>
      <c r="B2469" t="s">
        <v>8131</v>
      </c>
      <c r="C2469" t="s">
        <v>6038</v>
      </c>
      <c r="D2469" s="13">
        <v>7</v>
      </c>
      <c r="E2469" t="s">
        <v>9102</v>
      </c>
      <c r="F2469" t="str">
        <f>IF(ISERROR(VLOOKUP(Transaktionen[[#This Row],[Transaktionen]],BTT[Verwendete Transaktion (Pflichtauswahl)],1,FALSE)),"nein","ja")</f>
        <v>nein</v>
      </c>
      <c r="G2469" t="s">
        <v>9340</v>
      </c>
    </row>
    <row r="2470" spans="1:7" x14ac:dyDescent="0.25">
      <c r="A2470" t="s">
        <v>3226</v>
      </c>
      <c r="B2470" t="s">
        <v>3227</v>
      </c>
      <c r="C2470" t="s">
        <v>6038</v>
      </c>
      <c r="D2470" s="13">
        <v>50</v>
      </c>
      <c r="E2470" t="s">
        <v>9102</v>
      </c>
      <c r="F2470" t="str">
        <f>IF(ISERROR(VLOOKUP(Transaktionen[[#This Row],[Transaktionen]],BTT[Verwendete Transaktion (Pflichtauswahl)],1,FALSE)),"nein","ja")</f>
        <v>nein</v>
      </c>
    </row>
    <row r="2471" spans="1:7" x14ac:dyDescent="0.25">
      <c r="A2471" t="s">
        <v>7111</v>
      </c>
      <c r="B2471" t="s">
        <v>8132</v>
      </c>
      <c r="C2471" t="s">
        <v>6038</v>
      </c>
      <c r="D2471" s="13" t="s">
        <v>576</v>
      </c>
      <c r="E2471" t="s">
        <v>576</v>
      </c>
      <c r="F2471" t="str">
        <f>IF(ISERROR(VLOOKUP(Transaktionen[[#This Row],[Transaktionen]],BTT[Verwendete Transaktion (Pflichtauswahl)],1,FALSE)),"nein","ja")</f>
        <v>nein</v>
      </c>
      <c r="G2471" t="s">
        <v>9340</v>
      </c>
    </row>
    <row r="2472" spans="1:7" x14ac:dyDescent="0.25">
      <c r="A2472" t="s">
        <v>3228</v>
      </c>
      <c r="B2472" t="s">
        <v>3229</v>
      </c>
      <c r="C2472" t="s">
        <v>6038</v>
      </c>
      <c r="D2472" s="13">
        <v>5</v>
      </c>
      <c r="E2472" t="s">
        <v>576</v>
      </c>
      <c r="F2472" t="str">
        <f>IF(ISERROR(VLOOKUP(Transaktionen[[#This Row],[Transaktionen]],BTT[Verwendete Transaktion (Pflichtauswahl)],1,FALSE)),"nein","ja")</f>
        <v>nein</v>
      </c>
      <c r="G2472" t="s">
        <v>9340</v>
      </c>
    </row>
    <row r="2473" spans="1:7" x14ac:dyDescent="0.25">
      <c r="A2473" t="s">
        <v>3230</v>
      </c>
      <c r="B2473" t="s">
        <v>3231</v>
      </c>
      <c r="C2473" t="s">
        <v>6038</v>
      </c>
      <c r="D2473" s="13">
        <v>60</v>
      </c>
      <c r="E2473" t="s">
        <v>9102</v>
      </c>
      <c r="F2473" t="str">
        <f>IF(ISERROR(VLOOKUP(Transaktionen[[#This Row],[Transaktionen]],BTT[Verwendete Transaktion (Pflichtauswahl)],1,FALSE)),"nein","ja")</f>
        <v>nein</v>
      </c>
    </row>
    <row r="2474" spans="1:7" x14ac:dyDescent="0.25">
      <c r="A2474" t="s">
        <v>7112</v>
      </c>
      <c r="B2474" t="s">
        <v>8133</v>
      </c>
      <c r="C2474" t="s">
        <v>6038</v>
      </c>
      <c r="D2474" s="13">
        <v>24</v>
      </c>
      <c r="E2474" t="s">
        <v>576</v>
      </c>
      <c r="F2474" t="str">
        <f>IF(ISERROR(VLOOKUP(Transaktionen[[#This Row],[Transaktionen]],BTT[Verwendete Transaktion (Pflichtauswahl)],1,FALSE)),"nein","ja")</f>
        <v>nein</v>
      </c>
      <c r="G2474" t="s">
        <v>9340</v>
      </c>
    </row>
    <row r="2475" spans="1:7" x14ac:dyDescent="0.25">
      <c r="A2475" t="s">
        <v>3232</v>
      </c>
      <c r="B2475" t="s">
        <v>694</v>
      </c>
      <c r="C2475" t="s">
        <v>6038</v>
      </c>
      <c r="D2475" s="13">
        <v>146143</v>
      </c>
      <c r="E2475" t="s">
        <v>9102</v>
      </c>
      <c r="F2475" t="str">
        <f>IF(ISERROR(VLOOKUP(Transaktionen[[#This Row],[Transaktionen]],BTT[Verwendete Transaktion (Pflichtauswahl)],1,FALSE)),"nein","ja")</f>
        <v>nein</v>
      </c>
    </row>
    <row r="2476" spans="1:7" x14ac:dyDescent="0.25">
      <c r="A2476" t="s">
        <v>3233</v>
      </c>
      <c r="B2476" t="s">
        <v>3234</v>
      </c>
      <c r="C2476" t="s">
        <v>6038</v>
      </c>
      <c r="D2476" s="13">
        <v>303</v>
      </c>
      <c r="E2476" t="s">
        <v>9102</v>
      </c>
      <c r="F2476" t="str">
        <f>IF(ISERROR(VLOOKUP(Transaktionen[[#This Row],[Transaktionen]],BTT[Verwendete Transaktion (Pflichtauswahl)],1,FALSE)),"nein","ja")</f>
        <v>nein</v>
      </c>
    </row>
    <row r="2477" spans="1:7" x14ac:dyDescent="0.25">
      <c r="A2477" t="s">
        <v>7113</v>
      </c>
      <c r="B2477" t="s">
        <v>3236</v>
      </c>
      <c r="C2477" t="s">
        <v>6038</v>
      </c>
      <c r="D2477" s="13">
        <v>6</v>
      </c>
      <c r="E2477" t="s">
        <v>9102</v>
      </c>
      <c r="F2477" s="10" t="str">
        <f>IF(ISERROR(VLOOKUP(Transaktionen[[#This Row],[Transaktionen]],BTT[Verwendete Transaktion (Pflichtauswahl)],1,FALSE)),"nein","ja")</f>
        <v>nein</v>
      </c>
      <c r="G2477" t="s">
        <v>9340</v>
      </c>
    </row>
    <row r="2478" spans="1:7" x14ac:dyDescent="0.25">
      <c r="A2478" t="s">
        <v>3235</v>
      </c>
      <c r="B2478" t="s">
        <v>3236</v>
      </c>
      <c r="C2478" t="s">
        <v>6038</v>
      </c>
      <c r="D2478" s="13">
        <v>173</v>
      </c>
      <c r="E2478" t="s">
        <v>9102</v>
      </c>
      <c r="F2478" t="str">
        <f>IF(ISERROR(VLOOKUP(Transaktionen[[#This Row],[Transaktionen]],BTT[Verwendete Transaktion (Pflichtauswahl)],1,FALSE)),"nein","ja")</f>
        <v>nein</v>
      </c>
    </row>
    <row r="2479" spans="1:7" x14ac:dyDescent="0.25">
      <c r="A2479" t="s">
        <v>3237</v>
      </c>
      <c r="B2479" t="s">
        <v>3238</v>
      </c>
      <c r="C2479" t="s">
        <v>6038</v>
      </c>
      <c r="D2479" s="13">
        <v>2</v>
      </c>
      <c r="E2479" t="s">
        <v>9102</v>
      </c>
      <c r="F2479" t="str">
        <f>IF(ISERROR(VLOOKUP(Transaktionen[[#This Row],[Transaktionen]],BTT[Verwendete Transaktion (Pflichtauswahl)],1,FALSE)),"nein","ja")</f>
        <v>nein</v>
      </c>
    </row>
    <row r="2480" spans="1:7" x14ac:dyDescent="0.25">
      <c r="A2480" t="s">
        <v>3239</v>
      </c>
      <c r="B2480" t="s">
        <v>3240</v>
      </c>
      <c r="C2480" t="s">
        <v>6038</v>
      </c>
      <c r="D2480" s="13">
        <v>25611</v>
      </c>
      <c r="E2480" t="s">
        <v>9102</v>
      </c>
      <c r="F2480" t="str">
        <f>IF(ISERROR(VLOOKUP(Transaktionen[[#This Row],[Transaktionen]],BTT[Verwendete Transaktion (Pflichtauswahl)],1,FALSE)),"nein","ja")</f>
        <v>nein</v>
      </c>
    </row>
    <row r="2481" spans="1:7" x14ac:dyDescent="0.25">
      <c r="A2481" t="s">
        <v>3241</v>
      </c>
      <c r="B2481" t="s">
        <v>3242</v>
      </c>
      <c r="C2481" t="s">
        <v>6038</v>
      </c>
      <c r="D2481" s="13">
        <v>2</v>
      </c>
      <c r="E2481" t="s">
        <v>9102</v>
      </c>
      <c r="F2481" t="str">
        <f>IF(ISERROR(VLOOKUP(Transaktionen[[#This Row],[Transaktionen]],BTT[Verwendete Transaktion (Pflichtauswahl)],1,FALSE)),"nein","ja")</f>
        <v>nein</v>
      </c>
    </row>
    <row r="2482" spans="1:7" x14ac:dyDescent="0.25">
      <c r="A2482" t="s">
        <v>3243</v>
      </c>
      <c r="B2482" t="s">
        <v>3244</v>
      </c>
      <c r="C2482" t="s">
        <v>6038</v>
      </c>
      <c r="D2482" s="13">
        <v>13</v>
      </c>
      <c r="E2482" t="s">
        <v>9102</v>
      </c>
      <c r="F2482" t="str">
        <f>IF(ISERROR(VLOOKUP(Transaktionen[[#This Row],[Transaktionen]],BTT[Verwendete Transaktion (Pflichtauswahl)],1,FALSE)),"nein","ja")</f>
        <v>nein</v>
      </c>
      <c r="G2482" t="s">
        <v>9340</v>
      </c>
    </row>
    <row r="2483" spans="1:7" x14ac:dyDescent="0.25">
      <c r="A2483" t="s">
        <v>3245</v>
      </c>
      <c r="B2483" t="s">
        <v>3246</v>
      </c>
      <c r="C2483" t="s">
        <v>6038</v>
      </c>
      <c r="D2483" s="13">
        <v>296</v>
      </c>
      <c r="E2483" t="s">
        <v>9102</v>
      </c>
      <c r="F2483" t="str">
        <f>IF(ISERROR(VLOOKUP(Transaktionen[[#This Row],[Transaktionen]],BTT[Verwendete Transaktion (Pflichtauswahl)],1,FALSE)),"nein","ja")</f>
        <v>nein</v>
      </c>
      <c r="G2483" t="s">
        <v>9340</v>
      </c>
    </row>
    <row r="2484" spans="1:7" x14ac:dyDescent="0.25">
      <c r="A2484" t="s">
        <v>7114</v>
      </c>
      <c r="B2484" t="s">
        <v>8134</v>
      </c>
      <c r="C2484" t="s">
        <v>6038</v>
      </c>
      <c r="D2484" s="13">
        <v>2</v>
      </c>
      <c r="E2484" t="s">
        <v>9102</v>
      </c>
      <c r="F2484" t="str">
        <f>IF(ISERROR(VLOOKUP(Transaktionen[[#This Row],[Transaktionen]],BTT[Verwendete Transaktion (Pflichtauswahl)],1,FALSE)),"nein","ja")</f>
        <v>nein</v>
      </c>
      <c r="G2484" t="s">
        <v>9340</v>
      </c>
    </row>
    <row r="2485" spans="1:7" x14ac:dyDescent="0.25">
      <c r="A2485" t="s">
        <v>3247</v>
      </c>
      <c r="B2485" t="s">
        <v>3248</v>
      </c>
      <c r="C2485" t="s">
        <v>6038</v>
      </c>
      <c r="D2485" s="13">
        <v>902</v>
      </c>
      <c r="E2485" t="s">
        <v>9102</v>
      </c>
      <c r="F2485" t="str">
        <f>IF(ISERROR(VLOOKUP(Transaktionen[[#This Row],[Transaktionen]],BTT[Verwendete Transaktion (Pflichtauswahl)],1,FALSE)),"nein","ja")</f>
        <v>nein</v>
      </c>
      <c r="G2485" t="s">
        <v>9340</v>
      </c>
    </row>
    <row r="2486" spans="1:7" x14ac:dyDescent="0.25">
      <c r="A2486" t="s">
        <v>3249</v>
      </c>
      <c r="B2486" t="s">
        <v>3250</v>
      </c>
      <c r="C2486" t="s">
        <v>6038</v>
      </c>
      <c r="D2486" s="13">
        <v>83655</v>
      </c>
      <c r="E2486" t="s">
        <v>9102</v>
      </c>
      <c r="F2486" t="str">
        <f>IF(ISERROR(VLOOKUP(Transaktionen[[#This Row],[Transaktionen]],BTT[Verwendete Transaktion (Pflichtauswahl)],1,FALSE)),"nein","ja")</f>
        <v>nein</v>
      </c>
    </row>
    <row r="2487" spans="1:7" x14ac:dyDescent="0.25">
      <c r="A2487" t="s">
        <v>3251</v>
      </c>
      <c r="B2487" t="s">
        <v>3252</v>
      </c>
      <c r="C2487" t="s">
        <v>6038</v>
      </c>
      <c r="D2487" s="13">
        <v>370</v>
      </c>
      <c r="E2487" t="s">
        <v>9102</v>
      </c>
      <c r="F2487" t="str">
        <f>IF(ISERROR(VLOOKUP(Transaktionen[[#This Row],[Transaktionen]],BTT[Verwendete Transaktion (Pflichtauswahl)],1,FALSE)),"nein","ja")</f>
        <v>nein</v>
      </c>
    </row>
    <row r="2488" spans="1:7" x14ac:dyDescent="0.25">
      <c r="A2488" t="s">
        <v>8582</v>
      </c>
      <c r="C2488" t="s">
        <v>6038</v>
      </c>
      <c r="D2488" s="13" t="s">
        <v>576</v>
      </c>
      <c r="E2488" t="s">
        <v>576</v>
      </c>
      <c r="F2488" t="str">
        <f>IF(ISERROR(VLOOKUP(Transaktionen[[#This Row],[Transaktionen]],BTT[Verwendete Transaktion (Pflichtauswahl)],1,FALSE)),"nein","ja")</f>
        <v>nein</v>
      </c>
    </row>
    <row r="2489" spans="1:7" x14ac:dyDescent="0.25">
      <c r="A2489" t="s">
        <v>3253</v>
      </c>
      <c r="B2489" t="s">
        <v>3254</v>
      </c>
      <c r="C2489" t="s">
        <v>6038</v>
      </c>
      <c r="D2489" s="13">
        <v>1</v>
      </c>
      <c r="E2489" t="s">
        <v>9102</v>
      </c>
      <c r="F2489" t="str">
        <f>IF(ISERROR(VLOOKUP(Transaktionen[[#This Row],[Transaktionen]],BTT[Verwendete Transaktion (Pflichtauswahl)],1,FALSE)),"nein","ja")</f>
        <v>nein</v>
      </c>
    </row>
    <row r="2490" spans="1:7" x14ac:dyDescent="0.25">
      <c r="A2490" t="s">
        <v>3255</v>
      </c>
      <c r="B2490" t="s">
        <v>3256</v>
      </c>
      <c r="C2490" t="s">
        <v>6038</v>
      </c>
      <c r="D2490" s="13">
        <v>3053</v>
      </c>
      <c r="E2490" t="s">
        <v>9102</v>
      </c>
      <c r="F2490" t="str">
        <f>IF(ISERROR(VLOOKUP(Transaktionen[[#This Row],[Transaktionen]],BTT[Verwendete Transaktion (Pflichtauswahl)],1,FALSE)),"nein","ja")</f>
        <v>nein</v>
      </c>
    </row>
    <row r="2491" spans="1:7" x14ac:dyDescent="0.25">
      <c r="A2491" t="s">
        <v>3257</v>
      </c>
      <c r="B2491" t="s">
        <v>3258</v>
      </c>
      <c r="C2491" t="s">
        <v>6038</v>
      </c>
      <c r="D2491" s="13">
        <v>19432</v>
      </c>
      <c r="E2491" t="s">
        <v>9102</v>
      </c>
      <c r="F2491" t="str">
        <f>IF(ISERROR(VLOOKUP(Transaktionen[[#This Row],[Transaktionen]],BTT[Verwendete Transaktion (Pflichtauswahl)],1,FALSE)),"nein","ja")</f>
        <v>nein</v>
      </c>
    </row>
    <row r="2492" spans="1:7" x14ac:dyDescent="0.25">
      <c r="A2492" t="s">
        <v>3259</v>
      </c>
      <c r="B2492" t="s">
        <v>3260</v>
      </c>
      <c r="C2492" t="s">
        <v>6038</v>
      </c>
      <c r="D2492" s="13">
        <v>1645</v>
      </c>
      <c r="E2492" t="s">
        <v>9102</v>
      </c>
      <c r="F2492" t="str">
        <f>IF(ISERROR(VLOOKUP(Transaktionen[[#This Row],[Transaktionen]],BTT[Verwendete Transaktion (Pflichtauswahl)],1,FALSE)),"nein","ja")</f>
        <v>nein</v>
      </c>
    </row>
    <row r="2493" spans="1:7" x14ac:dyDescent="0.25">
      <c r="A2493" t="s">
        <v>3261</v>
      </c>
      <c r="B2493" t="s">
        <v>3262</v>
      </c>
      <c r="C2493" t="s">
        <v>6038</v>
      </c>
      <c r="D2493" s="13">
        <v>23249</v>
      </c>
      <c r="E2493" t="s">
        <v>9102</v>
      </c>
      <c r="F2493" t="str">
        <f>IF(ISERROR(VLOOKUP(Transaktionen[[#This Row],[Transaktionen]],BTT[Verwendete Transaktion (Pflichtauswahl)],1,FALSE)),"nein","ja")</f>
        <v>nein</v>
      </c>
    </row>
    <row r="2494" spans="1:7" x14ac:dyDescent="0.25">
      <c r="A2494" t="s">
        <v>3263</v>
      </c>
      <c r="B2494" t="s">
        <v>3264</v>
      </c>
      <c r="C2494" t="s">
        <v>6038</v>
      </c>
      <c r="D2494" s="13">
        <v>2417</v>
      </c>
      <c r="E2494" t="s">
        <v>9102</v>
      </c>
      <c r="F2494" t="str">
        <f>IF(ISERROR(VLOOKUP(Transaktionen[[#This Row],[Transaktionen]],BTT[Verwendete Transaktion (Pflichtauswahl)],1,FALSE)),"nein","ja")</f>
        <v>nein</v>
      </c>
    </row>
    <row r="2495" spans="1:7" x14ac:dyDescent="0.25">
      <c r="A2495" t="s">
        <v>3265</v>
      </c>
      <c r="B2495" t="s">
        <v>3266</v>
      </c>
      <c r="C2495" t="s">
        <v>6038</v>
      </c>
      <c r="D2495" s="13">
        <v>133</v>
      </c>
      <c r="E2495" t="s">
        <v>9102</v>
      </c>
      <c r="F2495" t="str">
        <f>IF(ISERROR(VLOOKUP(Transaktionen[[#This Row],[Transaktionen]],BTT[Verwendete Transaktion (Pflichtauswahl)],1,FALSE)),"nein","ja")</f>
        <v>nein</v>
      </c>
    </row>
    <row r="2496" spans="1:7" x14ac:dyDescent="0.25">
      <c r="A2496" t="s">
        <v>3267</v>
      </c>
      <c r="B2496" t="s">
        <v>3268</v>
      </c>
      <c r="C2496" t="s">
        <v>6038</v>
      </c>
      <c r="D2496" s="13">
        <v>13469</v>
      </c>
      <c r="E2496" t="s">
        <v>9102</v>
      </c>
      <c r="F2496" t="str">
        <f>IF(ISERROR(VLOOKUP(Transaktionen[[#This Row],[Transaktionen]],BTT[Verwendete Transaktion (Pflichtauswahl)],1,FALSE)),"nein","ja")</f>
        <v>nein</v>
      </c>
    </row>
    <row r="2497" spans="1:7" x14ac:dyDescent="0.25">
      <c r="A2497" t="s">
        <v>3269</v>
      </c>
      <c r="B2497" t="s">
        <v>3270</v>
      </c>
      <c r="C2497" t="s">
        <v>6038</v>
      </c>
      <c r="D2497" s="13">
        <v>4980</v>
      </c>
      <c r="E2497" t="s">
        <v>9102</v>
      </c>
      <c r="F2497" t="str">
        <f>IF(ISERROR(VLOOKUP(Transaktionen[[#This Row],[Transaktionen]],BTT[Verwendete Transaktion (Pflichtauswahl)],1,FALSE)),"nein","ja")</f>
        <v>nein</v>
      </c>
    </row>
    <row r="2498" spans="1:7" x14ac:dyDescent="0.25">
      <c r="A2498" t="s">
        <v>3271</v>
      </c>
      <c r="B2498" t="s">
        <v>3272</v>
      </c>
      <c r="C2498" t="s">
        <v>6038</v>
      </c>
      <c r="D2498" s="13">
        <v>72</v>
      </c>
      <c r="E2498" t="s">
        <v>9102</v>
      </c>
      <c r="F2498" t="str">
        <f>IF(ISERROR(VLOOKUP(Transaktionen[[#This Row],[Transaktionen]],BTT[Verwendete Transaktion (Pflichtauswahl)],1,FALSE)),"nein","ja")</f>
        <v>nein</v>
      </c>
    </row>
    <row r="2499" spans="1:7" x14ac:dyDescent="0.25">
      <c r="A2499" t="s">
        <v>3273</v>
      </c>
      <c r="B2499" t="s">
        <v>3274</v>
      </c>
      <c r="C2499" t="s">
        <v>6038</v>
      </c>
      <c r="D2499" s="13">
        <v>34927</v>
      </c>
      <c r="E2499" t="s">
        <v>9102</v>
      </c>
      <c r="F2499" t="str">
        <f>IF(ISERROR(VLOOKUP(Transaktionen[[#This Row],[Transaktionen]],BTT[Verwendete Transaktion (Pflichtauswahl)],1,FALSE)),"nein","ja")</f>
        <v>nein</v>
      </c>
    </row>
    <row r="2500" spans="1:7" x14ac:dyDescent="0.25">
      <c r="A2500" t="s">
        <v>3275</v>
      </c>
      <c r="B2500" t="s">
        <v>3276</v>
      </c>
      <c r="C2500" t="s">
        <v>6038</v>
      </c>
      <c r="D2500" s="13">
        <v>22191</v>
      </c>
      <c r="E2500" t="s">
        <v>9102</v>
      </c>
      <c r="F2500" t="str">
        <f>IF(ISERROR(VLOOKUP(Transaktionen[[#This Row],[Transaktionen]],BTT[Verwendete Transaktion (Pflichtauswahl)],1,FALSE)),"nein","ja")</f>
        <v>nein</v>
      </c>
    </row>
    <row r="2501" spans="1:7" x14ac:dyDescent="0.25">
      <c r="A2501" t="s">
        <v>3277</v>
      </c>
      <c r="B2501" t="s">
        <v>3278</v>
      </c>
      <c r="C2501" t="s">
        <v>6038</v>
      </c>
      <c r="D2501" s="13">
        <v>486</v>
      </c>
      <c r="E2501" t="s">
        <v>9102</v>
      </c>
      <c r="F2501" t="str">
        <f>IF(ISERROR(VLOOKUP(Transaktionen[[#This Row],[Transaktionen]],BTT[Verwendete Transaktion (Pflichtauswahl)],1,FALSE)),"nein","ja")</f>
        <v>nein</v>
      </c>
    </row>
    <row r="2502" spans="1:7" x14ac:dyDescent="0.25">
      <c r="A2502" t="s">
        <v>3279</v>
      </c>
      <c r="B2502" t="s">
        <v>3280</v>
      </c>
      <c r="C2502" t="s">
        <v>6038</v>
      </c>
      <c r="D2502" s="13">
        <v>119</v>
      </c>
      <c r="E2502" t="s">
        <v>9102</v>
      </c>
      <c r="F2502" t="str">
        <f>IF(ISERROR(VLOOKUP(Transaktionen[[#This Row],[Transaktionen]],BTT[Verwendete Transaktion (Pflichtauswahl)],1,FALSE)),"nein","ja")</f>
        <v>nein</v>
      </c>
    </row>
    <row r="2503" spans="1:7" x14ac:dyDescent="0.25">
      <c r="A2503" t="s">
        <v>3281</v>
      </c>
      <c r="B2503" t="s">
        <v>3282</v>
      </c>
      <c r="C2503" t="s">
        <v>6038</v>
      </c>
      <c r="D2503" s="13">
        <v>43378</v>
      </c>
      <c r="E2503" t="s">
        <v>9102</v>
      </c>
      <c r="F2503" t="str">
        <f>IF(ISERROR(VLOOKUP(Transaktionen[[#This Row],[Transaktionen]],BTT[Verwendete Transaktion (Pflichtauswahl)],1,FALSE)),"nein","ja")</f>
        <v>nein</v>
      </c>
    </row>
    <row r="2504" spans="1:7" x14ac:dyDescent="0.25">
      <c r="A2504" t="s">
        <v>3283</v>
      </c>
      <c r="B2504" t="s">
        <v>3284</v>
      </c>
      <c r="C2504" t="s">
        <v>6038</v>
      </c>
      <c r="D2504" s="13">
        <v>17741</v>
      </c>
      <c r="E2504" t="s">
        <v>9102</v>
      </c>
      <c r="F2504" t="str">
        <f>IF(ISERROR(VLOOKUP(Transaktionen[[#This Row],[Transaktionen]],BTT[Verwendete Transaktion (Pflichtauswahl)],1,FALSE)),"nein","ja")</f>
        <v>nein</v>
      </c>
    </row>
    <row r="2505" spans="1:7" x14ac:dyDescent="0.25">
      <c r="A2505" t="s">
        <v>3285</v>
      </c>
      <c r="B2505" t="s">
        <v>3286</v>
      </c>
      <c r="C2505" t="s">
        <v>6038</v>
      </c>
      <c r="D2505" s="13" t="s">
        <v>576</v>
      </c>
      <c r="E2505" t="s">
        <v>576</v>
      </c>
      <c r="F2505" t="str">
        <f>IF(ISERROR(VLOOKUP(Transaktionen[[#This Row],[Transaktionen]],BTT[Verwendete Transaktion (Pflichtauswahl)],1,FALSE)),"nein","ja")</f>
        <v>nein</v>
      </c>
    </row>
    <row r="2506" spans="1:7" x14ac:dyDescent="0.25">
      <c r="A2506" t="s">
        <v>3287</v>
      </c>
      <c r="B2506" t="s">
        <v>3288</v>
      </c>
      <c r="C2506" t="s">
        <v>6038</v>
      </c>
      <c r="D2506" s="13">
        <v>2</v>
      </c>
      <c r="E2506" t="s">
        <v>576</v>
      </c>
      <c r="F2506" t="str">
        <f>IF(ISERROR(VLOOKUP(Transaktionen[[#This Row],[Transaktionen]],BTT[Verwendete Transaktion (Pflichtauswahl)],1,FALSE)),"nein","ja")</f>
        <v>nein</v>
      </c>
    </row>
    <row r="2507" spans="1:7" x14ac:dyDescent="0.25">
      <c r="A2507" t="s">
        <v>7115</v>
      </c>
      <c r="B2507" t="s">
        <v>8135</v>
      </c>
      <c r="C2507" t="s">
        <v>6038</v>
      </c>
      <c r="D2507" s="13" t="s">
        <v>576</v>
      </c>
      <c r="E2507" t="s">
        <v>576</v>
      </c>
      <c r="F2507" t="str">
        <f>IF(ISERROR(VLOOKUP(Transaktionen[[#This Row],[Transaktionen]],BTT[Verwendete Transaktion (Pflichtauswahl)],1,FALSE)),"nein","ja")</f>
        <v>nein</v>
      </c>
      <c r="G2507" t="s">
        <v>9340</v>
      </c>
    </row>
    <row r="2508" spans="1:7" x14ac:dyDescent="0.25">
      <c r="A2508" t="s">
        <v>7116</v>
      </c>
      <c r="B2508" t="s">
        <v>8136</v>
      </c>
      <c r="C2508" t="s">
        <v>6038</v>
      </c>
      <c r="D2508" s="13">
        <v>2</v>
      </c>
      <c r="E2508" t="s">
        <v>9102</v>
      </c>
      <c r="F2508" t="str">
        <f>IF(ISERROR(VLOOKUP(Transaktionen[[#This Row],[Transaktionen]],BTT[Verwendete Transaktion (Pflichtauswahl)],1,FALSE)),"nein","ja")</f>
        <v>nein</v>
      </c>
      <c r="G2508" t="s">
        <v>9340</v>
      </c>
    </row>
    <row r="2509" spans="1:7" x14ac:dyDescent="0.25">
      <c r="A2509" t="s">
        <v>3289</v>
      </c>
      <c r="B2509" t="s">
        <v>3290</v>
      </c>
      <c r="C2509" t="s">
        <v>6038</v>
      </c>
      <c r="D2509" s="13">
        <v>8</v>
      </c>
      <c r="E2509" t="s">
        <v>576</v>
      </c>
      <c r="F2509" t="str">
        <f>IF(ISERROR(VLOOKUP(Transaktionen[[#This Row],[Transaktionen]],BTT[Verwendete Transaktion (Pflichtauswahl)],1,FALSE)),"nein","ja")</f>
        <v>nein</v>
      </c>
    </row>
    <row r="2510" spans="1:7" x14ac:dyDescent="0.25">
      <c r="A2510" t="s">
        <v>3291</v>
      </c>
      <c r="B2510" t="s">
        <v>3292</v>
      </c>
      <c r="C2510" t="s">
        <v>6038</v>
      </c>
      <c r="D2510" s="13">
        <v>4</v>
      </c>
      <c r="E2510" t="s">
        <v>576</v>
      </c>
      <c r="F2510" t="str">
        <f>IF(ISERROR(VLOOKUP(Transaktionen[[#This Row],[Transaktionen]],BTT[Verwendete Transaktion (Pflichtauswahl)],1,FALSE)),"nein","ja")</f>
        <v>nein</v>
      </c>
    </row>
    <row r="2511" spans="1:7" x14ac:dyDescent="0.25">
      <c r="A2511" t="s">
        <v>3293</v>
      </c>
      <c r="B2511" t="s">
        <v>3294</v>
      </c>
      <c r="C2511" t="s">
        <v>6038</v>
      </c>
      <c r="D2511" s="13">
        <v>30310</v>
      </c>
      <c r="E2511" t="s">
        <v>9102</v>
      </c>
      <c r="F2511" t="str">
        <f>IF(ISERROR(VLOOKUP(Transaktionen[[#This Row],[Transaktionen]],BTT[Verwendete Transaktion (Pflichtauswahl)],1,FALSE)),"nein","ja")</f>
        <v>nein</v>
      </c>
    </row>
    <row r="2512" spans="1:7" x14ac:dyDescent="0.25">
      <c r="A2512" t="s">
        <v>3295</v>
      </c>
      <c r="B2512" t="s">
        <v>3296</v>
      </c>
      <c r="C2512" t="s">
        <v>6038</v>
      </c>
      <c r="D2512" s="13">
        <v>4408458</v>
      </c>
      <c r="E2512" t="s">
        <v>9102</v>
      </c>
      <c r="F2512" t="str">
        <f>IF(ISERROR(VLOOKUP(Transaktionen[[#This Row],[Transaktionen]],BTT[Verwendete Transaktion (Pflichtauswahl)],1,FALSE)),"nein","ja")</f>
        <v>nein</v>
      </c>
    </row>
    <row r="2513" spans="1:7" x14ac:dyDescent="0.25">
      <c r="A2513" t="s">
        <v>3297</v>
      </c>
      <c r="B2513" t="s">
        <v>3296</v>
      </c>
      <c r="C2513" t="s">
        <v>6038</v>
      </c>
      <c r="D2513" s="13">
        <v>9063</v>
      </c>
      <c r="E2513" t="s">
        <v>9102</v>
      </c>
      <c r="F2513" t="str">
        <f>IF(ISERROR(VLOOKUP(Transaktionen[[#This Row],[Transaktionen]],BTT[Verwendete Transaktion (Pflichtauswahl)],1,FALSE)),"nein","ja")</f>
        <v>nein</v>
      </c>
    </row>
    <row r="2514" spans="1:7" x14ac:dyDescent="0.25">
      <c r="A2514" t="s">
        <v>3298</v>
      </c>
      <c r="B2514" t="s">
        <v>3296</v>
      </c>
      <c r="C2514" t="s">
        <v>6038</v>
      </c>
      <c r="D2514" s="13">
        <v>17491</v>
      </c>
      <c r="E2514" t="s">
        <v>9102</v>
      </c>
      <c r="F2514" t="str">
        <f>IF(ISERROR(VLOOKUP(Transaktionen[[#This Row],[Transaktionen]],BTT[Verwendete Transaktion (Pflichtauswahl)],1,FALSE)),"nein","ja")</f>
        <v>nein</v>
      </c>
    </row>
    <row r="2515" spans="1:7" x14ac:dyDescent="0.25">
      <c r="A2515" t="s">
        <v>3299</v>
      </c>
      <c r="B2515" t="s">
        <v>696</v>
      </c>
      <c r="C2515" t="s">
        <v>6038</v>
      </c>
      <c r="D2515" s="13">
        <v>5105405</v>
      </c>
      <c r="E2515" t="s">
        <v>9102</v>
      </c>
      <c r="F2515" t="str">
        <f>IF(ISERROR(VLOOKUP(Transaktionen[[#This Row],[Transaktionen]],BTT[Verwendete Transaktion (Pflichtauswahl)],1,FALSE)),"nein","ja")</f>
        <v>nein</v>
      </c>
    </row>
    <row r="2516" spans="1:7" x14ac:dyDescent="0.25">
      <c r="A2516" t="s">
        <v>3300</v>
      </c>
      <c r="B2516" t="s">
        <v>3301</v>
      </c>
      <c r="C2516" t="s">
        <v>6038</v>
      </c>
      <c r="D2516" s="13">
        <v>2</v>
      </c>
      <c r="E2516" t="s">
        <v>576</v>
      </c>
      <c r="F2516" t="str">
        <f>IF(ISERROR(VLOOKUP(Transaktionen[[#This Row],[Transaktionen]],BTT[Verwendete Transaktion (Pflichtauswahl)],1,FALSE)),"nein","ja")</f>
        <v>nein</v>
      </c>
    </row>
    <row r="2517" spans="1:7" x14ac:dyDescent="0.25">
      <c r="A2517" t="s">
        <v>3302</v>
      </c>
      <c r="B2517" t="s">
        <v>3303</v>
      </c>
      <c r="C2517" t="s">
        <v>6038</v>
      </c>
      <c r="D2517" s="13" t="s">
        <v>576</v>
      </c>
      <c r="E2517" t="s">
        <v>576</v>
      </c>
      <c r="F2517" t="str">
        <f>IF(ISERROR(VLOOKUP(Transaktionen[[#This Row],[Transaktionen]],BTT[Verwendete Transaktion (Pflichtauswahl)],1,FALSE)),"nein","ja")</f>
        <v>nein</v>
      </c>
    </row>
    <row r="2518" spans="1:7" x14ac:dyDescent="0.25">
      <c r="A2518" t="s">
        <v>3304</v>
      </c>
      <c r="B2518" t="s">
        <v>3305</v>
      </c>
      <c r="C2518" t="s">
        <v>6038</v>
      </c>
      <c r="D2518" s="13">
        <v>3217</v>
      </c>
      <c r="E2518" t="s">
        <v>9102</v>
      </c>
      <c r="F2518" t="str">
        <f>IF(ISERROR(VLOOKUP(Transaktionen[[#This Row],[Transaktionen]],BTT[Verwendete Transaktion (Pflichtauswahl)],1,FALSE)),"nein","ja")</f>
        <v>nein</v>
      </c>
    </row>
    <row r="2519" spans="1:7" x14ac:dyDescent="0.25">
      <c r="A2519" t="s">
        <v>3306</v>
      </c>
      <c r="B2519" t="s">
        <v>3307</v>
      </c>
      <c r="C2519" t="s">
        <v>6038</v>
      </c>
      <c r="D2519" s="13">
        <v>4123471</v>
      </c>
      <c r="E2519" t="s">
        <v>9102</v>
      </c>
      <c r="F2519" t="str">
        <f>IF(ISERROR(VLOOKUP(Transaktionen[[#This Row],[Transaktionen]],BTT[Verwendete Transaktion (Pflichtauswahl)],1,FALSE)),"nein","ja")</f>
        <v>nein</v>
      </c>
    </row>
    <row r="2520" spans="1:7" x14ac:dyDescent="0.25">
      <c r="A2520" t="s">
        <v>3308</v>
      </c>
      <c r="B2520" t="s">
        <v>3309</v>
      </c>
      <c r="C2520" t="s">
        <v>6092</v>
      </c>
      <c r="D2520" s="13">
        <v>233</v>
      </c>
      <c r="E2520" t="s">
        <v>9102</v>
      </c>
      <c r="F2520" t="str">
        <f>IF(ISERROR(VLOOKUP(Transaktionen[[#This Row],[Transaktionen]],BTT[Verwendete Transaktion (Pflichtauswahl)],1,FALSE)),"nein","ja")</f>
        <v>nein</v>
      </c>
    </row>
    <row r="2521" spans="1:7" x14ac:dyDescent="0.25">
      <c r="A2521" t="s">
        <v>3310</v>
      </c>
      <c r="B2521" t="s">
        <v>3311</v>
      </c>
      <c r="C2521" t="s">
        <v>6092</v>
      </c>
      <c r="D2521" s="13">
        <v>15735</v>
      </c>
      <c r="E2521" t="s">
        <v>9102</v>
      </c>
      <c r="F2521" t="str">
        <f>IF(ISERROR(VLOOKUP(Transaktionen[[#This Row],[Transaktionen]],BTT[Verwendete Transaktion (Pflichtauswahl)],1,FALSE)),"nein","ja")</f>
        <v>nein</v>
      </c>
    </row>
    <row r="2522" spans="1:7" x14ac:dyDescent="0.25">
      <c r="A2522" t="s">
        <v>3312</v>
      </c>
      <c r="B2522" t="s">
        <v>3313</v>
      </c>
      <c r="C2522" t="s">
        <v>6092</v>
      </c>
      <c r="D2522" s="13">
        <v>176823</v>
      </c>
      <c r="E2522" t="s">
        <v>9102</v>
      </c>
      <c r="F2522" t="str">
        <f>IF(ISERROR(VLOOKUP(Transaktionen[[#This Row],[Transaktionen]],BTT[Verwendete Transaktion (Pflichtauswahl)],1,FALSE)),"nein","ja")</f>
        <v>nein</v>
      </c>
    </row>
    <row r="2523" spans="1:7" x14ac:dyDescent="0.25">
      <c r="A2523" t="s">
        <v>3314</v>
      </c>
      <c r="B2523" t="s">
        <v>3315</v>
      </c>
      <c r="C2523" t="s">
        <v>6092</v>
      </c>
      <c r="D2523" s="13">
        <v>1754</v>
      </c>
      <c r="E2523" t="s">
        <v>9102</v>
      </c>
      <c r="F2523" t="str">
        <f>IF(ISERROR(VLOOKUP(Transaktionen[[#This Row],[Transaktionen]],BTT[Verwendete Transaktion (Pflichtauswahl)],1,FALSE)),"nein","ja")</f>
        <v>nein</v>
      </c>
    </row>
    <row r="2524" spans="1:7" x14ac:dyDescent="0.25">
      <c r="A2524" t="s">
        <v>7117</v>
      </c>
      <c r="B2524" t="s">
        <v>8137</v>
      </c>
      <c r="C2524" t="s">
        <v>6092</v>
      </c>
      <c r="D2524" s="13" t="s">
        <v>576</v>
      </c>
      <c r="E2524" t="s">
        <v>576</v>
      </c>
      <c r="F2524" t="str">
        <f>IF(ISERROR(VLOOKUP(Transaktionen[[#This Row],[Transaktionen]],BTT[Verwendete Transaktion (Pflichtauswahl)],1,FALSE)),"nein","ja")</f>
        <v>nein</v>
      </c>
      <c r="G2524" t="s">
        <v>61</v>
      </c>
    </row>
    <row r="2525" spans="1:7" x14ac:dyDescent="0.25">
      <c r="A2525" t="s">
        <v>7118</v>
      </c>
      <c r="B2525" t="s">
        <v>8138</v>
      </c>
      <c r="C2525" t="s">
        <v>6092</v>
      </c>
      <c r="D2525" s="13">
        <v>18</v>
      </c>
      <c r="E2525" t="s">
        <v>576</v>
      </c>
      <c r="F2525" t="str">
        <f>IF(ISERROR(VLOOKUP(Transaktionen[[#This Row],[Transaktionen]],BTT[Verwendete Transaktion (Pflichtauswahl)],1,FALSE)),"nein","ja")</f>
        <v>nein</v>
      </c>
      <c r="G2525" t="s">
        <v>61</v>
      </c>
    </row>
    <row r="2526" spans="1:7" x14ac:dyDescent="0.25">
      <c r="A2526" t="s">
        <v>7119</v>
      </c>
      <c r="B2526" t="s">
        <v>8139</v>
      </c>
      <c r="C2526" t="s">
        <v>6092</v>
      </c>
      <c r="D2526" s="13">
        <v>3</v>
      </c>
      <c r="E2526" t="s">
        <v>576</v>
      </c>
      <c r="F2526" t="str">
        <f>IF(ISERROR(VLOOKUP(Transaktionen[[#This Row],[Transaktionen]],BTT[Verwendete Transaktion (Pflichtauswahl)],1,FALSE)),"nein","ja")</f>
        <v>nein</v>
      </c>
      <c r="G2526" t="s">
        <v>61</v>
      </c>
    </row>
    <row r="2527" spans="1:7" x14ac:dyDescent="0.25">
      <c r="A2527" t="s">
        <v>3316</v>
      </c>
      <c r="B2527" t="s">
        <v>3317</v>
      </c>
      <c r="C2527" t="s">
        <v>6092</v>
      </c>
      <c r="D2527" s="13">
        <v>5</v>
      </c>
      <c r="E2527" t="s">
        <v>576</v>
      </c>
      <c r="F2527" t="str">
        <f>IF(ISERROR(VLOOKUP(Transaktionen[[#This Row],[Transaktionen]],BTT[Verwendete Transaktion (Pflichtauswahl)],1,FALSE)),"nein","ja")</f>
        <v>nein</v>
      </c>
    </row>
    <row r="2528" spans="1:7" x14ac:dyDescent="0.25">
      <c r="A2528" t="s">
        <v>7120</v>
      </c>
      <c r="B2528" t="s">
        <v>8140</v>
      </c>
      <c r="C2528" t="s">
        <v>6038</v>
      </c>
      <c r="D2528" s="13">
        <v>5</v>
      </c>
      <c r="E2528" t="s">
        <v>576</v>
      </c>
      <c r="F2528" t="str">
        <f>IF(ISERROR(VLOOKUP(Transaktionen[[#This Row],[Transaktionen]],BTT[Verwendete Transaktion (Pflichtauswahl)],1,FALSE)),"nein","ja")</f>
        <v>nein</v>
      </c>
      <c r="G2528" t="s">
        <v>9342</v>
      </c>
    </row>
    <row r="2529" spans="1:7" x14ac:dyDescent="0.25">
      <c r="A2529" t="s">
        <v>3318</v>
      </c>
      <c r="B2529" t="s">
        <v>3319</v>
      </c>
      <c r="C2529" t="s">
        <v>6038</v>
      </c>
      <c r="D2529" s="13">
        <v>1834</v>
      </c>
      <c r="E2529" t="s">
        <v>9102</v>
      </c>
      <c r="F2529" t="str">
        <f>IF(ISERROR(VLOOKUP(Transaktionen[[#This Row],[Transaktionen]],BTT[Verwendete Transaktion (Pflichtauswahl)],1,FALSE)),"nein","ja")</f>
        <v>nein</v>
      </c>
    </row>
    <row r="2530" spans="1:7" x14ac:dyDescent="0.25">
      <c r="A2530" t="s">
        <v>7121</v>
      </c>
      <c r="B2530" t="s">
        <v>8141</v>
      </c>
      <c r="C2530" t="s">
        <v>6038</v>
      </c>
      <c r="D2530" s="13" t="s">
        <v>576</v>
      </c>
      <c r="E2530" t="s">
        <v>576</v>
      </c>
      <c r="F2530" t="str">
        <f>IF(ISERROR(VLOOKUP(Transaktionen[[#This Row],[Transaktionen]],BTT[Verwendete Transaktion (Pflichtauswahl)],1,FALSE)),"nein","ja")</f>
        <v>nein</v>
      </c>
      <c r="G2530" t="s">
        <v>9340</v>
      </c>
    </row>
    <row r="2531" spans="1:7" x14ac:dyDescent="0.25">
      <c r="A2531" t="s">
        <v>3320</v>
      </c>
      <c r="B2531" t="s">
        <v>3321</v>
      </c>
      <c r="C2531" t="s">
        <v>6092</v>
      </c>
      <c r="D2531" s="13">
        <v>39882</v>
      </c>
      <c r="E2531" t="s">
        <v>9102</v>
      </c>
      <c r="F2531" t="str">
        <f>IF(ISERROR(VLOOKUP(Transaktionen[[#This Row],[Transaktionen]],BTT[Verwendete Transaktion (Pflichtauswahl)],1,FALSE)),"nein","ja")</f>
        <v>nein</v>
      </c>
    </row>
    <row r="2532" spans="1:7" x14ac:dyDescent="0.25">
      <c r="A2532" t="s">
        <v>3322</v>
      </c>
      <c r="B2532" t="s">
        <v>3323</v>
      </c>
      <c r="C2532" t="s">
        <v>6092</v>
      </c>
      <c r="D2532" s="13">
        <v>217632</v>
      </c>
      <c r="E2532" t="s">
        <v>9102</v>
      </c>
      <c r="F2532" t="str">
        <f>IF(ISERROR(VLOOKUP(Transaktionen[[#This Row],[Transaktionen]],BTT[Verwendete Transaktion (Pflichtauswahl)],1,FALSE)),"nein","ja")</f>
        <v>nein</v>
      </c>
    </row>
    <row r="2533" spans="1:7" x14ac:dyDescent="0.25">
      <c r="A2533" t="s">
        <v>3324</v>
      </c>
      <c r="B2533" t="s">
        <v>698</v>
      </c>
      <c r="C2533" t="s">
        <v>6092</v>
      </c>
      <c r="D2533" s="13">
        <v>430249</v>
      </c>
      <c r="E2533" t="s">
        <v>9102</v>
      </c>
      <c r="F2533" t="str">
        <f>IF(ISERROR(VLOOKUP(Transaktionen[[#This Row],[Transaktionen]],BTT[Verwendete Transaktion (Pflichtauswahl)],1,FALSE)),"nein","ja")</f>
        <v>nein</v>
      </c>
    </row>
    <row r="2534" spans="1:7" x14ac:dyDescent="0.25">
      <c r="A2534" t="s">
        <v>3325</v>
      </c>
      <c r="B2534" t="s">
        <v>3326</v>
      </c>
      <c r="C2534" t="s">
        <v>6092</v>
      </c>
      <c r="D2534" s="13">
        <v>4605</v>
      </c>
      <c r="E2534" t="s">
        <v>9102</v>
      </c>
      <c r="F2534" t="str">
        <f>IF(ISERROR(VLOOKUP(Transaktionen[[#This Row],[Transaktionen]],BTT[Verwendete Transaktion (Pflichtauswahl)],1,FALSE)),"nein","ja")</f>
        <v>nein</v>
      </c>
    </row>
    <row r="2535" spans="1:7" x14ac:dyDescent="0.25">
      <c r="A2535" t="s">
        <v>3327</v>
      </c>
      <c r="B2535" t="s">
        <v>3328</v>
      </c>
      <c r="C2535" t="s">
        <v>6092</v>
      </c>
      <c r="D2535" s="13">
        <v>7464</v>
      </c>
      <c r="E2535" t="s">
        <v>9102</v>
      </c>
      <c r="F2535" t="str">
        <f>IF(ISERROR(VLOOKUP(Transaktionen[[#This Row],[Transaktionen]],BTT[Verwendete Transaktion (Pflichtauswahl)],1,FALSE)),"nein","ja")</f>
        <v>nein</v>
      </c>
    </row>
    <row r="2536" spans="1:7" x14ac:dyDescent="0.25">
      <c r="A2536" t="s">
        <v>7122</v>
      </c>
      <c r="B2536" t="s">
        <v>8142</v>
      </c>
      <c r="C2536" t="s">
        <v>6092</v>
      </c>
      <c r="D2536" s="13" t="s">
        <v>576</v>
      </c>
      <c r="E2536" t="s">
        <v>576</v>
      </c>
      <c r="F2536" t="str">
        <f>IF(ISERROR(VLOOKUP(Transaktionen[[#This Row],[Transaktionen]],BTT[Verwendete Transaktion (Pflichtauswahl)],1,FALSE)),"nein","ja")</f>
        <v>nein</v>
      </c>
      <c r="G2536" t="s">
        <v>61</v>
      </c>
    </row>
    <row r="2537" spans="1:7" x14ac:dyDescent="0.25">
      <c r="A2537" t="s">
        <v>7123</v>
      </c>
      <c r="B2537" t="s">
        <v>8143</v>
      </c>
      <c r="C2537" t="s">
        <v>6092</v>
      </c>
      <c r="D2537" s="13">
        <v>3</v>
      </c>
      <c r="E2537" t="s">
        <v>9102</v>
      </c>
      <c r="F2537" t="str">
        <f>IF(ISERROR(VLOOKUP(Transaktionen[[#This Row],[Transaktionen]],BTT[Verwendete Transaktion (Pflichtauswahl)],1,FALSE)),"nein","ja")</f>
        <v>nein</v>
      </c>
      <c r="G2537" t="s">
        <v>61</v>
      </c>
    </row>
    <row r="2538" spans="1:7" x14ac:dyDescent="0.25">
      <c r="A2538" t="s">
        <v>3329</v>
      </c>
      <c r="B2538" t="s">
        <v>3330</v>
      </c>
      <c r="C2538" t="s">
        <v>6092</v>
      </c>
      <c r="D2538" s="13">
        <v>17</v>
      </c>
      <c r="E2538" t="s">
        <v>9102</v>
      </c>
      <c r="F2538" t="str">
        <f>IF(ISERROR(VLOOKUP(Transaktionen[[#This Row],[Transaktionen]],BTT[Verwendete Transaktion (Pflichtauswahl)],1,FALSE)),"nein","ja")</f>
        <v>nein</v>
      </c>
    </row>
    <row r="2539" spans="1:7" x14ac:dyDescent="0.25">
      <c r="A2539" t="s">
        <v>7124</v>
      </c>
      <c r="B2539" t="s">
        <v>8144</v>
      </c>
      <c r="C2539" t="s">
        <v>6092</v>
      </c>
      <c r="D2539" s="13" t="s">
        <v>576</v>
      </c>
      <c r="E2539" t="s">
        <v>576</v>
      </c>
      <c r="F2539" t="str">
        <f>IF(ISERROR(VLOOKUP(Transaktionen[[#This Row],[Transaktionen]],BTT[Verwendete Transaktion (Pflichtauswahl)],1,FALSE)),"nein","ja")</f>
        <v>nein</v>
      </c>
      <c r="G2539" t="s">
        <v>61</v>
      </c>
    </row>
    <row r="2540" spans="1:7" x14ac:dyDescent="0.25">
      <c r="A2540" t="s">
        <v>3331</v>
      </c>
      <c r="B2540" t="s">
        <v>3332</v>
      </c>
      <c r="C2540" t="s">
        <v>6092</v>
      </c>
      <c r="D2540" s="13">
        <v>464</v>
      </c>
      <c r="E2540" t="s">
        <v>9102</v>
      </c>
      <c r="F2540" s="10" t="str">
        <f>IF(ISERROR(VLOOKUP(Transaktionen[[#This Row],[Transaktionen]],BTT[Verwendete Transaktion (Pflichtauswahl)],1,FALSE)),"nein","ja")</f>
        <v>nein</v>
      </c>
    </row>
    <row r="2541" spans="1:7" x14ac:dyDescent="0.25">
      <c r="A2541" t="s">
        <v>3333</v>
      </c>
      <c r="B2541" t="s">
        <v>3334</v>
      </c>
      <c r="C2541" t="s">
        <v>6092</v>
      </c>
      <c r="D2541" s="13">
        <v>248</v>
      </c>
      <c r="E2541" t="s">
        <v>9102</v>
      </c>
      <c r="F2541" t="str">
        <f>IF(ISERROR(VLOOKUP(Transaktionen[[#This Row],[Transaktionen]],BTT[Verwendete Transaktion (Pflichtauswahl)],1,FALSE)),"nein","ja")</f>
        <v>nein</v>
      </c>
    </row>
    <row r="2542" spans="1:7" x14ac:dyDescent="0.25">
      <c r="A2542" t="s">
        <v>3335</v>
      </c>
      <c r="B2542" t="s">
        <v>3336</v>
      </c>
      <c r="C2542" t="s">
        <v>6092</v>
      </c>
      <c r="D2542" s="13">
        <v>4174</v>
      </c>
      <c r="E2542" t="s">
        <v>9102</v>
      </c>
      <c r="F2542" t="str">
        <f>IF(ISERROR(VLOOKUP(Transaktionen[[#This Row],[Transaktionen]],BTT[Verwendete Transaktion (Pflichtauswahl)],1,FALSE)),"nein","ja")</f>
        <v>nein</v>
      </c>
    </row>
    <row r="2543" spans="1:7" x14ac:dyDescent="0.25">
      <c r="A2543" t="s">
        <v>7125</v>
      </c>
      <c r="B2543" t="s">
        <v>8145</v>
      </c>
      <c r="C2543" t="s">
        <v>6092</v>
      </c>
      <c r="D2543" s="13">
        <v>1</v>
      </c>
      <c r="E2543" t="s">
        <v>576</v>
      </c>
      <c r="F2543" t="str">
        <f>IF(ISERROR(VLOOKUP(Transaktionen[[#This Row],[Transaktionen]],BTT[Verwendete Transaktion (Pflichtauswahl)],1,FALSE)),"nein","ja")</f>
        <v>nein</v>
      </c>
      <c r="G2543" t="s">
        <v>61</v>
      </c>
    </row>
    <row r="2544" spans="1:7" x14ac:dyDescent="0.25">
      <c r="A2544" t="s">
        <v>7126</v>
      </c>
      <c r="B2544" t="s">
        <v>8146</v>
      </c>
      <c r="C2544" t="s">
        <v>6092</v>
      </c>
      <c r="D2544" s="13">
        <v>2</v>
      </c>
      <c r="E2544" t="s">
        <v>576</v>
      </c>
      <c r="F2544" t="str">
        <f>IF(ISERROR(VLOOKUP(Transaktionen[[#This Row],[Transaktionen]],BTT[Verwendete Transaktion (Pflichtauswahl)],1,FALSE)),"nein","ja")</f>
        <v>nein</v>
      </c>
      <c r="G2544" t="s">
        <v>61</v>
      </c>
    </row>
    <row r="2545" spans="1:7" x14ac:dyDescent="0.25">
      <c r="A2545" t="s">
        <v>7127</v>
      </c>
      <c r="B2545" t="s">
        <v>8147</v>
      </c>
      <c r="C2545" t="s">
        <v>6092</v>
      </c>
      <c r="D2545" s="13" t="s">
        <v>576</v>
      </c>
      <c r="E2545" t="s">
        <v>576</v>
      </c>
      <c r="F2545" t="str">
        <f>IF(ISERROR(VLOOKUP(Transaktionen[[#This Row],[Transaktionen]],BTT[Verwendete Transaktion (Pflichtauswahl)],1,FALSE)),"nein","ja")</f>
        <v>nein</v>
      </c>
      <c r="G2545" t="s">
        <v>61</v>
      </c>
    </row>
    <row r="2546" spans="1:7" x14ac:dyDescent="0.25">
      <c r="A2546" t="s">
        <v>7128</v>
      </c>
      <c r="B2546" t="s">
        <v>8148</v>
      </c>
      <c r="C2546" t="s">
        <v>6092</v>
      </c>
      <c r="D2546" s="13">
        <v>18</v>
      </c>
      <c r="E2546" t="s">
        <v>576</v>
      </c>
      <c r="F2546" t="str">
        <f>IF(ISERROR(VLOOKUP(Transaktionen[[#This Row],[Transaktionen]],BTT[Verwendete Transaktion (Pflichtauswahl)],1,FALSE)),"nein","ja")</f>
        <v>nein</v>
      </c>
      <c r="G2546" t="s">
        <v>61</v>
      </c>
    </row>
    <row r="2547" spans="1:7" x14ac:dyDescent="0.25">
      <c r="A2547" t="s">
        <v>3337</v>
      </c>
      <c r="B2547" t="s">
        <v>700</v>
      </c>
      <c r="C2547" t="s">
        <v>6092</v>
      </c>
      <c r="D2547" s="13">
        <v>330433</v>
      </c>
      <c r="E2547" t="s">
        <v>9102</v>
      </c>
      <c r="F2547" t="str">
        <f>IF(ISERROR(VLOOKUP(Transaktionen[[#This Row],[Transaktionen]],BTT[Verwendete Transaktion (Pflichtauswahl)],1,FALSE)),"nein","ja")</f>
        <v>nein</v>
      </c>
    </row>
    <row r="2548" spans="1:7" x14ac:dyDescent="0.25">
      <c r="A2548" t="s">
        <v>3338</v>
      </c>
      <c r="B2548" t="s">
        <v>3339</v>
      </c>
      <c r="C2548" t="s">
        <v>6092</v>
      </c>
      <c r="D2548" s="13">
        <v>2</v>
      </c>
      <c r="E2548" t="s">
        <v>576</v>
      </c>
      <c r="F2548" t="str">
        <f>IF(ISERROR(VLOOKUP(Transaktionen[[#This Row],[Transaktionen]],BTT[Verwendete Transaktion (Pflichtauswahl)],1,FALSE)),"nein","ja")</f>
        <v>nein</v>
      </c>
    </row>
    <row r="2549" spans="1:7" x14ac:dyDescent="0.25">
      <c r="A2549" t="s">
        <v>7129</v>
      </c>
      <c r="B2549" t="s">
        <v>8149</v>
      </c>
      <c r="C2549" t="s">
        <v>6092</v>
      </c>
      <c r="D2549" s="13" t="s">
        <v>576</v>
      </c>
      <c r="E2549" t="s">
        <v>576</v>
      </c>
      <c r="F2549" t="str">
        <f>IF(ISERROR(VLOOKUP(Transaktionen[[#This Row],[Transaktionen]],BTT[Verwendete Transaktion (Pflichtauswahl)],1,FALSE)),"nein","ja")</f>
        <v>nein</v>
      </c>
      <c r="G2549" t="s">
        <v>61</v>
      </c>
    </row>
    <row r="2550" spans="1:7" x14ac:dyDescent="0.25">
      <c r="A2550" t="s">
        <v>7130</v>
      </c>
      <c r="B2550" t="s">
        <v>8150</v>
      </c>
      <c r="C2550" t="s">
        <v>6092</v>
      </c>
      <c r="D2550" s="13" t="s">
        <v>576</v>
      </c>
      <c r="E2550" t="s">
        <v>576</v>
      </c>
      <c r="F2550" t="str">
        <f>IF(ISERROR(VLOOKUP(Transaktionen[[#This Row],[Transaktionen]],BTT[Verwendete Transaktion (Pflichtauswahl)],1,FALSE)),"nein","ja")</f>
        <v>nein</v>
      </c>
      <c r="G2550" t="s">
        <v>61</v>
      </c>
    </row>
    <row r="2551" spans="1:7" x14ac:dyDescent="0.25">
      <c r="A2551" t="s">
        <v>9218</v>
      </c>
      <c r="B2551" t="s">
        <v>9219</v>
      </c>
      <c r="C2551" t="s">
        <v>6092</v>
      </c>
      <c r="D2551" s="13">
        <v>672</v>
      </c>
      <c r="E2551" t="s">
        <v>9102</v>
      </c>
      <c r="F2551" t="str">
        <f>IF(ISERROR(VLOOKUP(Transaktionen[[#This Row],[Transaktionen]],BTT[Verwendete Transaktion (Pflichtauswahl)],1,FALSE)),"nein","ja")</f>
        <v>nein</v>
      </c>
    </row>
    <row r="2552" spans="1:7" x14ac:dyDescent="0.25">
      <c r="A2552" t="s">
        <v>7131</v>
      </c>
      <c r="B2552" t="s">
        <v>8151</v>
      </c>
      <c r="C2552" t="s">
        <v>6092</v>
      </c>
      <c r="D2552" s="13">
        <v>29</v>
      </c>
      <c r="E2552" t="s">
        <v>576</v>
      </c>
      <c r="F2552" t="str">
        <f>IF(ISERROR(VLOOKUP(Transaktionen[[#This Row],[Transaktionen]],BTT[Verwendete Transaktion (Pflichtauswahl)],1,FALSE)),"nein","ja")</f>
        <v>nein</v>
      </c>
      <c r="G2552" t="s">
        <v>61</v>
      </c>
    </row>
    <row r="2553" spans="1:7" x14ac:dyDescent="0.25">
      <c r="A2553" t="s">
        <v>3340</v>
      </c>
      <c r="B2553" t="s">
        <v>3341</v>
      </c>
      <c r="C2553" t="s">
        <v>6092</v>
      </c>
      <c r="D2553" s="13">
        <v>320</v>
      </c>
      <c r="E2553" t="s">
        <v>9102</v>
      </c>
      <c r="F2553" t="str">
        <f>IF(ISERROR(VLOOKUP(Transaktionen[[#This Row],[Transaktionen]],BTT[Verwendete Transaktion (Pflichtauswahl)],1,FALSE)),"nein","ja")</f>
        <v>nein</v>
      </c>
    </row>
    <row r="2554" spans="1:7" x14ac:dyDescent="0.25">
      <c r="A2554" t="s">
        <v>3342</v>
      </c>
      <c r="B2554" t="s">
        <v>3343</v>
      </c>
      <c r="C2554" t="s">
        <v>6092</v>
      </c>
      <c r="D2554" s="13">
        <v>97</v>
      </c>
      <c r="E2554" t="s">
        <v>9102</v>
      </c>
      <c r="F2554" t="str">
        <f>IF(ISERROR(VLOOKUP(Transaktionen[[#This Row],[Transaktionen]],BTT[Verwendete Transaktion (Pflichtauswahl)],1,FALSE)),"nein","ja")</f>
        <v>nein</v>
      </c>
    </row>
    <row r="2555" spans="1:7" x14ac:dyDescent="0.25">
      <c r="A2555" t="s">
        <v>3344</v>
      </c>
      <c r="B2555" t="s">
        <v>3345</v>
      </c>
      <c r="C2555" t="s">
        <v>6092</v>
      </c>
      <c r="D2555" s="13">
        <v>1205</v>
      </c>
      <c r="E2555" t="s">
        <v>9102</v>
      </c>
      <c r="F2555" t="str">
        <f>IF(ISERROR(VLOOKUP(Transaktionen[[#This Row],[Transaktionen]],BTT[Verwendete Transaktion (Pflichtauswahl)],1,FALSE)),"nein","ja")</f>
        <v>nein</v>
      </c>
    </row>
    <row r="2556" spans="1:7" x14ac:dyDescent="0.25">
      <c r="A2556" t="s">
        <v>7132</v>
      </c>
      <c r="B2556" t="s">
        <v>8152</v>
      </c>
      <c r="C2556" t="s">
        <v>6038</v>
      </c>
      <c r="D2556" s="13">
        <v>42</v>
      </c>
      <c r="E2556" t="s">
        <v>576</v>
      </c>
      <c r="F2556" t="str">
        <f>IF(ISERROR(VLOOKUP(Transaktionen[[#This Row],[Transaktionen]],BTT[Verwendete Transaktion (Pflichtauswahl)],1,FALSE)),"nein","ja")</f>
        <v>nein</v>
      </c>
      <c r="G2556" t="s">
        <v>9340</v>
      </c>
    </row>
    <row r="2557" spans="1:7" x14ac:dyDescent="0.25">
      <c r="A2557" t="s">
        <v>3346</v>
      </c>
      <c r="B2557" t="s">
        <v>3347</v>
      </c>
      <c r="C2557" t="s">
        <v>6038</v>
      </c>
      <c r="D2557" s="13">
        <v>245</v>
      </c>
      <c r="E2557" t="s">
        <v>576</v>
      </c>
      <c r="F2557" t="str">
        <f>IF(ISERROR(VLOOKUP(Transaktionen[[#This Row],[Transaktionen]],BTT[Verwendete Transaktion (Pflichtauswahl)],1,FALSE)),"nein","ja")</f>
        <v>nein</v>
      </c>
    </row>
    <row r="2558" spans="1:7" x14ac:dyDescent="0.25">
      <c r="A2558" t="s">
        <v>3348</v>
      </c>
      <c r="B2558" t="s">
        <v>3349</v>
      </c>
      <c r="C2558" t="s">
        <v>6038</v>
      </c>
      <c r="D2558" s="13">
        <v>56721</v>
      </c>
      <c r="E2558" t="s">
        <v>9102</v>
      </c>
      <c r="F2558" t="str">
        <f>IF(ISERROR(VLOOKUP(Transaktionen[[#This Row],[Transaktionen]],BTT[Verwendete Transaktion (Pflichtauswahl)],1,FALSE)),"nein","ja")</f>
        <v>nein</v>
      </c>
    </row>
    <row r="2559" spans="1:7" x14ac:dyDescent="0.25">
      <c r="A2559" t="s">
        <v>3350</v>
      </c>
      <c r="B2559" t="s">
        <v>3351</v>
      </c>
      <c r="C2559" t="s">
        <v>6038</v>
      </c>
      <c r="D2559" s="13">
        <v>356</v>
      </c>
      <c r="E2559" t="s">
        <v>9102</v>
      </c>
      <c r="F2559" t="str">
        <f>IF(ISERROR(VLOOKUP(Transaktionen[[#This Row],[Transaktionen]],BTT[Verwendete Transaktion (Pflichtauswahl)],1,FALSE)),"nein","ja")</f>
        <v>nein</v>
      </c>
    </row>
    <row r="2560" spans="1:7" x14ac:dyDescent="0.25">
      <c r="A2560" t="s">
        <v>7133</v>
      </c>
      <c r="B2560" t="s">
        <v>8153</v>
      </c>
      <c r="C2560" t="s">
        <v>6038</v>
      </c>
      <c r="D2560" s="13" t="s">
        <v>576</v>
      </c>
      <c r="E2560" t="s">
        <v>576</v>
      </c>
      <c r="F2560" t="str">
        <f>IF(ISERROR(VLOOKUP(Transaktionen[[#This Row],[Transaktionen]],BTT[Verwendete Transaktion (Pflichtauswahl)],1,FALSE)),"nein","ja")</f>
        <v>nein</v>
      </c>
      <c r="G2560" t="s">
        <v>9340</v>
      </c>
    </row>
    <row r="2561" spans="1:7" x14ac:dyDescent="0.25">
      <c r="A2561" t="s">
        <v>7134</v>
      </c>
      <c r="B2561" t="s">
        <v>8154</v>
      </c>
      <c r="C2561" t="s">
        <v>6038</v>
      </c>
      <c r="D2561" s="13">
        <v>5</v>
      </c>
      <c r="E2561" t="s">
        <v>576</v>
      </c>
      <c r="F2561" t="str">
        <f>IF(ISERROR(VLOOKUP(Transaktionen[[#This Row],[Transaktionen]],BTT[Verwendete Transaktion (Pflichtauswahl)],1,FALSE)),"nein","ja")</f>
        <v>nein</v>
      </c>
      <c r="G2561" t="s">
        <v>9340</v>
      </c>
    </row>
    <row r="2562" spans="1:7" x14ac:dyDescent="0.25">
      <c r="A2562" t="s">
        <v>3352</v>
      </c>
      <c r="B2562" t="s">
        <v>3353</v>
      </c>
      <c r="C2562" t="s">
        <v>6096</v>
      </c>
      <c r="D2562" s="13">
        <v>107</v>
      </c>
      <c r="E2562" t="s">
        <v>9102</v>
      </c>
      <c r="F2562" t="str">
        <f>IF(ISERROR(VLOOKUP(Transaktionen[[#This Row],[Transaktionen]],BTT[Verwendete Transaktion (Pflichtauswahl)],1,FALSE)),"nein","ja")</f>
        <v>nein</v>
      </c>
    </row>
    <row r="2563" spans="1:7" x14ac:dyDescent="0.25">
      <c r="A2563" t="s">
        <v>3354</v>
      </c>
      <c r="B2563" t="s">
        <v>3355</v>
      </c>
      <c r="C2563" t="s">
        <v>6096</v>
      </c>
      <c r="D2563" s="13">
        <v>44</v>
      </c>
      <c r="E2563" t="s">
        <v>9102</v>
      </c>
      <c r="F2563" t="str">
        <f>IF(ISERROR(VLOOKUP(Transaktionen[[#This Row],[Transaktionen]],BTT[Verwendete Transaktion (Pflichtauswahl)],1,FALSE)),"nein","ja")</f>
        <v>nein</v>
      </c>
    </row>
    <row r="2564" spans="1:7" x14ac:dyDescent="0.25">
      <c r="A2564" t="s">
        <v>3356</v>
      </c>
      <c r="B2564" t="s">
        <v>3357</v>
      </c>
      <c r="C2564" t="s">
        <v>6092</v>
      </c>
      <c r="D2564" s="13">
        <v>20</v>
      </c>
      <c r="E2564" t="s">
        <v>9102</v>
      </c>
      <c r="F2564" t="str">
        <f>IF(ISERROR(VLOOKUP(Transaktionen[[#This Row],[Transaktionen]],BTT[Verwendete Transaktion (Pflichtauswahl)],1,FALSE)),"nein","ja")</f>
        <v>nein</v>
      </c>
    </row>
    <row r="2565" spans="1:7" x14ac:dyDescent="0.25">
      <c r="A2565" t="s">
        <v>3358</v>
      </c>
      <c r="B2565" t="s">
        <v>3359</v>
      </c>
      <c r="C2565" t="s">
        <v>6038</v>
      </c>
      <c r="D2565" s="13">
        <v>6</v>
      </c>
      <c r="E2565" t="s">
        <v>9102</v>
      </c>
      <c r="F2565" t="str">
        <f>IF(ISERROR(VLOOKUP(Transaktionen[[#This Row],[Transaktionen]],BTT[Verwendete Transaktion (Pflichtauswahl)],1,FALSE)),"nein","ja")</f>
        <v>nein</v>
      </c>
    </row>
    <row r="2566" spans="1:7" x14ac:dyDescent="0.25">
      <c r="A2566" t="s">
        <v>3360</v>
      </c>
      <c r="B2566" t="s">
        <v>702</v>
      </c>
      <c r="C2566" t="s">
        <v>6038</v>
      </c>
      <c r="D2566" s="13">
        <v>176</v>
      </c>
      <c r="E2566" t="s">
        <v>9102</v>
      </c>
      <c r="F2566" t="str">
        <f>IF(ISERROR(VLOOKUP(Transaktionen[[#This Row],[Transaktionen]],BTT[Verwendete Transaktion (Pflichtauswahl)],1,FALSE)),"nein","ja")</f>
        <v>nein</v>
      </c>
    </row>
    <row r="2567" spans="1:7" x14ac:dyDescent="0.25">
      <c r="A2567" t="s">
        <v>3361</v>
      </c>
      <c r="B2567" t="s">
        <v>3362</v>
      </c>
      <c r="C2567" t="s">
        <v>6038</v>
      </c>
      <c r="D2567" s="13">
        <v>209</v>
      </c>
      <c r="E2567" t="s">
        <v>9102</v>
      </c>
      <c r="F2567" t="str">
        <f>IF(ISERROR(VLOOKUP(Transaktionen[[#This Row],[Transaktionen]],BTT[Verwendete Transaktion (Pflichtauswahl)],1,FALSE)),"nein","ja")</f>
        <v>nein</v>
      </c>
    </row>
    <row r="2568" spans="1:7" x14ac:dyDescent="0.25">
      <c r="A2568" t="s">
        <v>3363</v>
      </c>
      <c r="B2568" t="s">
        <v>3364</v>
      </c>
      <c r="C2568" t="s">
        <v>6095</v>
      </c>
      <c r="D2568" s="13">
        <v>220</v>
      </c>
      <c r="E2568" t="s">
        <v>9102</v>
      </c>
      <c r="F2568" t="str">
        <f>IF(ISERROR(VLOOKUP(Transaktionen[[#This Row],[Transaktionen]],BTT[Verwendete Transaktion (Pflichtauswahl)],1,FALSE)),"nein","ja")</f>
        <v>nein</v>
      </c>
    </row>
    <row r="2569" spans="1:7" x14ac:dyDescent="0.25">
      <c r="A2569" t="s">
        <v>3365</v>
      </c>
      <c r="B2569" t="s">
        <v>3366</v>
      </c>
      <c r="C2569" t="s">
        <v>6038</v>
      </c>
      <c r="D2569" s="13">
        <v>1374</v>
      </c>
      <c r="E2569" t="s">
        <v>9102</v>
      </c>
      <c r="F2569" t="str">
        <f>IF(ISERROR(VLOOKUP(Transaktionen[[#This Row],[Transaktionen]],BTT[Verwendete Transaktion (Pflichtauswahl)],1,FALSE)),"nein","ja")</f>
        <v>nein</v>
      </c>
    </row>
    <row r="2570" spans="1:7" x14ac:dyDescent="0.25">
      <c r="A2570" t="s">
        <v>3367</v>
      </c>
      <c r="B2570" t="s">
        <v>3368</v>
      </c>
      <c r="C2570" t="s">
        <v>6038</v>
      </c>
      <c r="D2570" s="13">
        <v>1096</v>
      </c>
      <c r="E2570" t="s">
        <v>9102</v>
      </c>
      <c r="F2570" t="str">
        <f>IF(ISERROR(VLOOKUP(Transaktionen[[#This Row],[Transaktionen]],BTT[Verwendete Transaktion (Pflichtauswahl)],1,FALSE)),"nein","ja")</f>
        <v>nein</v>
      </c>
    </row>
    <row r="2571" spans="1:7" x14ac:dyDescent="0.25">
      <c r="A2571" t="s">
        <v>3369</v>
      </c>
      <c r="B2571" t="s">
        <v>3370</v>
      </c>
      <c r="C2571" t="s">
        <v>6038</v>
      </c>
      <c r="D2571" s="13" t="s">
        <v>576</v>
      </c>
      <c r="E2571" t="s">
        <v>576</v>
      </c>
      <c r="F2571" t="str">
        <f>IF(ISERROR(VLOOKUP(Transaktionen[[#This Row],[Transaktionen]],BTT[Verwendete Transaktion (Pflichtauswahl)],1,FALSE)),"nein","ja")</f>
        <v>nein</v>
      </c>
    </row>
    <row r="2572" spans="1:7" x14ac:dyDescent="0.25">
      <c r="A2572" t="s">
        <v>3371</v>
      </c>
      <c r="B2572" t="s">
        <v>3372</v>
      </c>
      <c r="C2572" t="s">
        <v>6038</v>
      </c>
      <c r="D2572" s="13">
        <v>3098</v>
      </c>
      <c r="E2572" t="s">
        <v>9102</v>
      </c>
      <c r="F2572" t="str">
        <f>IF(ISERROR(VLOOKUP(Transaktionen[[#This Row],[Transaktionen]],BTT[Verwendete Transaktion (Pflichtauswahl)],1,FALSE)),"nein","ja")</f>
        <v>nein</v>
      </c>
    </row>
    <row r="2573" spans="1:7" x14ac:dyDescent="0.25">
      <c r="A2573" t="s">
        <v>3373</v>
      </c>
      <c r="B2573" t="s">
        <v>3374</v>
      </c>
      <c r="C2573" t="s">
        <v>6038</v>
      </c>
      <c r="D2573" s="13">
        <v>96289</v>
      </c>
      <c r="E2573" t="s">
        <v>9102</v>
      </c>
      <c r="F2573" t="str">
        <f>IF(ISERROR(VLOOKUP(Transaktionen[[#This Row],[Transaktionen]],BTT[Verwendete Transaktion (Pflichtauswahl)],1,FALSE)),"nein","ja")</f>
        <v>nein</v>
      </c>
    </row>
    <row r="2574" spans="1:7" x14ac:dyDescent="0.25">
      <c r="A2574" t="s">
        <v>3375</v>
      </c>
      <c r="B2574" t="s">
        <v>3376</v>
      </c>
      <c r="C2574" t="s">
        <v>6038</v>
      </c>
      <c r="D2574" s="13">
        <v>1011890</v>
      </c>
      <c r="E2574" t="s">
        <v>9102</v>
      </c>
      <c r="F2574" t="str">
        <f>IF(ISERROR(VLOOKUP(Transaktionen[[#This Row],[Transaktionen]],BTT[Verwendete Transaktion (Pflichtauswahl)],1,FALSE)),"nein","ja")</f>
        <v>nein</v>
      </c>
    </row>
    <row r="2575" spans="1:7" x14ac:dyDescent="0.25">
      <c r="A2575" t="s">
        <v>3377</v>
      </c>
      <c r="B2575" t="s">
        <v>3378</v>
      </c>
      <c r="C2575" t="s">
        <v>6038</v>
      </c>
      <c r="D2575" s="13">
        <v>3</v>
      </c>
      <c r="E2575" t="s">
        <v>9102</v>
      </c>
      <c r="F2575" t="str">
        <f>IF(ISERROR(VLOOKUP(Transaktionen[[#This Row],[Transaktionen]],BTT[Verwendete Transaktion (Pflichtauswahl)],1,FALSE)),"nein","ja")</f>
        <v>nein</v>
      </c>
    </row>
    <row r="2576" spans="1:7" x14ac:dyDescent="0.25">
      <c r="A2576" t="s">
        <v>3379</v>
      </c>
      <c r="B2576" t="s">
        <v>3380</v>
      </c>
      <c r="C2576" t="s">
        <v>6038</v>
      </c>
      <c r="D2576" s="13">
        <v>1636</v>
      </c>
      <c r="E2576" t="s">
        <v>9102</v>
      </c>
      <c r="F2576" t="str">
        <f>IF(ISERROR(VLOOKUP(Transaktionen[[#This Row],[Transaktionen]],BTT[Verwendete Transaktion (Pflichtauswahl)],1,FALSE)),"nein","ja")</f>
        <v>nein</v>
      </c>
    </row>
    <row r="2577" spans="1:7" x14ac:dyDescent="0.25">
      <c r="A2577" t="s">
        <v>3381</v>
      </c>
      <c r="B2577" t="s">
        <v>3382</v>
      </c>
      <c r="C2577" t="s">
        <v>6038</v>
      </c>
      <c r="D2577" s="13">
        <v>372</v>
      </c>
      <c r="E2577" t="s">
        <v>9102</v>
      </c>
      <c r="F2577" t="str">
        <f>IF(ISERROR(VLOOKUP(Transaktionen[[#This Row],[Transaktionen]],BTT[Verwendete Transaktion (Pflichtauswahl)],1,FALSE)),"nein","ja")</f>
        <v>nein</v>
      </c>
    </row>
    <row r="2578" spans="1:7" x14ac:dyDescent="0.25">
      <c r="A2578" t="s">
        <v>7135</v>
      </c>
      <c r="B2578" t="s">
        <v>8155</v>
      </c>
      <c r="C2578" t="s">
        <v>6038</v>
      </c>
      <c r="D2578" s="13">
        <v>10</v>
      </c>
      <c r="E2578" t="s">
        <v>576</v>
      </c>
      <c r="F2578" t="str">
        <f>IF(ISERROR(VLOOKUP(Transaktionen[[#This Row],[Transaktionen]],BTT[Verwendete Transaktion (Pflichtauswahl)],1,FALSE)),"nein","ja")</f>
        <v>nein</v>
      </c>
      <c r="G2578" t="s">
        <v>9340</v>
      </c>
    </row>
    <row r="2579" spans="1:7" x14ac:dyDescent="0.25">
      <c r="A2579" t="s">
        <v>7136</v>
      </c>
      <c r="B2579" t="s">
        <v>8156</v>
      </c>
      <c r="C2579" t="s">
        <v>6038</v>
      </c>
      <c r="D2579" s="13">
        <v>6</v>
      </c>
      <c r="E2579" t="s">
        <v>576</v>
      </c>
      <c r="F2579" t="str">
        <f>IF(ISERROR(VLOOKUP(Transaktionen[[#This Row],[Transaktionen]],BTT[Verwendete Transaktion (Pflichtauswahl)],1,FALSE)),"nein","ja")</f>
        <v>nein</v>
      </c>
      <c r="G2579" t="s">
        <v>9340</v>
      </c>
    </row>
    <row r="2580" spans="1:7" x14ac:dyDescent="0.25">
      <c r="A2580" t="s">
        <v>3383</v>
      </c>
      <c r="B2580" t="s">
        <v>3384</v>
      </c>
      <c r="C2580" t="s">
        <v>6092</v>
      </c>
      <c r="D2580" s="13">
        <v>6</v>
      </c>
      <c r="E2580" t="s">
        <v>9102</v>
      </c>
      <c r="F2580" t="str">
        <f>IF(ISERROR(VLOOKUP(Transaktionen[[#This Row],[Transaktionen]],BTT[Verwendete Transaktion (Pflichtauswahl)],1,FALSE)),"nein","ja")</f>
        <v>nein</v>
      </c>
    </row>
    <row r="2581" spans="1:7" x14ac:dyDescent="0.25">
      <c r="A2581" t="s">
        <v>8522</v>
      </c>
      <c r="B2581" t="s">
        <v>8523</v>
      </c>
      <c r="C2581" t="s">
        <v>8485</v>
      </c>
      <c r="D2581" s="13" t="s">
        <v>576</v>
      </c>
      <c r="E2581" t="s">
        <v>576</v>
      </c>
      <c r="F2581" t="str">
        <f>IF(ISERROR(VLOOKUP(Transaktionen[[#This Row],[Transaktionen]],BTT[Verwendete Transaktion (Pflichtauswahl)],1,FALSE)),"nein","ja")</f>
        <v>nein</v>
      </c>
    </row>
    <row r="2582" spans="1:7" x14ac:dyDescent="0.25">
      <c r="A2582" t="s">
        <v>7137</v>
      </c>
      <c r="B2582" t="s">
        <v>8157</v>
      </c>
      <c r="C2582" t="s">
        <v>6089</v>
      </c>
      <c r="D2582" s="13">
        <v>52</v>
      </c>
      <c r="E2582" t="s">
        <v>9102</v>
      </c>
      <c r="F2582" t="str">
        <f>IF(ISERROR(VLOOKUP(Transaktionen[[#This Row],[Transaktionen]],BTT[Verwendete Transaktion (Pflichtauswahl)],1,FALSE)),"nein","ja")</f>
        <v>nein</v>
      </c>
    </row>
    <row r="2583" spans="1:7" x14ac:dyDescent="0.25">
      <c r="A2583" t="s">
        <v>3385</v>
      </c>
      <c r="B2583" t="s">
        <v>3386</v>
      </c>
      <c r="C2583" t="s">
        <v>6089</v>
      </c>
      <c r="D2583" s="13">
        <v>187</v>
      </c>
      <c r="E2583" t="s">
        <v>9102</v>
      </c>
      <c r="F2583" t="str">
        <f>IF(ISERROR(VLOOKUP(Transaktionen[[#This Row],[Transaktionen]],BTT[Verwendete Transaktion (Pflichtauswahl)],1,FALSE)),"nein","ja")</f>
        <v>nein</v>
      </c>
    </row>
    <row r="2584" spans="1:7" x14ac:dyDescent="0.25">
      <c r="A2584" t="s">
        <v>7138</v>
      </c>
      <c r="B2584" t="s">
        <v>8158</v>
      </c>
      <c r="C2584" t="s">
        <v>6089</v>
      </c>
      <c r="D2584" s="13" t="s">
        <v>576</v>
      </c>
      <c r="E2584" t="s">
        <v>576</v>
      </c>
      <c r="F2584" t="str">
        <f>IF(ISERROR(VLOOKUP(Transaktionen[[#This Row],[Transaktionen]],BTT[Verwendete Transaktion (Pflichtauswahl)],1,FALSE)),"nein","ja")</f>
        <v>nein</v>
      </c>
      <c r="G2584" t="s">
        <v>9516</v>
      </c>
    </row>
    <row r="2585" spans="1:7" x14ac:dyDescent="0.25">
      <c r="A2585" t="s">
        <v>7139</v>
      </c>
      <c r="B2585" t="s">
        <v>8159</v>
      </c>
      <c r="C2585" t="s">
        <v>6089</v>
      </c>
      <c r="D2585" s="13" t="s">
        <v>576</v>
      </c>
      <c r="E2585" t="s">
        <v>576</v>
      </c>
      <c r="F2585" t="str">
        <f>IF(ISERROR(VLOOKUP(Transaktionen[[#This Row],[Transaktionen]],BTT[Verwendete Transaktion (Pflichtauswahl)],1,FALSE)),"nein","ja")</f>
        <v>nein</v>
      </c>
      <c r="G2585" t="s">
        <v>9516</v>
      </c>
    </row>
    <row r="2586" spans="1:7" x14ac:dyDescent="0.25">
      <c r="A2586" t="s">
        <v>7140</v>
      </c>
      <c r="B2586" t="s">
        <v>8160</v>
      </c>
      <c r="C2586" t="s">
        <v>6089</v>
      </c>
      <c r="D2586" s="13" t="s">
        <v>576</v>
      </c>
      <c r="E2586" t="s">
        <v>576</v>
      </c>
      <c r="F2586" t="str">
        <f>IF(ISERROR(VLOOKUP(Transaktionen[[#This Row],[Transaktionen]],BTT[Verwendete Transaktion (Pflichtauswahl)],1,FALSE)),"nein","ja")</f>
        <v>nein</v>
      </c>
      <c r="G2586" t="s">
        <v>9516</v>
      </c>
    </row>
    <row r="2587" spans="1:7" x14ac:dyDescent="0.25">
      <c r="A2587" t="s">
        <v>3387</v>
      </c>
      <c r="B2587" t="s">
        <v>3388</v>
      </c>
      <c r="C2587" t="s">
        <v>6089</v>
      </c>
      <c r="D2587" s="13">
        <v>42</v>
      </c>
      <c r="E2587" t="s">
        <v>9102</v>
      </c>
      <c r="F2587" s="10" t="str">
        <f>IF(ISERROR(VLOOKUP(Transaktionen[[#This Row],[Transaktionen]],BTT[Verwendete Transaktion (Pflichtauswahl)],1,FALSE)),"nein","ja")</f>
        <v>nein</v>
      </c>
    </row>
    <row r="2588" spans="1:7" x14ac:dyDescent="0.25">
      <c r="A2588" t="s">
        <v>3389</v>
      </c>
      <c r="B2588" t="s">
        <v>3390</v>
      </c>
      <c r="C2588" t="s">
        <v>6037</v>
      </c>
      <c r="D2588" s="13">
        <v>5318</v>
      </c>
      <c r="E2588" t="s">
        <v>9102</v>
      </c>
      <c r="F2588" t="str">
        <f>IF(ISERROR(VLOOKUP(Transaktionen[[#This Row],[Transaktionen]],BTT[Verwendete Transaktion (Pflichtauswahl)],1,FALSE)),"nein","ja")</f>
        <v>nein</v>
      </c>
    </row>
    <row r="2589" spans="1:7" x14ac:dyDescent="0.25">
      <c r="A2589" t="s">
        <v>9394</v>
      </c>
      <c r="B2589" t="s">
        <v>9395</v>
      </c>
      <c r="C2589" t="s">
        <v>6037</v>
      </c>
      <c r="D2589" s="13">
        <v>24</v>
      </c>
      <c r="E2589" t="s">
        <v>9102</v>
      </c>
      <c r="F2589" t="str">
        <f>IF(ISERROR(VLOOKUP(Transaktionen[[#This Row],[Transaktionen]],BTT[Verwendete Transaktion (Pflichtauswahl)],1,FALSE)),"nein","ja")</f>
        <v>nein</v>
      </c>
    </row>
    <row r="2590" spans="1:7" x14ac:dyDescent="0.25">
      <c r="A2590" t="s">
        <v>3391</v>
      </c>
      <c r="B2590" t="s">
        <v>3392</v>
      </c>
      <c r="C2590" t="s">
        <v>8454</v>
      </c>
      <c r="D2590" s="13">
        <v>16</v>
      </c>
      <c r="E2590" t="s">
        <v>9102</v>
      </c>
      <c r="F2590" t="str">
        <f>IF(ISERROR(VLOOKUP(Transaktionen[[#This Row],[Transaktionen]],BTT[Verwendete Transaktion (Pflichtauswahl)],1,FALSE)),"nein","ja")</f>
        <v>nein</v>
      </c>
    </row>
    <row r="2591" spans="1:7" x14ac:dyDescent="0.25">
      <c r="A2591" t="s">
        <v>3393</v>
      </c>
      <c r="B2591" t="s">
        <v>3394</v>
      </c>
      <c r="C2591" t="s">
        <v>6037</v>
      </c>
      <c r="D2591" s="13">
        <v>310</v>
      </c>
      <c r="E2591" t="s">
        <v>9102</v>
      </c>
      <c r="F2591" t="str">
        <f>IF(ISERROR(VLOOKUP(Transaktionen[[#This Row],[Transaktionen]],BTT[Verwendete Transaktion (Pflichtauswahl)],1,FALSE)),"nein","ja")</f>
        <v>nein</v>
      </c>
    </row>
    <row r="2592" spans="1:7" x14ac:dyDescent="0.25">
      <c r="A2592" t="s">
        <v>3395</v>
      </c>
      <c r="B2592" t="s">
        <v>3396</v>
      </c>
      <c r="C2592" t="s">
        <v>6037</v>
      </c>
      <c r="D2592" s="13">
        <v>50</v>
      </c>
      <c r="E2592" t="s">
        <v>9102</v>
      </c>
      <c r="F2592" t="str">
        <f>IF(ISERROR(VLOOKUP(Transaktionen[[#This Row],[Transaktionen]],BTT[Verwendete Transaktion (Pflichtauswahl)],1,FALSE)),"nein","ja")</f>
        <v>nein</v>
      </c>
    </row>
    <row r="2593" spans="1:7" x14ac:dyDescent="0.25">
      <c r="A2593" t="s">
        <v>7141</v>
      </c>
      <c r="B2593" t="s">
        <v>8161</v>
      </c>
      <c r="C2593" t="s">
        <v>6037</v>
      </c>
      <c r="D2593" s="13" t="s">
        <v>576</v>
      </c>
      <c r="E2593" t="s">
        <v>576</v>
      </c>
      <c r="F2593" t="str">
        <f>IF(ISERROR(VLOOKUP(Transaktionen[[#This Row],[Transaktionen]],BTT[Verwendete Transaktion (Pflichtauswahl)],1,FALSE)),"nein","ja")</f>
        <v>nein</v>
      </c>
      <c r="G2593" t="s">
        <v>9516</v>
      </c>
    </row>
    <row r="2594" spans="1:7" x14ac:dyDescent="0.25">
      <c r="A2594" t="s">
        <v>7142</v>
      </c>
      <c r="B2594" t="s">
        <v>8162</v>
      </c>
      <c r="C2594" t="s">
        <v>6037</v>
      </c>
      <c r="D2594" s="13">
        <v>14</v>
      </c>
      <c r="E2594" t="s">
        <v>576</v>
      </c>
      <c r="F2594" t="str">
        <f>IF(ISERROR(VLOOKUP(Transaktionen[[#This Row],[Transaktionen]],BTT[Verwendete Transaktion (Pflichtauswahl)],1,FALSE)),"nein","ja")</f>
        <v>nein</v>
      </c>
    </row>
    <row r="2595" spans="1:7" x14ac:dyDescent="0.25">
      <c r="A2595" t="s">
        <v>7143</v>
      </c>
      <c r="B2595" t="s">
        <v>8163</v>
      </c>
      <c r="C2595" t="s">
        <v>6037</v>
      </c>
      <c r="D2595" s="13" t="s">
        <v>576</v>
      </c>
      <c r="E2595" t="s">
        <v>576</v>
      </c>
      <c r="F2595" t="str">
        <f>IF(ISERROR(VLOOKUP(Transaktionen[[#This Row],[Transaktionen]],BTT[Verwendete Transaktion (Pflichtauswahl)],1,FALSE)),"nein","ja")</f>
        <v>nein</v>
      </c>
      <c r="G2595" t="s">
        <v>9516</v>
      </c>
    </row>
    <row r="2596" spans="1:7" x14ac:dyDescent="0.25">
      <c r="A2596" t="s">
        <v>3397</v>
      </c>
      <c r="B2596" t="s">
        <v>3398</v>
      </c>
      <c r="C2596" t="s">
        <v>6037</v>
      </c>
      <c r="D2596" s="13">
        <v>18</v>
      </c>
      <c r="E2596" t="s">
        <v>576</v>
      </c>
      <c r="F2596" t="str">
        <f>IF(ISERROR(VLOOKUP(Transaktionen[[#This Row],[Transaktionen]],BTT[Verwendete Transaktion (Pflichtauswahl)],1,FALSE)),"nein","ja")</f>
        <v>nein</v>
      </c>
    </row>
    <row r="2597" spans="1:7" x14ac:dyDescent="0.25">
      <c r="A2597" t="s">
        <v>7144</v>
      </c>
      <c r="B2597" t="s">
        <v>8164</v>
      </c>
      <c r="C2597" t="s">
        <v>6037</v>
      </c>
      <c r="D2597" s="13">
        <v>20</v>
      </c>
      <c r="E2597" t="s">
        <v>9102</v>
      </c>
      <c r="F2597" t="str">
        <f>IF(ISERROR(VLOOKUP(Transaktionen[[#This Row],[Transaktionen]],BTT[Verwendete Transaktion (Pflichtauswahl)],1,FALSE)),"nein","ja")</f>
        <v>nein</v>
      </c>
    </row>
    <row r="2598" spans="1:7" x14ac:dyDescent="0.25">
      <c r="A2598" t="s">
        <v>3399</v>
      </c>
      <c r="B2598" t="s">
        <v>3400</v>
      </c>
      <c r="C2598" t="s">
        <v>8454</v>
      </c>
      <c r="D2598" s="13">
        <v>9797</v>
      </c>
      <c r="E2598" t="s">
        <v>9102</v>
      </c>
      <c r="F2598" t="str">
        <f>IF(ISERROR(VLOOKUP(Transaktionen[[#This Row],[Transaktionen]],BTT[Verwendete Transaktion (Pflichtauswahl)],1,FALSE)),"nein","ja")</f>
        <v>nein</v>
      </c>
    </row>
    <row r="2599" spans="1:7" x14ac:dyDescent="0.25">
      <c r="A2599" t="s">
        <v>9220</v>
      </c>
      <c r="B2599" t="s">
        <v>9221</v>
      </c>
      <c r="C2599" t="s">
        <v>8454</v>
      </c>
      <c r="D2599" s="13">
        <v>230</v>
      </c>
      <c r="E2599" t="s">
        <v>9102</v>
      </c>
      <c r="F2599" t="str">
        <f>IF(ISERROR(VLOOKUP(Transaktionen[[#This Row],[Transaktionen]],BTT[Verwendete Transaktion (Pflichtauswahl)],1,FALSE)),"nein","ja")</f>
        <v>nein</v>
      </c>
    </row>
    <row r="2600" spans="1:7" x14ac:dyDescent="0.25">
      <c r="A2600" t="s">
        <v>3401</v>
      </c>
      <c r="B2600" t="s">
        <v>3402</v>
      </c>
      <c r="C2600" t="s">
        <v>8454</v>
      </c>
      <c r="D2600" s="13">
        <v>74</v>
      </c>
      <c r="E2600" t="s">
        <v>9102</v>
      </c>
      <c r="F2600" t="str">
        <f>IF(ISERROR(VLOOKUP(Transaktionen[[#This Row],[Transaktionen]],BTT[Verwendete Transaktion (Pflichtauswahl)],1,FALSE)),"nein","ja")</f>
        <v>nein</v>
      </c>
    </row>
    <row r="2601" spans="1:7" x14ac:dyDescent="0.25">
      <c r="A2601" t="s">
        <v>7145</v>
      </c>
      <c r="B2601" t="s">
        <v>8165</v>
      </c>
      <c r="C2601" t="s">
        <v>6037</v>
      </c>
      <c r="D2601" s="13" t="s">
        <v>576</v>
      </c>
      <c r="E2601" t="s">
        <v>576</v>
      </c>
      <c r="F2601" t="str">
        <f>IF(ISERROR(VLOOKUP(Transaktionen[[#This Row],[Transaktionen]],BTT[Verwendete Transaktion (Pflichtauswahl)],1,FALSE)),"nein","ja")</f>
        <v>nein</v>
      </c>
      <c r="G2601" t="s">
        <v>9516</v>
      </c>
    </row>
    <row r="2602" spans="1:7" x14ac:dyDescent="0.25">
      <c r="A2602" t="s">
        <v>7146</v>
      </c>
      <c r="B2602" t="s">
        <v>8166</v>
      </c>
      <c r="C2602" t="s">
        <v>6037</v>
      </c>
      <c r="D2602" s="13" t="s">
        <v>576</v>
      </c>
      <c r="E2602" t="s">
        <v>576</v>
      </c>
      <c r="F2602" t="str">
        <f>IF(ISERROR(VLOOKUP(Transaktionen[[#This Row],[Transaktionen]],BTT[Verwendete Transaktion (Pflichtauswahl)],1,FALSE)),"nein","ja")</f>
        <v>nein</v>
      </c>
      <c r="G2602" t="s">
        <v>9516</v>
      </c>
    </row>
    <row r="2603" spans="1:7" x14ac:dyDescent="0.25">
      <c r="A2603" t="s">
        <v>9396</v>
      </c>
      <c r="B2603" t="s">
        <v>9397</v>
      </c>
      <c r="C2603" t="s">
        <v>6037</v>
      </c>
      <c r="D2603" s="13">
        <v>10</v>
      </c>
      <c r="E2603" t="s">
        <v>9102</v>
      </c>
      <c r="F2603" t="str">
        <f>IF(ISERROR(VLOOKUP(Transaktionen[[#This Row],[Transaktionen]],BTT[Verwendete Transaktion (Pflichtauswahl)],1,FALSE)),"nein","ja")</f>
        <v>nein</v>
      </c>
    </row>
    <row r="2604" spans="1:7" x14ac:dyDescent="0.25">
      <c r="A2604" t="s">
        <v>3403</v>
      </c>
      <c r="B2604" t="s">
        <v>3404</v>
      </c>
      <c r="C2604" t="s">
        <v>8454</v>
      </c>
      <c r="D2604" s="13">
        <v>24</v>
      </c>
      <c r="E2604" t="s">
        <v>576</v>
      </c>
      <c r="F2604" t="str">
        <f>IF(ISERROR(VLOOKUP(Transaktionen[[#This Row],[Transaktionen]],BTT[Verwendete Transaktion (Pflichtauswahl)],1,FALSE)),"nein","ja")</f>
        <v>nein</v>
      </c>
    </row>
    <row r="2605" spans="1:7" x14ac:dyDescent="0.25">
      <c r="A2605" t="s">
        <v>3405</v>
      </c>
      <c r="B2605" t="s">
        <v>3406</v>
      </c>
      <c r="C2605" t="s">
        <v>8454</v>
      </c>
      <c r="D2605" s="13">
        <v>4877</v>
      </c>
      <c r="E2605" t="s">
        <v>9102</v>
      </c>
      <c r="F2605" t="str">
        <f>IF(ISERROR(VLOOKUP(Transaktionen[[#This Row],[Transaktionen]],BTT[Verwendete Transaktion (Pflichtauswahl)],1,FALSE)),"nein","ja")</f>
        <v>nein</v>
      </c>
    </row>
    <row r="2606" spans="1:7" x14ac:dyDescent="0.25">
      <c r="A2606" t="s">
        <v>3407</v>
      </c>
      <c r="B2606" t="s">
        <v>3408</v>
      </c>
      <c r="C2606" t="s">
        <v>6037</v>
      </c>
      <c r="D2606" s="13">
        <v>2510</v>
      </c>
      <c r="E2606" t="s">
        <v>576</v>
      </c>
      <c r="F2606" t="str">
        <f>IF(ISERROR(VLOOKUP(Transaktionen[[#This Row],[Transaktionen]],BTT[Verwendete Transaktion (Pflichtauswahl)],1,FALSE)),"nein","ja")</f>
        <v>nein</v>
      </c>
    </row>
    <row r="2607" spans="1:7" x14ac:dyDescent="0.25">
      <c r="A2607" t="s">
        <v>3409</v>
      </c>
      <c r="B2607" t="s">
        <v>3408</v>
      </c>
      <c r="C2607" t="s">
        <v>6037</v>
      </c>
      <c r="D2607" s="13">
        <v>630</v>
      </c>
      <c r="E2607" t="s">
        <v>576</v>
      </c>
      <c r="F2607" s="10" t="str">
        <f>IF(ISERROR(VLOOKUP(Transaktionen[[#This Row],[Transaktionen]],BTT[Verwendete Transaktion (Pflichtauswahl)],1,FALSE)),"nein","ja")</f>
        <v>nein</v>
      </c>
    </row>
    <row r="2608" spans="1:7" x14ac:dyDescent="0.25">
      <c r="A2608" t="s">
        <v>3410</v>
      </c>
      <c r="B2608" t="s">
        <v>3411</v>
      </c>
      <c r="C2608" t="s">
        <v>6037</v>
      </c>
      <c r="D2608" s="13" t="s">
        <v>576</v>
      </c>
      <c r="E2608" t="s">
        <v>576</v>
      </c>
      <c r="F2608" t="str">
        <f>IF(ISERROR(VLOOKUP(Transaktionen[[#This Row],[Transaktionen]],BTT[Verwendete Transaktion (Pflichtauswahl)],1,FALSE)),"nein","ja")</f>
        <v>nein</v>
      </c>
      <c r="G2608" t="s">
        <v>9516</v>
      </c>
    </row>
    <row r="2609" spans="1:7" x14ac:dyDescent="0.25">
      <c r="A2609" t="s">
        <v>3412</v>
      </c>
      <c r="B2609" t="s">
        <v>3413</v>
      </c>
      <c r="C2609" t="s">
        <v>6038</v>
      </c>
      <c r="D2609" s="13">
        <v>24</v>
      </c>
      <c r="E2609" t="s">
        <v>576</v>
      </c>
      <c r="F2609" t="str">
        <f>IF(ISERROR(VLOOKUP(Transaktionen[[#This Row],[Transaktionen]],BTT[Verwendete Transaktion (Pflichtauswahl)],1,FALSE)),"nein","ja")</f>
        <v>nein</v>
      </c>
      <c r="G2609" t="s">
        <v>9346</v>
      </c>
    </row>
    <row r="2610" spans="1:7" x14ac:dyDescent="0.25">
      <c r="A2610" t="s">
        <v>3414</v>
      </c>
      <c r="B2610" t="s">
        <v>3415</v>
      </c>
      <c r="C2610" t="s">
        <v>8454</v>
      </c>
      <c r="D2610" s="13">
        <v>2036</v>
      </c>
      <c r="E2610" t="s">
        <v>9102</v>
      </c>
      <c r="F2610" t="str">
        <f>IF(ISERROR(VLOOKUP(Transaktionen[[#This Row],[Transaktionen]],BTT[Verwendete Transaktion (Pflichtauswahl)],1,FALSE)),"nein","ja")</f>
        <v>nein</v>
      </c>
    </row>
    <row r="2611" spans="1:7" x14ac:dyDescent="0.25">
      <c r="A2611" t="s">
        <v>7147</v>
      </c>
      <c r="B2611" t="s">
        <v>3415</v>
      </c>
      <c r="C2611" t="s">
        <v>8454</v>
      </c>
      <c r="D2611" s="13" t="s">
        <v>576</v>
      </c>
      <c r="E2611" t="s">
        <v>576</v>
      </c>
      <c r="F2611" t="str">
        <f>IF(ISERROR(VLOOKUP(Transaktionen[[#This Row],[Transaktionen]],BTT[Verwendete Transaktion (Pflichtauswahl)],1,FALSE)),"nein","ja")</f>
        <v>nein</v>
      </c>
      <c r="G2611" t="s">
        <v>9516</v>
      </c>
    </row>
    <row r="2612" spans="1:7" x14ac:dyDescent="0.25">
      <c r="A2612" t="s">
        <v>3416</v>
      </c>
      <c r="B2612" t="s">
        <v>3417</v>
      </c>
      <c r="C2612" t="s">
        <v>6037</v>
      </c>
      <c r="D2612" s="13">
        <v>96</v>
      </c>
      <c r="E2612" t="s">
        <v>9102</v>
      </c>
      <c r="F2612" t="str">
        <f>IF(ISERROR(VLOOKUP(Transaktionen[[#This Row],[Transaktionen]],BTT[Verwendete Transaktion (Pflichtauswahl)],1,FALSE)),"nein","ja")</f>
        <v>nein</v>
      </c>
    </row>
    <row r="2613" spans="1:7" x14ac:dyDescent="0.25">
      <c r="A2613" t="s">
        <v>3418</v>
      </c>
      <c r="B2613" t="s">
        <v>3419</v>
      </c>
      <c r="C2613" t="s">
        <v>6038</v>
      </c>
      <c r="D2613" s="13">
        <v>2</v>
      </c>
      <c r="E2613" t="s">
        <v>9102</v>
      </c>
      <c r="F2613" t="str">
        <f>IF(ISERROR(VLOOKUP(Transaktionen[[#This Row],[Transaktionen]],BTT[Verwendete Transaktion (Pflichtauswahl)],1,FALSE)),"nein","ja")</f>
        <v>nein</v>
      </c>
      <c r="G2613" t="s">
        <v>9346</v>
      </c>
    </row>
    <row r="2614" spans="1:7" x14ac:dyDescent="0.25">
      <c r="A2614" t="s">
        <v>3420</v>
      </c>
      <c r="B2614" t="s">
        <v>3421</v>
      </c>
      <c r="C2614" t="s">
        <v>6037</v>
      </c>
      <c r="D2614" s="13">
        <v>10</v>
      </c>
      <c r="E2614" t="s">
        <v>9102</v>
      </c>
      <c r="F2614" t="str">
        <f>IF(ISERROR(VLOOKUP(Transaktionen[[#This Row],[Transaktionen]],BTT[Verwendete Transaktion (Pflichtauswahl)],1,FALSE)),"nein","ja")</f>
        <v>nein</v>
      </c>
    </row>
    <row r="2615" spans="1:7" x14ac:dyDescent="0.25">
      <c r="A2615" t="s">
        <v>3422</v>
      </c>
      <c r="B2615" t="s">
        <v>3423</v>
      </c>
      <c r="C2615" t="s">
        <v>6037</v>
      </c>
      <c r="D2615" s="13">
        <v>195</v>
      </c>
      <c r="E2615" t="s">
        <v>9102</v>
      </c>
      <c r="F2615" t="str">
        <f>IF(ISERROR(VLOOKUP(Transaktionen[[#This Row],[Transaktionen]],BTT[Verwendete Transaktion (Pflichtauswahl)],1,FALSE)),"nein","ja")</f>
        <v>nein</v>
      </c>
    </row>
    <row r="2616" spans="1:7" x14ac:dyDescent="0.25">
      <c r="A2616" t="s">
        <v>7148</v>
      </c>
      <c r="B2616" t="s">
        <v>8167</v>
      </c>
      <c r="C2616" t="s">
        <v>6037</v>
      </c>
      <c r="D2616" s="13" t="s">
        <v>576</v>
      </c>
      <c r="E2616" t="s">
        <v>576</v>
      </c>
      <c r="F2616" t="str">
        <f>IF(ISERROR(VLOOKUP(Transaktionen[[#This Row],[Transaktionen]],BTT[Verwendete Transaktion (Pflichtauswahl)],1,FALSE)),"nein","ja")</f>
        <v>nein</v>
      </c>
      <c r="G2616" t="s">
        <v>9516</v>
      </c>
    </row>
    <row r="2617" spans="1:7" x14ac:dyDescent="0.25">
      <c r="A2617" t="s">
        <v>7149</v>
      </c>
      <c r="B2617" t="s">
        <v>8168</v>
      </c>
      <c r="C2617" t="s">
        <v>6037</v>
      </c>
      <c r="D2617" s="13" t="s">
        <v>576</v>
      </c>
      <c r="E2617" t="s">
        <v>576</v>
      </c>
      <c r="F2617" t="str">
        <f>IF(ISERROR(VLOOKUP(Transaktionen[[#This Row],[Transaktionen]],BTT[Verwendete Transaktion (Pflichtauswahl)],1,FALSE)),"nein","ja")</f>
        <v>nein</v>
      </c>
      <c r="G2617" t="s">
        <v>9516</v>
      </c>
    </row>
    <row r="2618" spans="1:7" x14ac:dyDescent="0.25">
      <c r="A2618" t="s">
        <v>7150</v>
      </c>
      <c r="B2618" t="s">
        <v>8169</v>
      </c>
      <c r="C2618" t="s">
        <v>8454</v>
      </c>
      <c r="D2618" s="13">
        <v>5</v>
      </c>
      <c r="E2618" t="s">
        <v>576</v>
      </c>
      <c r="F2618" s="10" t="str">
        <f>IF(ISERROR(VLOOKUP(Transaktionen[[#This Row],[Transaktionen]],BTT[Verwendete Transaktion (Pflichtauswahl)],1,FALSE)),"nein","ja")</f>
        <v>nein</v>
      </c>
    </row>
    <row r="2619" spans="1:7" x14ac:dyDescent="0.25">
      <c r="A2619" t="s">
        <v>3424</v>
      </c>
      <c r="B2619" t="s">
        <v>3425</v>
      </c>
      <c r="C2619" t="s">
        <v>6037</v>
      </c>
      <c r="D2619" s="13">
        <v>10</v>
      </c>
      <c r="E2619" t="s">
        <v>9102</v>
      </c>
      <c r="F2619" t="str">
        <f>IF(ISERROR(VLOOKUP(Transaktionen[[#This Row],[Transaktionen]],BTT[Verwendete Transaktion (Pflichtauswahl)],1,FALSE)),"nein","ja")</f>
        <v>nein</v>
      </c>
    </row>
    <row r="2620" spans="1:7" x14ac:dyDescent="0.25">
      <c r="A2620" t="s">
        <v>9222</v>
      </c>
      <c r="B2620" t="s">
        <v>9223</v>
      </c>
      <c r="C2620" t="s">
        <v>6037</v>
      </c>
      <c r="D2620" s="13">
        <v>8</v>
      </c>
      <c r="E2620" t="s">
        <v>9102</v>
      </c>
      <c r="F2620" t="str">
        <f>IF(ISERROR(VLOOKUP(Transaktionen[[#This Row],[Transaktionen]],BTT[Verwendete Transaktion (Pflichtauswahl)],1,FALSE)),"nein","ja")</f>
        <v>nein</v>
      </c>
    </row>
    <row r="2621" spans="1:7" x14ac:dyDescent="0.25">
      <c r="A2621" t="s">
        <v>7151</v>
      </c>
      <c r="B2621" t="s">
        <v>8170</v>
      </c>
      <c r="C2621" t="s">
        <v>6037</v>
      </c>
      <c r="D2621" s="13" t="s">
        <v>576</v>
      </c>
      <c r="E2621" t="s">
        <v>576</v>
      </c>
      <c r="F2621" t="str">
        <f>IF(ISERROR(VLOOKUP(Transaktionen[[#This Row],[Transaktionen]],BTT[Verwendete Transaktion (Pflichtauswahl)],1,FALSE)),"nein","ja")</f>
        <v>nein</v>
      </c>
      <c r="G2621" t="s">
        <v>9516</v>
      </c>
    </row>
    <row r="2622" spans="1:7" x14ac:dyDescent="0.25">
      <c r="A2622" t="s">
        <v>3426</v>
      </c>
      <c r="B2622" t="s">
        <v>1121</v>
      </c>
      <c r="C2622" t="s">
        <v>6037</v>
      </c>
      <c r="D2622" s="13">
        <v>40</v>
      </c>
      <c r="E2622" t="s">
        <v>576</v>
      </c>
      <c r="F2622" t="str">
        <f>IF(ISERROR(VLOOKUP(Transaktionen[[#This Row],[Transaktionen]],BTT[Verwendete Transaktion (Pflichtauswahl)],1,FALSE)),"nein","ja")</f>
        <v>nein</v>
      </c>
    </row>
    <row r="2623" spans="1:7" x14ac:dyDescent="0.25">
      <c r="A2623" t="s">
        <v>3427</v>
      </c>
      <c r="B2623" t="s">
        <v>3428</v>
      </c>
      <c r="C2623" t="s">
        <v>6037</v>
      </c>
      <c r="D2623" s="13">
        <v>50</v>
      </c>
      <c r="E2623" t="s">
        <v>576</v>
      </c>
      <c r="F2623" t="str">
        <f>IF(ISERROR(VLOOKUP(Transaktionen[[#This Row],[Transaktionen]],BTT[Verwendete Transaktion (Pflichtauswahl)],1,FALSE)),"nein","ja")</f>
        <v>nein</v>
      </c>
    </row>
    <row r="2624" spans="1:7" x14ac:dyDescent="0.25">
      <c r="A2624" t="s">
        <v>7152</v>
      </c>
      <c r="B2624" t="s">
        <v>8171</v>
      </c>
      <c r="C2624" t="s">
        <v>6037</v>
      </c>
      <c r="D2624" s="13" t="s">
        <v>576</v>
      </c>
      <c r="E2624" t="s">
        <v>576</v>
      </c>
      <c r="F2624" t="str">
        <f>IF(ISERROR(VLOOKUP(Transaktionen[[#This Row],[Transaktionen]],BTT[Verwendete Transaktion (Pflichtauswahl)],1,FALSE)),"nein","ja")</f>
        <v>nein</v>
      </c>
      <c r="G2624" t="s">
        <v>9516</v>
      </c>
    </row>
    <row r="2625" spans="1:7" x14ac:dyDescent="0.25">
      <c r="A2625" t="s">
        <v>7153</v>
      </c>
      <c r="B2625" t="s">
        <v>8172</v>
      </c>
      <c r="C2625" t="s">
        <v>6037</v>
      </c>
      <c r="D2625" s="13" t="s">
        <v>576</v>
      </c>
      <c r="E2625" t="s">
        <v>576</v>
      </c>
      <c r="F2625" t="str">
        <f>IF(ISERROR(VLOOKUP(Transaktionen[[#This Row],[Transaktionen]],BTT[Verwendete Transaktion (Pflichtauswahl)],1,FALSE)),"nein","ja")</f>
        <v>nein</v>
      </c>
      <c r="G2625" t="s">
        <v>9516</v>
      </c>
    </row>
    <row r="2626" spans="1:7" x14ac:dyDescent="0.25">
      <c r="A2626" t="s">
        <v>7154</v>
      </c>
      <c r="B2626" t="s">
        <v>8173</v>
      </c>
      <c r="C2626" t="s">
        <v>6037</v>
      </c>
      <c r="D2626" s="13" t="s">
        <v>576</v>
      </c>
      <c r="E2626" t="s">
        <v>576</v>
      </c>
      <c r="F2626" t="str">
        <f>IF(ISERROR(VLOOKUP(Transaktionen[[#This Row],[Transaktionen]],BTT[Verwendete Transaktion (Pflichtauswahl)],1,FALSE)),"nein","ja")</f>
        <v>nein</v>
      </c>
      <c r="G2626" t="s">
        <v>9516</v>
      </c>
    </row>
    <row r="2627" spans="1:7" x14ac:dyDescent="0.25">
      <c r="A2627" t="s">
        <v>3429</v>
      </c>
      <c r="B2627" t="s">
        <v>3430</v>
      </c>
      <c r="C2627" t="s">
        <v>6037</v>
      </c>
      <c r="D2627" s="13">
        <v>40</v>
      </c>
      <c r="E2627" t="s">
        <v>576</v>
      </c>
      <c r="F2627" t="str">
        <f>IF(ISERROR(VLOOKUP(Transaktionen[[#This Row],[Transaktionen]],BTT[Verwendete Transaktion (Pflichtauswahl)],1,FALSE)),"nein","ja")</f>
        <v>nein</v>
      </c>
    </row>
    <row r="2628" spans="1:7" x14ac:dyDescent="0.25">
      <c r="A2628" t="s">
        <v>3431</v>
      </c>
      <c r="B2628" t="s">
        <v>3432</v>
      </c>
      <c r="C2628" t="s">
        <v>6089</v>
      </c>
      <c r="D2628" s="13">
        <v>54</v>
      </c>
      <c r="E2628" t="s">
        <v>576</v>
      </c>
      <c r="F2628" t="str">
        <f>IF(ISERROR(VLOOKUP(Transaktionen[[#This Row],[Transaktionen]],BTT[Verwendete Transaktion (Pflichtauswahl)],1,FALSE)),"nein","ja")</f>
        <v>nein</v>
      </c>
    </row>
    <row r="2629" spans="1:7" x14ac:dyDescent="0.25">
      <c r="A2629" t="s">
        <v>3433</v>
      </c>
      <c r="B2629" t="s">
        <v>3434</v>
      </c>
      <c r="C2629" t="s">
        <v>6089</v>
      </c>
      <c r="D2629" s="13">
        <v>674</v>
      </c>
      <c r="E2629" t="s">
        <v>9102</v>
      </c>
      <c r="F2629" t="str">
        <f>IF(ISERROR(VLOOKUP(Transaktionen[[#This Row],[Transaktionen]],BTT[Verwendete Transaktion (Pflichtauswahl)],1,FALSE)),"nein","ja")</f>
        <v>nein</v>
      </c>
    </row>
    <row r="2630" spans="1:7" x14ac:dyDescent="0.25">
      <c r="A2630" t="s">
        <v>3435</v>
      </c>
      <c r="B2630" t="s">
        <v>3436</v>
      </c>
      <c r="C2630" t="s">
        <v>6089</v>
      </c>
      <c r="D2630" s="13">
        <v>690</v>
      </c>
      <c r="E2630" t="s">
        <v>576</v>
      </c>
      <c r="F2630" t="str">
        <f>IF(ISERROR(VLOOKUP(Transaktionen[[#This Row],[Transaktionen]],BTT[Verwendete Transaktion (Pflichtauswahl)],1,FALSE)),"nein","ja")</f>
        <v>nein</v>
      </c>
    </row>
    <row r="2631" spans="1:7" x14ac:dyDescent="0.25">
      <c r="A2631" t="s">
        <v>9224</v>
      </c>
      <c r="B2631" t="s">
        <v>9225</v>
      </c>
      <c r="C2631" t="s">
        <v>6089</v>
      </c>
      <c r="D2631" s="13">
        <v>36</v>
      </c>
      <c r="E2631" t="s">
        <v>9102</v>
      </c>
      <c r="F2631" t="str">
        <f>IF(ISERROR(VLOOKUP(Transaktionen[[#This Row],[Transaktionen]],BTT[Verwendete Transaktion (Pflichtauswahl)],1,FALSE)),"nein","ja")</f>
        <v>nein</v>
      </c>
    </row>
    <row r="2632" spans="1:7" x14ac:dyDescent="0.25">
      <c r="A2632" t="s">
        <v>3437</v>
      </c>
      <c r="B2632" t="s">
        <v>3438</v>
      </c>
      <c r="C2632" t="s">
        <v>6089</v>
      </c>
      <c r="D2632" s="13">
        <v>10</v>
      </c>
      <c r="E2632" t="s">
        <v>576</v>
      </c>
      <c r="F2632" t="str">
        <f>IF(ISERROR(VLOOKUP(Transaktionen[[#This Row],[Transaktionen]],BTT[Verwendete Transaktion (Pflichtauswahl)],1,FALSE)),"nein","ja")</f>
        <v>nein</v>
      </c>
    </row>
    <row r="2633" spans="1:7" x14ac:dyDescent="0.25">
      <c r="A2633" t="s">
        <v>3439</v>
      </c>
      <c r="B2633" t="s">
        <v>3440</v>
      </c>
      <c r="C2633" t="s">
        <v>6089</v>
      </c>
      <c r="D2633" s="13">
        <v>168</v>
      </c>
      <c r="E2633" t="s">
        <v>9102</v>
      </c>
      <c r="F2633" t="str">
        <f>IF(ISERROR(VLOOKUP(Transaktionen[[#This Row],[Transaktionen]],BTT[Verwendete Transaktion (Pflichtauswahl)],1,FALSE)),"nein","ja")</f>
        <v>nein</v>
      </c>
    </row>
    <row r="2634" spans="1:7" x14ac:dyDescent="0.25">
      <c r="A2634" t="s">
        <v>3441</v>
      </c>
      <c r="B2634" t="s">
        <v>3442</v>
      </c>
      <c r="C2634" t="s">
        <v>6089</v>
      </c>
      <c r="D2634" s="13">
        <v>488</v>
      </c>
      <c r="E2634" t="s">
        <v>9102</v>
      </c>
      <c r="F2634" t="str">
        <f>IF(ISERROR(VLOOKUP(Transaktionen[[#This Row],[Transaktionen]],BTT[Verwendete Transaktion (Pflichtauswahl)],1,FALSE)),"nein","ja")</f>
        <v>nein</v>
      </c>
    </row>
    <row r="2635" spans="1:7" x14ac:dyDescent="0.25">
      <c r="A2635" t="s">
        <v>3443</v>
      </c>
      <c r="B2635" t="s">
        <v>3444</v>
      </c>
      <c r="C2635" t="s">
        <v>6089</v>
      </c>
      <c r="D2635" s="13">
        <v>482</v>
      </c>
      <c r="E2635" t="s">
        <v>9102</v>
      </c>
      <c r="F2635" t="str">
        <f>IF(ISERROR(VLOOKUP(Transaktionen[[#This Row],[Transaktionen]],BTT[Verwendete Transaktion (Pflichtauswahl)],1,FALSE)),"nein","ja")</f>
        <v>nein</v>
      </c>
    </row>
    <row r="2636" spans="1:7" x14ac:dyDescent="0.25">
      <c r="A2636" t="s">
        <v>3445</v>
      </c>
      <c r="B2636" t="s">
        <v>3446</v>
      </c>
      <c r="C2636" t="s">
        <v>6089</v>
      </c>
      <c r="D2636" s="13">
        <v>762</v>
      </c>
      <c r="E2636" t="s">
        <v>9102</v>
      </c>
      <c r="F2636" t="str">
        <f>IF(ISERROR(VLOOKUP(Transaktionen[[#This Row],[Transaktionen]],BTT[Verwendete Transaktion (Pflichtauswahl)],1,FALSE)),"nein","ja")</f>
        <v>nein</v>
      </c>
    </row>
    <row r="2637" spans="1:7" x14ac:dyDescent="0.25">
      <c r="A2637" t="s">
        <v>9398</v>
      </c>
      <c r="B2637" t="s">
        <v>9399</v>
      </c>
      <c r="C2637" t="s">
        <v>6089</v>
      </c>
      <c r="D2637" s="13">
        <v>6</v>
      </c>
      <c r="E2637" t="s">
        <v>9102</v>
      </c>
      <c r="F2637" t="str">
        <f>IF(ISERROR(VLOOKUP(Transaktionen[[#This Row],[Transaktionen]],BTT[Verwendete Transaktion (Pflichtauswahl)],1,FALSE)),"nein","ja")</f>
        <v>nein</v>
      </c>
    </row>
    <row r="2638" spans="1:7" x14ac:dyDescent="0.25">
      <c r="A2638" t="s">
        <v>3447</v>
      </c>
      <c r="B2638" t="s">
        <v>3448</v>
      </c>
      <c r="C2638" t="s">
        <v>6089</v>
      </c>
      <c r="D2638" s="13">
        <v>3414</v>
      </c>
      <c r="E2638" t="s">
        <v>9102</v>
      </c>
      <c r="F2638" t="str">
        <f>IF(ISERROR(VLOOKUP(Transaktionen[[#This Row],[Transaktionen]],BTT[Verwendete Transaktion (Pflichtauswahl)],1,FALSE)),"nein","ja")</f>
        <v>nein</v>
      </c>
    </row>
    <row r="2639" spans="1:7" x14ac:dyDescent="0.25">
      <c r="A2639" t="s">
        <v>3449</v>
      </c>
      <c r="B2639" t="s">
        <v>3450</v>
      </c>
      <c r="C2639" t="s">
        <v>6089</v>
      </c>
      <c r="D2639" s="13">
        <v>48</v>
      </c>
      <c r="E2639" t="s">
        <v>9102</v>
      </c>
      <c r="F2639" t="str">
        <f>IF(ISERROR(VLOOKUP(Transaktionen[[#This Row],[Transaktionen]],BTT[Verwendete Transaktion (Pflichtauswahl)],1,FALSE)),"nein","ja")</f>
        <v>nein</v>
      </c>
    </row>
    <row r="2640" spans="1:7" x14ac:dyDescent="0.25">
      <c r="A2640" t="s">
        <v>3451</v>
      </c>
      <c r="B2640" t="s">
        <v>3452</v>
      </c>
      <c r="C2640" t="s">
        <v>6089</v>
      </c>
      <c r="D2640" s="13">
        <v>528</v>
      </c>
      <c r="E2640" t="s">
        <v>9102</v>
      </c>
      <c r="F2640" t="str">
        <f>IF(ISERROR(VLOOKUP(Transaktionen[[#This Row],[Transaktionen]],BTT[Verwendete Transaktion (Pflichtauswahl)],1,FALSE)),"nein","ja")</f>
        <v>nein</v>
      </c>
    </row>
    <row r="2641" spans="1:7" x14ac:dyDescent="0.25">
      <c r="A2641" t="s">
        <v>3453</v>
      </c>
      <c r="B2641" t="s">
        <v>3454</v>
      </c>
      <c r="C2641" t="s">
        <v>6089</v>
      </c>
      <c r="D2641" s="13">
        <v>12</v>
      </c>
      <c r="E2641" t="s">
        <v>9102</v>
      </c>
      <c r="F2641" t="str">
        <f>IF(ISERROR(VLOOKUP(Transaktionen[[#This Row],[Transaktionen]],BTT[Verwendete Transaktion (Pflichtauswahl)],1,FALSE)),"nein","ja")</f>
        <v>nein</v>
      </c>
    </row>
    <row r="2642" spans="1:7" x14ac:dyDescent="0.25">
      <c r="A2642" t="s">
        <v>3455</v>
      </c>
      <c r="B2642" t="s">
        <v>3456</v>
      </c>
      <c r="C2642" t="s">
        <v>6089</v>
      </c>
      <c r="D2642" s="13">
        <v>192</v>
      </c>
      <c r="E2642" t="s">
        <v>576</v>
      </c>
      <c r="F2642" s="10" t="str">
        <f>IF(ISERROR(VLOOKUP(Transaktionen[[#This Row],[Transaktionen]],BTT[Verwendete Transaktion (Pflichtauswahl)],1,FALSE)),"nein","ja")</f>
        <v>nein</v>
      </c>
    </row>
    <row r="2643" spans="1:7" x14ac:dyDescent="0.25">
      <c r="A2643" t="s">
        <v>3457</v>
      </c>
      <c r="B2643" t="s">
        <v>3458</v>
      </c>
      <c r="C2643" t="s">
        <v>6089</v>
      </c>
      <c r="D2643" s="13" t="s">
        <v>576</v>
      </c>
      <c r="E2643" t="s">
        <v>576</v>
      </c>
      <c r="F2643" t="str">
        <f>IF(ISERROR(VLOOKUP(Transaktionen[[#This Row],[Transaktionen]],BTT[Verwendete Transaktion (Pflichtauswahl)],1,FALSE)),"nein","ja")</f>
        <v>nein</v>
      </c>
      <c r="G2643" t="s">
        <v>9516</v>
      </c>
    </row>
    <row r="2644" spans="1:7" x14ac:dyDescent="0.25">
      <c r="A2644" t="s">
        <v>3459</v>
      </c>
      <c r="B2644" t="s">
        <v>3460</v>
      </c>
      <c r="C2644" t="s">
        <v>6038</v>
      </c>
      <c r="D2644" s="13">
        <v>876</v>
      </c>
      <c r="E2644" t="s">
        <v>9102</v>
      </c>
      <c r="F2644" t="str">
        <f>IF(ISERROR(VLOOKUP(Transaktionen[[#This Row],[Transaktionen]],BTT[Verwendete Transaktion (Pflichtauswahl)],1,FALSE)),"nein","ja")</f>
        <v>nein</v>
      </c>
      <c r="G2644" t="s">
        <v>9346</v>
      </c>
    </row>
    <row r="2645" spans="1:7" x14ac:dyDescent="0.25">
      <c r="A2645" t="s">
        <v>3461</v>
      </c>
      <c r="B2645" t="s">
        <v>3462</v>
      </c>
      <c r="C2645" t="s">
        <v>6089</v>
      </c>
      <c r="D2645" s="13">
        <v>3585</v>
      </c>
      <c r="E2645" t="s">
        <v>9102</v>
      </c>
      <c r="F2645" t="str">
        <f>IF(ISERROR(VLOOKUP(Transaktionen[[#This Row],[Transaktionen]],BTT[Verwendete Transaktion (Pflichtauswahl)],1,FALSE)),"nein","ja")</f>
        <v>nein</v>
      </c>
    </row>
    <row r="2646" spans="1:7" x14ac:dyDescent="0.25">
      <c r="A2646" t="s">
        <v>3463</v>
      </c>
      <c r="B2646" t="s">
        <v>3464</v>
      </c>
      <c r="C2646" t="s">
        <v>6089</v>
      </c>
      <c r="D2646" s="13">
        <v>24</v>
      </c>
      <c r="E2646" t="s">
        <v>9102</v>
      </c>
      <c r="F2646" t="str">
        <f>IF(ISERROR(VLOOKUP(Transaktionen[[#This Row],[Transaktionen]],BTT[Verwendete Transaktion (Pflichtauswahl)],1,FALSE)),"nein","ja")</f>
        <v>nein</v>
      </c>
    </row>
    <row r="2647" spans="1:7" x14ac:dyDescent="0.25">
      <c r="A2647" t="s">
        <v>3465</v>
      </c>
      <c r="B2647" t="s">
        <v>3466</v>
      </c>
      <c r="C2647" t="s">
        <v>6089</v>
      </c>
      <c r="D2647" s="13">
        <v>36</v>
      </c>
      <c r="E2647" t="s">
        <v>576</v>
      </c>
      <c r="F2647" t="str">
        <f>IF(ISERROR(VLOOKUP(Transaktionen[[#This Row],[Transaktionen]],BTT[Verwendete Transaktion (Pflichtauswahl)],1,FALSE)),"nein","ja")</f>
        <v>nein</v>
      </c>
    </row>
    <row r="2648" spans="1:7" x14ac:dyDescent="0.25">
      <c r="A2648" t="s">
        <v>7155</v>
      </c>
      <c r="B2648" t="s">
        <v>8174</v>
      </c>
      <c r="C2648" t="s">
        <v>6089</v>
      </c>
      <c r="D2648" s="13" t="s">
        <v>576</v>
      </c>
      <c r="E2648" t="s">
        <v>576</v>
      </c>
      <c r="F2648" t="str">
        <f>IF(ISERROR(VLOOKUP(Transaktionen[[#This Row],[Transaktionen]],BTT[Verwendete Transaktion (Pflichtauswahl)],1,FALSE)),"nein","ja")</f>
        <v>nein</v>
      </c>
      <c r="G2648" t="s">
        <v>9516</v>
      </c>
    </row>
    <row r="2649" spans="1:7" x14ac:dyDescent="0.25">
      <c r="A2649" t="s">
        <v>7156</v>
      </c>
      <c r="B2649" t="s">
        <v>8175</v>
      </c>
      <c r="C2649" t="s">
        <v>6089</v>
      </c>
      <c r="D2649" s="13" t="s">
        <v>576</v>
      </c>
      <c r="E2649" t="s">
        <v>576</v>
      </c>
      <c r="F2649" t="str">
        <f>IF(ISERROR(VLOOKUP(Transaktionen[[#This Row],[Transaktionen]],BTT[Verwendete Transaktion (Pflichtauswahl)],1,FALSE)),"nein","ja")</f>
        <v>nein</v>
      </c>
      <c r="G2649" t="s">
        <v>9516</v>
      </c>
    </row>
    <row r="2650" spans="1:7" x14ac:dyDescent="0.25">
      <c r="A2650" t="s">
        <v>3467</v>
      </c>
      <c r="B2650" t="s">
        <v>3468</v>
      </c>
      <c r="C2650" t="s">
        <v>6089</v>
      </c>
      <c r="D2650" s="13">
        <v>153</v>
      </c>
      <c r="E2650" t="s">
        <v>576</v>
      </c>
      <c r="F2650" t="str">
        <f>IF(ISERROR(VLOOKUP(Transaktionen[[#This Row],[Transaktionen]],BTT[Verwendete Transaktion (Pflichtauswahl)],1,FALSE)),"nein","ja")</f>
        <v>nein</v>
      </c>
    </row>
    <row r="2651" spans="1:7" x14ac:dyDescent="0.25">
      <c r="A2651" t="s">
        <v>3469</v>
      </c>
      <c r="B2651" t="s">
        <v>3470</v>
      </c>
      <c r="C2651" t="s">
        <v>6089</v>
      </c>
      <c r="D2651" s="13" t="s">
        <v>576</v>
      </c>
      <c r="E2651" t="s">
        <v>576</v>
      </c>
      <c r="F2651" t="str">
        <f>IF(ISERROR(VLOOKUP(Transaktionen[[#This Row],[Transaktionen]],BTT[Verwendete Transaktion (Pflichtauswahl)],1,FALSE)),"nein","ja")</f>
        <v>nein</v>
      </c>
      <c r="G2651" t="s">
        <v>9516</v>
      </c>
    </row>
    <row r="2652" spans="1:7" x14ac:dyDescent="0.25">
      <c r="A2652" t="s">
        <v>3471</v>
      </c>
      <c r="B2652" t="s">
        <v>3472</v>
      </c>
      <c r="C2652" t="s">
        <v>6089</v>
      </c>
      <c r="D2652" s="13">
        <v>8</v>
      </c>
      <c r="E2652" t="s">
        <v>9102</v>
      </c>
      <c r="F2652" t="str">
        <f>IF(ISERROR(VLOOKUP(Transaktionen[[#This Row],[Transaktionen]],BTT[Verwendete Transaktion (Pflichtauswahl)],1,FALSE)),"nein","ja")</f>
        <v>nein</v>
      </c>
    </row>
    <row r="2653" spans="1:7" x14ac:dyDescent="0.25">
      <c r="A2653" t="s">
        <v>9400</v>
      </c>
      <c r="B2653" t="s">
        <v>9401</v>
      </c>
      <c r="C2653" t="s">
        <v>6089</v>
      </c>
      <c r="D2653" s="13">
        <v>14</v>
      </c>
      <c r="E2653" t="s">
        <v>9102</v>
      </c>
      <c r="F2653" t="str">
        <f>IF(ISERROR(VLOOKUP(Transaktionen[[#This Row],[Transaktionen]],BTT[Verwendete Transaktion (Pflichtauswahl)],1,FALSE)),"nein","ja")</f>
        <v>nein</v>
      </c>
    </row>
    <row r="2654" spans="1:7" x14ac:dyDescent="0.25">
      <c r="A2654" t="s">
        <v>3473</v>
      </c>
      <c r="B2654" t="s">
        <v>3474</v>
      </c>
      <c r="C2654" t="s">
        <v>6089</v>
      </c>
      <c r="D2654" s="13">
        <v>1900</v>
      </c>
      <c r="E2654" t="s">
        <v>9102</v>
      </c>
      <c r="F2654" t="str">
        <f>IF(ISERROR(VLOOKUP(Transaktionen[[#This Row],[Transaktionen]],BTT[Verwendete Transaktion (Pflichtauswahl)],1,FALSE)),"nein","ja")</f>
        <v>nein</v>
      </c>
    </row>
    <row r="2655" spans="1:7" x14ac:dyDescent="0.25">
      <c r="A2655" t="s">
        <v>3475</v>
      </c>
      <c r="B2655" t="s">
        <v>3476</v>
      </c>
      <c r="C2655" t="s">
        <v>6089</v>
      </c>
      <c r="D2655" s="13">
        <v>1905</v>
      </c>
      <c r="E2655" t="s">
        <v>9102</v>
      </c>
      <c r="F2655" t="str">
        <f>IF(ISERROR(VLOOKUP(Transaktionen[[#This Row],[Transaktionen]],BTT[Verwendete Transaktion (Pflichtauswahl)],1,FALSE)),"nein","ja")</f>
        <v>nein</v>
      </c>
    </row>
    <row r="2656" spans="1:7" x14ac:dyDescent="0.25">
      <c r="A2656" t="s">
        <v>3477</v>
      </c>
      <c r="B2656" t="s">
        <v>3478</v>
      </c>
      <c r="C2656" t="s">
        <v>6089</v>
      </c>
      <c r="D2656" s="13">
        <v>24</v>
      </c>
      <c r="E2656" t="s">
        <v>576</v>
      </c>
      <c r="F2656" t="str">
        <f>IF(ISERROR(VLOOKUP(Transaktionen[[#This Row],[Transaktionen]],BTT[Verwendete Transaktion (Pflichtauswahl)],1,FALSE)),"nein","ja")</f>
        <v>nein</v>
      </c>
    </row>
    <row r="2657" spans="1:7" x14ac:dyDescent="0.25">
      <c r="A2657" t="s">
        <v>9226</v>
      </c>
      <c r="B2657" t="s">
        <v>9227</v>
      </c>
      <c r="C2657" t="s">
        <v>6089</v>
      </c>
      <c r="D2657" s="13">
        <v>22</v>
      </c>
      <c r="E2657" t="s">
        <v>9102</v>
      </c>
      <c r="F2657" t="str">
        <f>IF(ISERROR(VLOOKUP(Transaktionen[[#This Row],[Transaktionen]],BTT[Verwendete Transaktion (Pflichtauswahl)],1,FALSE)),"nein","ja")</f>
        <v>nein</v>
      </c>
    </row>
    <row r="2658" spans="1:7" x14ac:dyDescent="0.25">
      <c r="A2658" t="s">
        <v>9402</v>
      </c>
      <c r="B2658" t="s">
        <v>9403</v>
      </c>
      <c r="C2658" t="s">
        <v>6089</v>
      </c>
      <c r="D2658" s="13">
        <v>2</v>
      </c>
      <c r="E2658" t="s">
        <v>9102</v>
      </c>
      <c r="F2658" t="str">
        <f>IF(ISERROR(VLOOKUP(Transaktionen[[#This Row],[Transaktionen]],BTT[Verwendete Transaktion (Pflichtauswahl)],1,FALSE)),"nein","ja")</f>
        <v>nein</v>
      </c>
    </row>
    <row r="2659" spans="1:7" x14ac:dyDescent="0.25">
      <c r="A2659" t="s">
        <v>3479</v>
      </c>
      <c r="B2659" t="s">
        <v>3480</v>
      </c>
      <c r="C2659" t="s">
        <v>6089</v>
      </c>
      <c r="D2659" s="13">
        <v>12</v>
      </c>
      <c r="E2659" t="s">
        <v>576</v>
      </c>
      <c r="F2659" t="str">
        <f>IF(ISERROR(VLOOKUP(Transaktionen[[#This Row],[Transaktionen]],BTT[Verwendete Transaktion (Pflichtauswahl)],1,FALSE)),"nein","ja")</f>
        <v>nein</v>
      </c>
    </row>
    <row r="2660" spans="1:7" x14ac:dyDescent="0.25">
      <c r="A2660" t="s">
        <v>3481</v>
      </c>
      <c r="B2660" t="s">
        <v>3462</v>
      </c>
      <c r="C2660" t="s">
        <v>6089</v>
      </c>
      <c r="D2660" s="13">
        <v>410</v>
      </c>
      <c r="E2660" t="s">
        <v>9102</v>
      </c>
      <c r="F2660" t="str">
        <f>IF(ISERROR(VLOOKUP(Transaktionen[[#This Row],[Transaktionen]],BTT[Verwendete Transaktion (Pflichtauswahl)],1,FALSE)),"nein","ja")</f>
        <v>nein</v>
      </c>
    </row>
    <row r="2661" spans="1:7" x14ac:dyDescent="0.25">
      <c r="A2661" t="s">
        <v>7157</v>
      </c>
      <c r="B2661" t="s">
        <v>8176</v>
      </c>
      <c r="C2661" t="s">
        <v>6089</v>
      </c>
      <c r="D2661" s="13" t="s">
        <v>576</v>
      </c>
      <c r="E2661" t="s">
        <v>576</v>
      </c>
      <c r="F2661" t="str">
        <f>IF(ISERROR(VLOOKUP(Transaktionen[[#This Row],[Transaktionen]],BTT[Verwendete Transaktion (Pflichtauswahl)],1,FALSE)),"nein","ja")</f>
        <v>nein</v>
      </c>
      <c r="G2661" t="s">
        <v>9516</v>
      </c>
    </row>
    <row r="2662" spans="1:7" x14ac:dyDescent="0.25">
      <c r="A2662" t="s">
        <v>7158</v>
      </c>
      <c r="B2662" t="s">
        <v>8177</v>
      </c>
      <c r="C2662" t="s">
        <v>6089</v>
      </c>
      <c r="D2662" s="13" t="s">
        <v>576</v>
      </c>
      <c r="E2662" t="s">
        <v>576</v>
      </c>
      <c r="F2662" t="str">
        <f>IF(ISERROR(VLOOKUP(Transaktionen[[#This Row],[Transaktionen]],BTT[Verwendete Transaktion (Pflichtauswahl)],1,FALSE)),"nein","ja")</f>
        <v>nein</v>
      </c>
      <c r="G2662" t="s">
        <v>9516</v>
      </c>
    </row>
    <row r="2663" spans="1:7" x14ac:dyDescent="0.25">
      <c r="A2663" t="s">
        <v>3482</v>
      </c>
      <c r="B2663" t="s">
        <v>3483</v>
      </c>
      <c r="C2663" t="s">
        <v>3</v>
      </c>
      <c r="D2663" s="13">
        <v>1548</v>
      </c>
      <c r="E2663" t="s">
        <v>9102</v>
      </c>
      <c r="F2663" t="str">
        <f>IF(ISERROR(VLOOKUP(Transaktionen[[#This Row],[Transaktionen]],BTT[Verwendete Transaktion (Pflichtauswahl)],1,FALSE)),"nein","ja")</f>
        <v>nein</v>
      </c>
    </row>
    <row r="2664" spans="1:7" x14ac:dyDescent="0.25">
      <c r="A2664" t="s">
        <v>3484</v>
      </c>
      <c r="B2664" t="s">
        <v>3485</v>
      </c>
      <c r="C2664" t="s">
        <v>3</v>
      </c>
      <c r="D2664" s="13" t="s">
        <v>576</v>
      </c>
      <c r="E2664" t="s">
        <v>576</v>
      </c>
      <c r="F2664" t="str">
        <f>IF(ISERROR(VLOOKUP(Transaktionen[[#This Row],[Transaktionen]],BTT[Verwendete Transaktion (Pflichtauswahl)],1,FALSE)),"nein","ja")</f>
        <v>nein</v>
      </c>
      <c r="G2664" t="s">
        <v>9516</v>
      </c>
    </row>
    <row r="2665" spans="1:7" x14ac:dyDescent="0.25">
      <c r="A2665" t="s">
        <v>3486</v>
      </c>
      <c r="B2665" t="s">
        <v>3487</v>
      </c>
      <c r="C2665" t="s">
        <v>8458</v>
      </c>
      <c r="D2665" s="13">
        <v>809</v>
      </c>
      <c r="E2665" t="s">
        <v>9102</v>
      </c>
      <c r="F2665" t="str">
        <f>IF(ISERROR(VLOOKUP(Transaktionen[[#This Row],[Transaktionen]],BTT[Verwendete Transaktion (Pflichtauswahl)],1,FALSE)),"nein","ja")</f>
        <v>nein</v>
      </c>
    </row>
    <row r="2666" spans="1:7" x14ac:dyDescent="0.25">
      <c r="A2666" t="s">
        <v>7159</v>
      </c>
      <c r="B2666" t="s">
        <v>8178</v>
      </c>
      <c r="C2666" t="s">
        <v>6089</v>
      </c>
      <c r="D2666" s="13" t="s">
        <v>576</v>
      </c>
      <c r="E2666" t="s">
        <v>576</v>
      </c>
      <c r="F2666" t="str">
        <f>IF(ISERROR(VLOOKUP(Transaktionen[[#This Row],[Transaktionen]],BTT[Verwendete Transaktion (Pflichtauswahl)],1,FALSE)),"nein","ja")</f>
        <v>nein</v>
      </c>
      <c r="G2666" t="s">
        <v>9516</v>
      </c>
    </row>
    <row r="2667" spans="1:7" x14ac:dyDescent="0.25">
      <c r="A2667" t="s">
        <v>3488</v>
      </c>
      <c r="B2667" t="s">
        <v>3489</v>
      </c>
      <c r="C2667" t="s">
        <v>3</v>
      </c>
      <c r="D2667" s="13">
        <v>32</v>
      </c>
      <c r="E2667" t="s">
        <v>9102</v>
      </c>
      <c r="F2667" t="str">
        <f>IF(ISERROR(VLOOKUP(Transaktionen[[#This Row],[Transaktionen]],BTT[Verwendete Transaktion (Pflichtauswahl)],1,FALSE)),"nein","ja")</f>
        <v>nein</v>
      </c>
    </row>
    <row r="2668" spans="1:7" x14ac:dyDescent="0.25">
      <c r="A2668" t="s">
        <v>3490</v>
      </c>
      <c r="B2668" t="s">
        <v>3491</v>
      </c>
      <c r="C2668" t="s">
        <v>6089</v>
      </c>
      <c r="D2668" s="13">
        <v>72</v>
      </c>
      <c r="E2668" t="s">
        <v>9102</v>
      </c>
      <c r="F2668" t="str">
        <f>IF(ISERROR(VLOOKUP(Transaktionen[[#This Row],[Transaktionen]],BTT[Verwendete Transaktion (Pflichtauswahl)],1,FALSE)),"nein","ja")</f>
        <v>nein</v>
      </c>
    </row>
    <row r="2669" spans="1:7" x14ac:dyDescent="0.25">
      <c r="A2669" t="s">
        <v>3492</v>
      </c>
      <c r="B2669" t="s">
        <v>3493</v>
      </c>
      <c r="C2669" t="s">
        <v>3</v>
      </c>
      <c r="D2669" s="13">
        <v>758</v>
      </c>
      <c r="E2669" t="s">
        <v>9102</v>
      </c>
      <c r="F2669" t="str">
        <f>IF(ISERROR(VLOOKUP(Transaktionen[[#This Row],[Transaktionen]],BTT[Verwendete Transaktion (Pflichtauswahl)],1,FALSE)),"nein","ja")</f>
        <v>nein</v>
      </c>
    </row>
    <row r="2670" spans="1:7" x14ac:dyDescent="0.25">
      <c r="A2670" t="s">
        <v>3494</v>
      </c>
      <c r="B2670" t="s">
        <v>3495</v>
      </c>
      <c r="C2670" t="s">
        <v>3</v>
      </c>
      <c r="D2670" s="13">
        <v>36</v>
      </c>
      <c r="E2670" t="s">
        <v>9102</v>
      </c>
      <c r="F2670" t="str">
        <f>IF(ISERROR(VLOOKUP(Transaktionen[[#This Row],[Transaktionen]],BTT[Verwendete Transaktion (Pflichtauswahl)],1,FALSE)),"nein","ja")</f>
        <v>nein</v>
      </c>
    </row>
    <row r="2671" spans="1:7" x14ac:dyDescent="0.25">
      <c r="A2671" t="s">
        <v>3496</v>
      </c>
      <c r="B2671" t="s">
        <v>3497</v>
      </c>
      <c r="C2671" t="s">
        <v>3</v>
      </c>
      <c r="D2671" s="13">
        <v>753</v>
      </c>
      <c r="E2671" t="s">
        <v>9102</v>
      </c>
      <c r="F2671" t="str">
        <f>IF(ISERROR(VLOOKUP(Transaktionen[[#This Row],[Transaktionen]],BTT[Verwendete Transaktion (Pflichtauswahl)],1,FALSE)),"nein","ja")</f>
        <v>nein</v>
      </c>
    </row>
    <row r="2672" spans="1:7" x14ac:dyDescent="0.25">
      <c r="A2672" t="s">
        <v>3498</v>
      </c>
      <c r="B2672" t="s">
        <v>3499</v>
      </c>
      <c r="C2672" t="s">
        <v>3</v>
      </c>
      <c r="D2672" s="13">
        <v>50</v>
      </c>
      <c r="E2672" t="s">
        <v>576</v>
      </c>
      <c r="F2672" t="str">
        <f>IF(ISERROR(VLOOKUP(Transaktionen[[#This Row],[Transaktionen]],BTT[Verwendete Transaktion (Pflichtauswahl)],1,FALSE)),"nein","ja")</f>
        <v>nein</v>
      </c>
    </row>
    <row r="2673" spans="1:7" x14ac:dyDescent="0.25">
      <c r="A2673" t="s">
        <v>3500</v>
      </c>
      <c r="B2673" t="s">
        <v>3501</v>
      </c>
      <c r="C2673" t="s">
        <v>3</v>
      </c>
      <c r="D2673" s="13">
        <v>24</v>
      </c>
      <c r="E2673" t="s">
        <v>576</v>
      </c>
      <c r="F2673" t="str">
        <f>IF(ISERROR(VLOOKUP(Transaktionen[[#This Row],[Transaktionen]],BTT[Verwendete Transaktion (Pflichtauswahl)],1,FALSE)),"nein","ja")</f>
        <v>nein</v>
      </c>
    </row>
    <row r="2674" spans="1:7" x14ac:dyDescent="0.25">
      <c r="A2674" t="s">
        <v>3502</v>
      </c>
      <c r="B2674" t="s">
        <v>3503</v>
      </c>
      <c r="C2674" t="s">
        <v>6089</v>
      </c>
      <c r="D2674" s="13">
        <v>72</v>
      </c>
      <c r="E2674" t="s">
        <v>576</v>
      </c>
      <c r="F2674" t="str">
        <f>IF(ISERROR(VLOOKUP(Transaktionen[[#This Row],[Transaktionen]],BTT[Verwendete Transaktion (Pflichtauswahl)],1,FALSE)),"nein","ja")</f>
        <v>nein</v>
      </c>
    </row>
    <row r="2675" spans="1:7" x14ac:dyDescent="0.25">
      <c r="A2675" t="s">
        <v>3504</v>
      </c>
      <c r="B2675" t="s">
        <v>3505</v>
      </c>
      <c r="C2675" t="s">
        <v>6089</v>
      </c>
      <c r="D2675" s="13" t="s">
        <v>576</v>
      </c>
      <c r="E2675" t="s">
        <v>576</v>
      </c>
      <c r="F2675" t="str">
        <f>IF(ISERROR(VLOOKUP(Transaktionen[[#This Row],[Transaktionen]],BTT[Verwendete Transaktion (Pflichtauswahl)],1,FALSE)),"nein","ja")</f>
        <v>nein</v>
      </c>
      <c r="G2675" t="s">
        <v>9516</v>
      </c>
    </row>
    <row r="2676" spans="1:7" x14ac:dyDescent="0.25">
      <c r="A2676" t="s">
        <v>3506</v>
      </c>
      <c r="B2676" t="s">
        <v>3507</v>
      </c>
      <c r="C2676" t="s">
        <v>6089</v>
      </c>
      <c r="D2676" s="13">
        <v>12</v>
      </c>
      <c r="E2676" t="s">
        <v>576</v>
      </c>
      <c r="F2676" t="str">
        <f>IF(ISERROR(VLOOKUP(Transaktionen[[#This Row],[Transaktionen]],BTT[Verwendete Transaktion (Pflichtauswahl)],1,FALSE)),"nein","ja")</f>
        <v>nein</v>
      </c>
    </row>
    <row r="2677" spans="1:7" x14ac:dyDescent="0.25">
      <c r="A2677" t="s">
        <v>3508</v>
      </c>
      <c r="B2677" t="s">
        <v>3509</v>
      </c>
      <c r="C2677" t="s">
        <v>6089</v>
      </c>
      <c r="D2677" s="13">
        <v>120</v>
      </c>
      <c r="E2677" t="s">
        <v>9102</v>
      </c>
      <c r="F2677" t="str">
        <f>IF(ISERROR(VLOOKUP(Transaktionen[[#This Row],[Transaktionen]],BTT[Verwendete Transaktion (Pflichtauswahl)],1,FALSE)),"nein","ja")</f>
        <v>nein</v>
      </c>
    </row>
    <row r="2678" spans="1:7" x14ac:dyDescent="0.25">
      <c r="A2678" t="s">
        <v>3510</v>
      </c>
      <c r="B2678" t="s">
        <v>3511</v>
      </c>
      <c r="C2678" t="s">
        <v>6089</v>
      </c>
      <c r="D2678" s="13">
        <v>204</v>
      </c>
      <c r="E2678" t="s">
        <v>9102</v>
      </c>
      <c r="F2678" t="str">
        <f>IF(ISERROR(VLOOKUP(Transaktionen[[#This Row],[Transaktionen]],BTT[Verwendete Transaktion (Pflichtauswahl)],1,FALSE)),"nein","ja")</f>
        <v>nein</v>
      </c>
    </row>
    <row r="2679" spans="1:7" x14ac:dyDescent="0.25">
      <c r="A2679" t="s">
        <v>3512</v>
      </c>
      <c r="B2679" t="s">
        <v>3513</v>
      </c>
      <c r="C2679" t="s">
        <v>6089</v>
      </c>
      <c r="D2679" s="13">
        <v>36</v>
      </c>
      <c r="E2679" t="s">
        <v>576</v>
      </c>
      <c r="F2679" t="str">
        <f>IF(ISERROR(VLOOKUP(Transaktionen[[#This Row],[Transaktionen]],BTT[Verwendete Transaktion (Pflichtauswahl)],1,FALSE)),"nein","ja")</f>
        <v>nein</v>
      </c>
    </row>
    <row r="2680" spans="1:7" x14ac:dyDescent="0.25">
      <c r="A2680" t="s">
        <v>3514</v>
      </c>
      <c r="B2680" t="s">
        <v>3515</v>
      </c>
      <c r="C2680" t="s">
        <v>6089</v>
      </c>
      <c r="D2680" s="13">
        <v>60</v>
      </c>
      <c r="E2680" t="s">
        <v>576</v>
      </c>
      <c r="F2680" t="str">
        <f>IF(ISERROR(VLOOKUP(Transaktionen[[#This Row],[Transaktionen]],BTT[Verwendete Transaktion (Pflichtauswahl)],1,FALSE)),"nein","ja")</f>
        <v>nein</v>
      </c>
    </row>
    <row r="2681" spans="1:7" x14ac:dyDescent="0.25">
      <c r="A2681" t="s">
        <v>3516</v>
      </c>
      <c r="B2681" t="s">
        <v>3517</v>
      </c>
      <c r="C2681" t="s">
        <v>6102</v>
      </c>
      <c r="D2681" s="13">
        <v>12</v>
      </c>
      <c r="E2681" t="s">
        <v>9102</v>
      </c>
      <c r="F2681" t="str">
        <f>IF(ISERROR(VLOOKUP(Transaktionen[[#This Row],[Transaktionen]],BTT[Verwendete Transaktion (Pflichtauswahl)],1,FALSE)),"nein","ja")</f>
        <v>nein</v>
      </c>
    </row>
    <row r="2682" spans="1:7" x14ac:dyDescent="0.25">
      <c r="A2682" t="s">
        <v>3518</v>
      </c>
      <c r="B2682" t="s">
        <v>3519</v>
      </c>
      <c r="C2682" t="s">
        <v>3</v>
      </c>
      <c r="D2682" s="13">
        <v>18</v>
      </c>
      <c r="E2682" t="s">
        <v>576</v>
      </c>
      <c r="F2682" t="str">
        <f>IF(ISERROR(VLOOKUP(Transaktionen[[#This Row],[Transaktionen]],BTT[Verwendete Transaktion (Pflichtauswahl)],1,FALSE)),"nein","ja")</f>
        <v>nein</v>
      </c>
    </row>
    <row r="2683" spans="1:7" x14ac:dyDescent="0.25">
      <c r="A2683" t="s">
        <v>3520</v>
      </c>
      <c r="B2683" t="s">
        <v>3521</v>
      </c>
      <c r="C2683" t="s">
        <v>6089</v>
      </c>
      <c r="D2683" s="13">
        <v>42</v>
      </c>
      <c r="E2683" t="s">
        <v>576</v>
      </c>
      <c r="F2683" t="str">
        <f>IF(ISERROR(VLOOKUP(Transaktionen[[#This Row],[Transaktionen]],BTT[Verwendete Transaktion (Pflichtauswahl)],1,FALSE)),"nein","ja")</f>
        <v>nein</v>
      </c>
    </row>
    <row r="2684" spans="1:7" x14ac:dyDescent="0.25">
      <c r="A2684" t="s">
        <v>7160</v>
      </c>
      <c r="B2684" t="s">
        <v>8179</v>
      </c>
      <c r="C2684" t="s">
        <v>6089</v>
      </c>
      <c r="D2684" s="13" t="s">
        <v>576</v>
      </c>
      <c r="E2684" t="s">
        <v>576</v>
      </c>
      <c r="F2684" t="str">
        <f>IF(ISERROR(VLOOKUP(Transaktionen[[#This Row],[Transaktionen]],BTT[Verwendete Transaktion (Pflichtauswahl)],1,FALSE)),"nein","ja")</f>
        <v>nein</v>
      </c>
      <c r="G2684" t="s">
        <v>9516</v>
      </c>
    </row>
    <row r="2685" spans="1:7" x14ac:dyDescent="0.25">
      <c r="A2685" t="s">
        <v>3522</v>
      </c>
      <c r="B2685" t="s">
        <v>3523</v>
      </c>
      <c r="C2685" t="s">
        <v>6089</v>
      </c>
      <c r="D2685" s="13">
        <v>1224</v>
      </c>
      <c r="E2685" t="s">
        <v>576</v>
      </c>
      <c r="F2685" t="str">
        <f>IF(ISERROR(VLOOKUP(Transaktionen[[#This Row],[Transaktionen]],BTT[Verwendete Transaktion (Pflichtauswahl)],1,FALSE)),"nein","ja")</f>
        <v>nein</v>
      </c>
    </row>
    <row r="2686" spans="1:7" x14ac:dyDescent="0.25">
      <c r="A2686" t="s">
        <v>3524</v>
      </c>
      <c r="B2686" t="s">
        <v>3525</v>
      </c>
      <c r="C2686" t="s">
        <v>3</v>
      </c>
      <c r="D2686" s="13">
        <v>66</v>
      </c>
      <c r="E2686" t="s">
        <v>576</v>
      </c>
      <c r="F2686" s="10" t="str">
        <f>IF(ISERROR(VLOOKUP(Transaktionen[[#This Row],[Transaktionen]],BTT[Verwendete Transaktion (Pflichtauswahl)],1,FALSE)),"nein","ja")</f>
        <v>nein</v>
      </c>
    </row>
    <row r="2687" spans="1:7" x14ac:dyDescent="0.25">
      <c r="A2687" t="s">
        <v>7161</v>
      </c>
      <c r="B2687" t="s">
        <v>8179</v>
      </c>
      <c r="C2687" t="s">
        <v>6089</v>
      </c>
      <c r="D2687" s="13">
        <v>182</v>
      </c>
      <c r="E2687" t="s">
        <v>576</v>
      </c>
      <c r="F2687" s="10" t="str">
        <f>IF(ISERROR(VLOOKUP(Transaktionen[[#This Row],[Transaktionen]],BTT[Verwendete Transaktion (Pflichtauswahl)],1,FALSE)),"nein","ja")</f>
        <v>nein</v>
      </c>
    </row>
    <row r="2688" spans="1:7" x14ac:dyDescent="0.25">
      <c r="A2688" t="s">
        <v>3526</v>
      </c>
      <c r="B2688" t="s">
        <v>3527</v>
      </c>
      <c r="C2688" t="s">
        <v>6089</v>
      </c>
      <c r="D2688" s="13">
        <v>24</v>
      </c>
      <c r="E2688" t="s">
        <v>576</v>
      </c>
      <c r="F2688" t="str">
        <f>IF(ISERROR(VLOOKUP(Transaktionen[[#This Row],[Transaktionen]],BTT[Verwendete Transaktion (Pflichtauswahl)],1,FALSE)),"nein","ja")</f>
        <v>nein</v>
      </c>
    </row>
    <row r="2689" spans="1:7" x14ac:dyDescent="0.25">
      <c r="A2689" t="s">
        <v>3528</v>
      </c>
      <c r="B2689" t="s">
        <v>3529</v>
      </c>
      <c r="C2689" t="s">
        <v>3</v>
      </c>
      <c r="D2689" s="13">
        <v>144</v>
      </c>
      <c r="E2689" t="s">
        <v>9102</v>
      </c>
      <c r="F2689" t="str">
        <f>IF(ISERROR(VLOOKUP(Transaktionen[[#This Row],[Transaktionen]],BTT[Verwendete Transaktion (Pflichtauswahl)],1,FALSE)),"nein","ja")</f>
        <v>nein</v>
      </c>
    </row>
    <row r="2690" spans="1:7" x14ac:dyDescent="0.25">
      <c r="A2690" t="s">
        <v>3530</v>
      </c>
      <c r="B2690" t="s">
        <v>3531</v>
      </c>
      <c r="C2690" t="s">
        <v>6089</v>
      </c>
      <c r="D2690" s="13">
        <v>246</v>
      </c>
      <c r="E2690" t="s">
        <v>9102</v>
      </c>
      <c r="F2690" t="str">
        <f>IF(ISERROR(VLOOKUP(Transaktionen[[#This Row],[Transaktionen]],BTT[Verwendete Transaktion (Pflichtauswahl)],1,FALSE)),"nein","ja")</f>
        <v>nein</v>
      </c>
    </row>
    <row r="2691" spans="1:7" x14ac:dyDescent="0.25">
      <c r="A2691" t="s">
        <v>3532</v>
      </c>
      <c r="B2691" t="s">
        <v>3533</v>
      </c>
      <c r="C2691" t="s">
        <v>6089</v>
      </c>
      <c r="D2691" s="13">
        <v>102</v>
      </c>
      <c r="E2691" t="s">
        <v>576</v>
      </c>
      <c r="F2691" t="str">
        <f>IF(ISERROR(VLOOKUP(Transaktionen[[#This Row],[Transaktionen]],BTT[Verwendete Transaktion (Pflichtauswahl)],1,FALSE)),"nein","ja")</f>
        <v>nein</v>
      </c>
    </row>
    <row r="2692" spans="1:7" x14ac:dyDescent="0.25">
      <c r="A2692" t="s">
        <v>3534</v>
      </c>
      <c r="B2692" t="s">
        <v>3535</v>
      </c>
      <c r="C2692" t="s">
        <v>6089</v>
      </c>
      <c r="D2692" s="13" t="s">
        <v>576</v>
      </c>
      <c r="E2692" t="s">
        <v>576</v>
      </c>
      <c r="F2692" t="str">
        <f>IF(ISERROR(VLOOKUP(Transaktionen[[#This Row],[Transaktionen]],BTT[Verwendete Transaktion (Pflichtauswahl)],1,FALSE)),"nein","ja")</f>
        <v>nein</v>
      </c>
      <c r="G2692" t="s">
        <v>9516</v>
      </c>
    </row>
    <row r="2693" spans="1:7" x14ac:dyDescent="0.25">
      <c r="A2693" t="s">
        <v>7162</v>
      </c>
      <c r="B2693" t="s">
        <v>8180</v>
      </c>
      <c r="C2693" t="s">
        <v>6039</v>
      </c>
      <c r="D2693" s="13" t="s">
        <v>576</v>
      </c>
      <c r="E2693" t="s">
        <v>576</v>
      </c>
      <c r="F2693" t="str">
        <f>IF(ISERROR(VLOOKUP(Transaktionen[[#This Row],[Transaktionen]],BTT[Verwendete Transaktion (Pflichtauswahl)],1,FALSE)),"nein","ja")</f>
        <v>nein</v>
      </c>
      <c r="G2693" t="s">
        <v>9516</v>
      </c>
    </row>
    <row r="2694" spans="1:7" x14ac:dyDescent="0.25">
      <c r="A2694" t="s">
        <v>7163</v>
      </c>
      <c r="B2694" t="s">
        <v>8181</v>
      </c>
      <c r="C2694" t="s">
        <v>6089</v>
      </c>
      <c r="D2694" s="13" t="s">
        <v>576</v>
      </c>
      <c r="E2694" t="s">
        <v>576</v>
      </c>
      <c r="F2694" t="str">
        <f>IF(ISERROR(VLOOKUP(Transaktionen[[#This Row],[Transaktionen]],BTT[Verwendete Transaktion (Pflichtauswahl)],1,FALSE)),"nein","ja")</f>
        <v>nein</v>
      </c>
      <c r="G2694" t="s">
        <v>9516</v>
      </c>
    </row>
    <row r="2695" spans="1:7" x14ac:dyDescent="0.25">
      <c r="A2695" t="s">
        <v>7164</v>
      </c>
      <c r="B2695" t="s">
        <v>8182</v>
      </c>
      <c r="C2695" t="s">
        <v>6089</v>
      </c>
      <c r="D2695" s="13" t="s">
        <v>576</v>
      </c>
      <c r="E2695" t="s">
        <v>576</v>
      </c>
      <c r="F2695" t="str">
        <f>IF(ISERROR(VLOOKUP(Transaktionen[[#This Row],[Transaktionen]],BTT[Verwendete Transaktion (Pflichtauswahl)],1,FALSE)),"nein","ja")</f>
        <v>nein</v>
      </c>
      <c r="G2695" t="s">
        <v>9516</v>
      </c>
    </row>
    <row r="2696" spans="1:7" x14ac:dyDescent="0.25">
      <c r="A2696" t="s">
        <v>3536</v>
      </c>
      <c r="B2696" t="s">
        <v>3537</v>
      </c>
      <c r="C2696" t="s">
        <v>3</v>
      </c>
      <c r="D2696" s="13">
        <v>225</v>
      </c>
      <c r="E2696" t="s">
        <v>9102</v>
      </c>
      <c r="F2696" t="str">
        <f>IF(ISERROR(VLOOKUP(Transaktionen[[#This Row],[Transaktionen]],BTT[Verwendete Transaktion (Pflichtauswahl)],1,FALSE)),"nein","ja")</f>
        <v>nein</v>
      </c>
    </row>
    <row r="2697" spans="1:7" x14ac:dyDescent="0.25">
      <c r="A2697" t="s">
        <v>3538</v>
      </c>
      <c r="B2697" t="s">
        <v>3539</v>
      </c>
      <c r="C2697" t="s">
        <v>3</v>
      </c>
      <c r="D2697" s="13">
        <v>4</v>
      </c>
      <c r="E2697" t="s">
        <v>9102</v>
      </c>
      <c r="F2697" t="str">
        <f>IF(ISERROR(VLOOKUP(Transaktionen[[#This Row],[Transaktionen]],BTT[Verwendete Transaktion (Pflichtauswahl)],1,FALSE)),"nein","ja")</f>
        <v>nein</v>
      </c>
    </row>
    <row r="2698" spans="1:7" x14ac:dyDescent="0.25">
      <c r="A2698" t="s">
        <v>7165</v>
      </c>
      <c r="B2698" t="s">
        <v>8183</v>
      </c>
      <c r="C2698" t="s">
        <v>8461</v>
      </c>
      <c r="D2698" s="13" t="s">
        <v>576</v>
      </c>
      <c r="E2698" t="s">
        <v>576</v>
      </c>
      <c r="F2698" t="str">
        <f>IF(ISERROR(VLOOKUP(Transaktionen[[#This Row],[Transaktionen]],BTT[Verwendete Transaktion (Pflichtauswahl)],1,FALSE)),"nein","ja")</f>
        <v>nein</v>
      </c>
      <c r="G2698" t="s">
        <v>9516</v>
      </c>
    </row>
    <row r="2699" spans="1:7" x14ac:dyDescent="0.25">
      <c r="A2699" t="s">
        <v>7166</v>
      </c>
      <c r="B2699" t="s">
        <v>8184</v>
      </c>
      <c r="C2699" t="s">
        <v>8461</v>
      </c>
      <c r="D2699" s="13" t="s">
        <v>576</v>
      </c>
      <c r="E2699" t="s">
        <v>576</v>
      </c>
      <c r="F2699" t="str">
        <f>IF(ISERROR(VLOOKUP(Transaktionen[[#This Row],[Transaktionen]],BTT[Verwendete Transaktion (Pflichtauswahl)],1,FALSE)),"nein","ja")</f>
        <v>nein</v>
      </c>
      <c r="G2699" t="s">
        <v>9516</v>
      </c>
    </row>
    <row r="2700" spans="1:7" x14ac:dyDescent="0.25">
      <c r="A2700" t="s">
        <v>7167</v>
      </c>
      <c r="B2700" t="s">
        <v>8185</v>
      </c>
      <c r="C2700" t="s">
        <v>8461</v>
      </c>
      <c r="D2700" s="13" t="s">
        <v>576</v>
      </c>
      <c r="E2700" t="s">
        <v>576</v>
      </c>
      <c r="F2700" t="str">
        <f>IF(ISERROR(VLOOKUP(Transaktionen[[#This Row],[Transaktionen]],BTT[Verwendete Transaktion (Pflichtauswahl)],1,FALSE)),"nein","ja")</f>
        <v>nein</v>
      </c>
      <c r="G2700" t="s">
        <v>9516</v>
      </c>
    </row>
    <row r="2701" spans="1:7" x14ac:dyDescent="0.25">
      <c r="A2701" t="s">
        <v>3540</v>
      </c>
      <c r="B2701" t="s">
        <v>3541</v>
      </c>
      <c r="C2701" t="s">
        <v>6042</v>
      </c>
      <c r="D2701" s="13">
        <v>1007</v>
      </c>
      <c r="E2701" t="s">
        <v>9102</v>
      </c>
      <c r="F2701" t="str">
        <f>IF(ISERROR(VLOOKUP(Transaktionen[[#This Row],[Transaktionen]],BTT[Verwendete Transaktion (Pflichtauswahl)],1,FALSE)),"nein","ja")</f>
        <v>nein</v>
      </c>
    </row>
    <row r="2702" spans="1:7" x14ac:dyDescent="0.25">
      <c r="A2702" t="s">
        <v>9228</v>
      </c>
      <c r="B2702" t="s">
        <v>9229</v>
      </c>
      <c r="C2702" t="s">
        <v>6042</v>
      </c>
      <c r="D2702" s="13">
        <v>4</v>
      </c>
      <c r="E2702" t="s">
        <v>9102</v>
      </c>
      <c r="F2702" t="str">
        <f>IF(ISERROR(VLOOKUP(Transaktionen[[#This Row],[Transaktionen]],BTT[Verwendete Transaktion (Pflichtauswahl)],1,FALSE)),"nein","ja")</f>
        <v>nein</v>
      </c>
    </row>
    <row r="2703" spans="1:7" x14ac:dyDescent="0.25">
      <c r="A2703" t="s">
        <v>9230</v>
      </c>
      <c r="B2703" t="s">
        <v>9231</v>
      </c>
      <c r="C2703" t="s">
        <v>6042</v>
      </c>
      <c r="D2703" s="13">
        <v>18</v>
      </c>
      <c r="E2703" t="s">
        <v>9102</v>
      </c>
      <c r="F2703" t="str">
        <f>IF(ISERROR(VLOOKUP(Transaktionen[[#This Row],[Transaktionen]],BTT[Verwendete Transaktion (Pflichtauswahl)],1,FALSE)),"nein","ja")</f>
        <v>nein</v>
      </c>
    </row>
    <row r="2704" spans="1:7" x14ac:dyDescent="0.25">
      <c r="A2704" t="s">
        <v>3542</v>
      </c>
      <c r="B2704" t="s">
        <v>3543</v>
      </c>
      <c r="C2704" t="s">
        <v>6041</v>
      </c>
      <c r="D2704" s="13">
        <v>177</v>
      </c>
      <c r="E2704" t="s">
        <v>9102</v>
      </c>
      <c r="F2704" t="str">
        <f>IF(ISERROR(VLOOKUP(Transaktionen[[#This Row],[Transaktionen]],BTT[Verwendete Transaktion (Pflichtauswahl)],1,FALSE)),"nein","ja")</f>
        <v>nein</v>
      </c>
      <c r="G2704" t="s">
        <v>9068</v>
      </c>
    </row>
    <row r="2705" spans="1:7" x14ac:dyDescent="0.25">
      <c r="A2705" t="s">
        <v>7168</v>
      </c>
      <c r="B2705" t="s">
        <v>8186</v>
      </c>
      <c r="C2705" t="s">
        <v>6041</v>
      </c>
      <c r="D2705" s="13" t="s">
        <v>576</v>
      </c>
      <c r="E2705" t="s">
        <v>576</v>
      </c>
      <c r="F2705" t="str">
        <f>IF(ISERROR(VLOOKUP(Transaktionen[[#This Row],[Transaktionen]],BTT[Verwendete Transaktion (Pflichtauswahl)],1,FALSE)),"nein","ja")</f>
        <v>nein</v>
      </c>
      <c r="G2705" t="s">
        <v>9068</v>
      </c>
    </row>
    <row r="2706" spans="1:7" x14ac:dyDescent="0.25">
      <c r="A2706" t="s">
        <v>7169</v>
      </c>
      <c r="B2706" t="s">
        <v>8187</v>
      </c>
      <c r="C2706" t="s">
        <v>6041</v>
      </c>
      <c r="D2706" s="13" t="s">
        <v>576</v>
      </c>
      <c r="E2706" t="s">
        <v>576</v>
      </c>
      <c r="F2706" t="str">
        <f>IF(ISERROR(VLOOKUP(Transaktionen[[#This Row],[Transaktionen]],BTT[Verwendete Transaktion (Pflichtauswahl)],1,FALSE)),"nein","ja")</f>
        <v>nein</v>
      </c>
      <c r="G2706" t="s">
        <v>9068</v>
      </c>
    </row>
    <row r="2707" spans="1:7" x14ac:dyDescent="0.25">
      <c r="A2707" t="s">
        <v>3544</v>
      </c>
      <c r="B2707" t="s">
        <v>3545</v>
      </c>
      <c r="C2707" t="s">
        <v>6041</v>
      </c>
      <c r="D2707" s="13">
        <v>42</v>
      </c>
      <c r="E2707" t="s">
        <v>9102</v>
      </c>
      <c r="F2707" t="str">
        <f>IF(ISERROR(VLOOKUP(Transaktionen[[#This Row],[Transaktionen]],BTT[Verwendete Transaktion (Pflichtauswahl)],1,FALSE)),"nein","ja")</f>
        <v>nein</v>
      </c>
      <c r="G2707" t="s">
        <v>9068</v>
      </c>
    </row>
    <row r="2708" spans="1:7" x14ac:dyDescent="0.25">
      <c r="A2708" t="s">
        <v>7170</v>
      </c>
      <c r="B2708" t="s">
        <v>8188</v>
      </c>
      <c r="C2708" t="s">
        <v>6041</v>
      </c>
      <c r="D2708" s="13">
        <v>2</v>
      </c>
      <c r="E2708" t="s">
        <v>576</v>
      </c>
      <c r="F2708" t="str">
        <f>IF(ISERROR(VLOOKUP(Transaktionen[[#This Row],[Transaktionen]],BTT[Verwendete Transaktion (Pflichtauswahl)],1,FALSE)),"nein","ja")</f>
        <v>nein</v>
      </c>
      <c r="G2708" t="s">
        <v>9068</v>
      </c>
    </row>
    <row r="2709" spans="1:7" x14ac:dyDescent="0.25">
      <c r="A2709" t="s">
        <v>7171</v>
      </c>
      <c r="B2709" t="s">
        <v>8189</v>
      </c>
      <c r="C2709" t="s">
        <v>6041</v>
      </c>
      <c r="D2709" s="13">
        <v>49</v>
      </c>
      <c r="E2709" t="s">
        <v>9102</v>
      </c>
      <c r="F2709" t="str">
        <f>IF(ISERROR(VLOOKUP(Transaktionen[[#This Row],[Transaktionen]],BTT[Verwendete Transaktion (Pflichtauswahl)],1,FALSE)),"nein","ja")</f>
        <v>nein</v>
      </c>
      <c r="G2709" t="s">
        <v>9068</v>
      </c>
    </row>
    <row r="2710" spans="1:7" x14ac:dyDescent="0.25">
      <c r="A2710" t="s">
        <v>3546</v>
      </c>
      <c r="B2710" t="s">
        <v>3547</v>
      </c>
      <c r="C2710" t="s">
        <v>6041</v>
      </c>
      <c r="D2710" s="13">
        <v>135</v>
      </c>
      <c r="E2710" t="s">
        <v>9102</v>
      </c>
      <c r="F2710" t="str">
        <f>IF(ISERROR(VLOOKUP(Transaktionen[[#This Row],[Transaktionen]],BTT[Verwendete Transaktion (Pflichtauswahl)],1,FALSE)),"nein","ja")</f>
        <v>nein</v>
      </c>
      <c r="G2710" t="s">
        <v>9068</v>
      </c>
    </row>
    <row r="2711" spans="1:7" x14ac:dyDescent="0.25">
      <c r="A2711" t="s">
        <v>3548</v>
      </c>
      <c r="B2711" t="s">
        <v>3549</v>
      </c>
      <c r="C2711" t="s">
        <v>6041</v>
      </c>
      <c r="D2711" s="13">
        <v>56</v>
      </c>
      <c r="E2711" t="s">
        <v>9102</v>
      </c>
      <c r="F2711" t="str">
        <f>IF(ISERROR(VLOOKUP(Transaktionen[[#This Row],[Transaktionen]],BTT[Verwendete Transaktion (Pflichtauswahl)],1,FALSE)),"nein","ja")</f>
        <v>nein</v>
      </c>
      <c r="G2711" t="s">
        <v>9068</v>
      </c>
    </row>
    <row r="2712" spans="1:7" x14ac:dyDescent="0.25">
      <c r="A2712" t="s">
        <v>7172</v>
      </c>
      <c r="B2712" t="s">
        <v>8190</v>
      </c>
      <c r="C2712" t="s">
        <v>6041</v>
      </c>
      <c r="D2712" s="13" t="s">
        <v>576</v>
      </c>
      <c r="E2712" t="s">
        <v>576</v>
      </c>
      <c r="F2712" t="str">
        <f>IF(ISERROR(VLOOKUP(Transaktionen[[#This Row],[Transaktionen]],BTT[Verwendete Transaktion (Pflichtauswahl)],1,FALSE)),"nein","ja")</f>
        <v>nein</v>
      </c>
      <c r="G2712" t="s">
        <v>9068</v>
      </c>
    </row>
    <row r="2713" spans="1:7" x14ac:dyDescent="0.25">
      <c r="A2713" t="s">
        <v>3550</v>
      </c>
      <c r="B2713" t="s">
        <v>3551</v>
      </c>
      <c r="C2713" t="s">
        <v>6041</v>
      </c>
      <c r="D2713" s="13">
        <v>24</v>
      </c>
      <c r="E2713" t="s">
        <v>9102</v>
      </c>
      <c r="F2713" t="str">
        <f>IF(ISERROR(VLOOKUP(Transaktionen[[#This Row],[Transaktionen]],BTT[Verwendete Transaktion (Pflichtauswahl)],1,FALSE)),"nein","ja")</f>
        <v>nein</v>
      </c>
      <c r="G2713" t="s">
        <v>9068</v>
      </c>
    </row>
    <row r="2714" spans="1:7" x14ac:dyDescent="0.25">
      <c r="A2714" t="s">
        <v>3552</v>
      </c>
      <c r="B2714" t="s">
        <v>3553</v>
      </c>
      <c r="C2714" t="s">
        <v>6041</v>
      </c>
      <c r="D2714" s="13">
        <v>96</v>
      </c>
      <c r="E2714" t="s">
        <v>9102</v>
      </c>
      <c r="F2714" s="10" t="str">
        <f>IF(ISERROR(VLOOKUP(Transaktionen[[#This Row],[Transaktionen]],BTT[Verwendete Transaktion (Pflichtauswahl)],1,FALSE)),"nein","ja")</f>
        <v>nein</v>
      </c>
      <c r="G2714" t="s">
        <v>9068</v>
      </c>
    </row>
    <row r="2715" spans="1:7" x14ac:dyDescent="0.25">
      <c r="A2715" t="s">
        <v>9404</v>
      </c>
      <c r="B2715" t="s">
        <v>9405</v>
      </c>
      <c r="C2715" t="s">
        <v>6041</v>
      </c>
      <c r="D2715" s="13">
        <v>4</v>
      </c>
      <c r="E2715" t="s">
        <v>9102</v>
      </c>
      <c r="F2715" t="str">
        <f>IF(ISERROR(VLOOKUP(Transaktionen[[#This Row],[Transaktionen]],BTT[Verwendete Transaktion (Pflichtauswahl)],1,FALSE)),"nein","ja")</f>
        <v>nein</v>
      </c>
    </row>
    <row r="2716" spans="1:7" x14ac:dyDescent="0.25">
      <c r="A2716" t="s">
        <v>3554</v>
      </c>
      <c r="B2716" t="s">
        <v>3555</v>
      </c>
      <c r="C2716" t="s">
        <v>6041</v>
      </c>
      <c r="D2716" s="13">
        <v>6</v>
      </c>
      <c r="E2716" t="s">
        <v>9102</v>
      </c>
      <c r="F2716" t="str">
        <f>IF(ISERROR(VLOOKUP(Transaktionen[[#This Row],[Transaktionen]],BTT[Verwendete Transaktion (Pflichtauswahl)],1,FALSE)),"nein","ja")</f>
        <v>nein</v>
      </c>
      <c r="G2716" t="s">
        <v>9068</v>
      </c>
    </row>
    <row r="2717" spans="1:7" x14ac:dyDescent="0.25">
      <c r="A2717" t="s">
        <v>3556</v>
      </c>
      <c r="B2717" t="s">
        <v>3557</v>
      </c>
      <c r="C2717" t="s">
        <v>6041</v>
      </c>
      <c r="D2717" s="13">
        <v>6</v>
      </c>
      <c r="E2717" t="s">
        <v>9102</v>
      </c>
      <c r="F2717" t="str">
        <f>IF(ISERROR(VLOOKUP(Transaktionen[[#This Row],[Transaktionen]],BTT[Verwendete Transaktion (Pflichtauswahl)],1,FALSE)),"nein","ja")</f>
        <v>nein</v>
      </c>
      <c r="G2717" t="s">
        <v>9068</v>
      </c>
    </row>
    <row r="2718" spans="1:7" x14ac:dyDescent="0.25">
      <c r="A2718" t="s">
        <v>3558</v>
      </c>
      <c r="B2718" t="s">
        <v>3559</v>
      </c>
      <c r="C2718" t="s">
        <v>6041</v>
      </c>
      <c r="D2718" s="13">
        <v>114</v>
      </c>
      <c r="E2718" t="s">
        <v>9102</v>
      </c>
      <c r="F2718" t="str">
        <f>IF(ISERROR(VLOOKUP(Transaktionen[[#This Row],[Transaktionen]],BTT[Verwendete Transaktion (Pflichtauswahl)],1,FALSE)),"nein","ja")</f>
        <v>nein</v>
      </c>
      <c r="G2718" t="s">
        <v>9068</v>
      </c>
    </row>
    <row r="2719" spans="1:7" x14ac:dyDescent="0.25">
      <c r="A2719" t="s">
        <v>3560</v>
      </c>
      <c r="B2719" t="s">
        <v>3561</v>
      </c>
      <c r="C2719" t="s">
        <v>6041</v>
      </c>
      <c r="D2719" s="13">
        <v>26</v>
      </c>
      <c r="E2719" t="s">
        <v>9102</v>
      </c>
      <c r="F2719" t="str">
        <f>IF(ISERROR(VLOOKUP(Transaktionen[[#This Row],[Transaktionen]],BTT[Verwendete Transaktion (Pflichtauswahl)],1,FALSE)),"nein","ja")</f>
        <v>nein</v>
      </c>
      <c r="G2719" t="s">
        <v>9068</v>
      </c>
    </row>
    <row r="2720" spans="1:7" x14ac:dyDescent="0.25">
      <c r="A2720" t="s">
        <v>3562</v>
      </c>
      <c r="B2720" t="s">
        <v>3563</v>
      </c>
      <c r="C2720" t="s">
        <v>6041</v>
      </c>
      <c r="D2720" s="13">
        <v>50</v>
      </c>
      <c r="E2720" t="s">
        <v>9102</v>
      </c>
      <c r="F2720" t="str">
        <f>IF(ISERROR(VLOOKUP(Transaktionen[[#This Row],[Transaktionen]],BTT[Verwendete Transaktion (Pflichtauswahl)],1,FALSE)),"nein","ja")</f>
        <v>nein</v>
      </c>
      <c r="G2720" t="s">
        <v>9068</v>
      </c>
    </row>
    <row r="2721" spans="1:7" x14ac:dyDescent="0.25">
      <c r="A2721" t="s">
        <v>3564</v>
      </c>
      <c r="B2721" t="s">
        <v>3565</v>
      </c>
      <c r="C2721" t="s">
        <v>6041</v>
      </c>
      <c r="D2721" s="13">
        <v>14</v>
      </c>
      <c r="E2721" t="s">
        <v>9102</v>
      </c>
      <c r="F2721" t="str">
        <f>IF(ISERROR(VLOOKUP(Transaktionen[[#This Row],[Transaktionen]],BTT[Verwendete Transaktion (Pflichtauswahl)],1,FALSE)),"nein","ja")</f>
        <v>nein</v>
      </c>
      <c r="G2721" t="s">
        <v>9068</v>
      </c>
    </row>
    <row r="2722" spans="1:7" x14ac:dyDescent="0.25">
      <c r="A2722" t="s">
        <v>3566</v>
      </c>
      <c r="B2722" t="s">
        <v>3567</v>
      </c>
      <c r="C2722" t="s">
        <v>6041</v>
      </c>
      <c r="D2722" s="13">
        <v>2</v>
      </c>
      <c r="E2722" t="s">
        <v>9102</v>
      </c>
      <c r="F2722" t="str">
        <f>IF(ISERROR(VLOOKUP(Transaktionen[[#This Row],[Transaktionen]],BTT[Verwendete Transaktion (Pflichtauswahl)],1,FALSE)),"nein","ja")</f>
        <v>nein</v>
      </c>
      <c r="G2722" t="s">
        <v>9068</v>
      </c>
    </row>
    <row r="2723" spans="1:7" x14ac:dyDescent="0.25">
      <c r="A2723" t="s">
        <v>3568</v>
      </c>
      <c r="B2723" t="s">
        <v>3569</v>
      </c>
      <c r="C2723" t="s">
        <v>6041</v>
      </c>
      <c r="D2723" s="13">
        <v>54</v>
      </c>
      <c r="E2723" t="s">
        <v>9102</v>
      </c>
      <c r="F2723" t="str">
        <f>IF(ISERROR(VLOOKUP(Transaktionen[[#This Row],[Transaktionen]],BTT[Verwendete Transaktion (Pflichtauswahl)],1,FALSE)),"nein","ja")</f>
        <v>nein</v>
      </c>
      <c r="G2723" t="s">
        <v>9068</v>
      </c>
    </row>
    <row r="2724" spans="1:7" x14ac:dyDescent="0.25">
      <c r="A2724" t="s">
        <v>3570</v>
      </c>
      <c r="B2724" t="s">
        <v>3571</v>
      </c>
      <c r="C2724" t="s">
        <v>6041</v>
      </c>
      <c r="D2724" s="13">
        <v>14</v>
      </c>
      <c r="E2724" t="s">
        <v>9102</v>
      </c>
      <c r="F2724" t="str">
        <f>IF(ISERROR(VLOOKUP(Transaktionen[[#This Row],[Transaktionen]],BTT[Verwendete Transaktion (Pflichtauswahl)],1,FALSE)),"nein","ja")</f>
        <v>nein</v>
      </c>
      <c r="G2724" t="s">
        <v>9068</v>
      </c>
    </row>
    <row r="2725" spans="1:7" x14ac:dyDescent="0.25">
      <c r="A2725" t="s">
        <v>3572</v>
      </c>
      <c r="B2725" t="s">
        <v>3573</v>
      </c>
      <c r="C2725" t="s">
        <v>6041</v>
      </c>
      <c r="D2725" s="13">
        <v>114</v>
      </c>
      <c r="E2725" t="s">
        <v>9102</v>
      </c>
      <c r="F2725" t="str">
        <f>IF(ISERROR(VLOOKUP(Transaktionen[[#This Row],[Transaktionen]],BTT[Verwendete Transaktion (Pflichtauswahl)],1,FALSE)),"nein","ja")</f>
        <v>nein</v>
      </c>
      <c r="G2725" t="s">
        <v>9068</v>
      </c>
    </row>
    <row r="2726" spans="1:7" x14ac:dyDescent="0.25">
      <c r="A2726" t="s">
        <v>3574</v>
      </c>
      <c r="B2726" t="s">
        <v>3575</v>
      </c>
      <c r="C2726" t="s">
        <v>6041</v>
      </c>
      <c r="D2726" s="13">
        <v>54</v>
      </c>
      <c r="E2726" t="s">
        <v>9102</v>
      </c>
      <c r="F2726" t="str">
        <f>IF(ISERROR(VLOOKUP(Transaktionen[[#This Row],[Transaktionen]],BTT[Verwendete Transaktion (Pflichtauswahl)],1,FALSE)),"nein","ja")</f>
        <v>nein</v>
      </c>
      <c r="G2726" t="s">
        <v>9068</v>
      </c>
    </row>
    <row r="2727" spans="1:7" x14ac:dyDescent="0.25">
      <c r="A2727" t="s">
        <v>3576</v>
      </c>
      <c r="B2727" t="s">
        <v>3577</v>
      </c>
      <c r="C2727" t="s">
        <v>6041</v>
      </c>
      <c r="D2727" s="13">
        <v>2</v>
      </c>
      <c r="E2727" t="s">
        <v>9102</v>
      </c>
      <c r="F2727" t="str">
        <f>IF(ISERROR(VLOOKUP(Transaktionen[[#This Row],[Transaktionen]],BTT[Verwendete Transaktion (Pflichtauswahl)],1,FALSE)),"nein","ja")</f>
        <v>nein</v>
      </c>
      <c r="G2727" t="s">
        <v>9068</v>
      </c>
    </row>
    <row r="2728" spans="1:7" x14ac:dyDescent="0.25">
      <c r="A2728" t="s">
        <v>3578</v>
      </c>
      <c r="B2728" t="s">
        <v>3579</v>
      </c>
      <c r="C2728" t="s">
        <v>6041</v>
      </c>
      <c r="D2728" s="13">
        <v>10</v>
      </c>
      <c r="E2728" t="s">
        <v>9102</v>
      </c>
      <c r="F2728" t="str">
        <f>IF(ISERROR(VLOOKUP(Transaktionen[[#This Row],[Transaktionen]],BTT[Verwendete Transaktion (Pflichtauswahl)],1,FALSE)),"nein","ja")</f>
        <v>nein</v>
      </c>
      <c r="G2728" t="s">
        <v>9068</v>
      </c>
    </row>
    <row r="2729" spans="1:7" x14ac:dyDescent="0.25">
      <c r="A2729" t="s">
        <v>3580</v>
      </c>
      <c r="B2729" t="s">
        <v>3581</v>
      </c>
      <c r="C2729" t="s">
        <v>6041</v>
      </c>
      <c r="D2729" s="13">
        <v>4</v>
      </c>
      <c r="E2729" t="s">
        <v>9102</v>
      </c>
      <c r="F2729" t="str">
        <f>IF(ISERROR(VLOOKUP(Transaktionen[[#This Row],[Transaktionen]],BTT[Verwendete Transaktion (Pflichtauswahl)],1,FALSE)),"nein","ja")</f>
        <v>nein</v>
      </c>
      <c r="G2729" t="s">
        <v>9068</v>
      </c>
    </row>
    <row r="2730" spans="1:7" x14ac:dyDescent="0.25">
      <c r="A2730" t="s">
        <v>7173</v>
      </c>
      <c r="B2730" t="s">
        <v>8191</v>
      </c>
      <c r="C2730" t="s">
        <v>6043</v>
      </c>
      <c r="D2730" s="13">
        <v>4</v>
      </c>
      <c r="E2730" t="s">
        <v>576</v>
      </c>
      <c r="F2730" t="str">
        <f>IF(ISERROR(VLOOKUP(Transaktionen[[#This Row],[Transaktionen]],BTT[Verwendete Transaktion (Pflichtauswahl)],1,FALSE)),"nein","ja")</f>
        <v>nein</v>
      </c>
    </row>
    <row r="2731" spans="1:7" x14ac:dyDescent="0.25">
      <c r="A2731" t="s">
        <v>9232</v>
      </c>
      <c r="B2731" t="s">
        <v>9233</v>
      </c>
      <c r="C2731" t="s">
        <v>6041</v>
      </c>
      <c r="D2731" s="13">
        <v>38</v>
      </c>
      <c r="E2731" t="s">
        <v>9102</v>
      </c>
      <c r="F2731" t="str">
        <f>IF(ISERROR(VLOOKUP(Transaktionen[[#This Row],[Transaktionen]],BTT[Verwendete Transaktion (Pflichtauswahl)],1,FALSE)),"nein","ja")</f>
        <v>nein</v>
      </c>
    </row>
    <row r="2732" spans="1:7" x14ac:dyDescent="0.25">
      <c r="A2732" t="s">
        <v>3582</v>
      </c>
      <c r="B2732" t="s">
        <v>3583</v>
      </c>
      <c r="C2732" t="s">
        <v>6041</v>
      </c>
      <c r="D2732" s="13">
        <v>2</v>
      </c>
      <c r="E2732" t="s">
        <v>576</v>
      </c>
      <c r="F2732" t="str">
        <f>IF(ISERROR(VLOOKUP(Transaktionen[[#This Row],[Transaktionen]],BTT[Verwendete Transaktion (Pflichtauswahl)],1,FALSE)),"nein","ja")</f>
        <v>nein</v>
      </c>
      <c r="G2732" t="s">
        <v>9068</v>
      </c>
    </row>
    <row r="2733" spans="1:7" x14ac:dyDescent="0.25">
      <c r="A2733" t="s">
        <v>9406</v>
      </c>
      <c r="B2733" t="s">
        <v>9407</v>
      </c>
      <c r="C2733" t="s">
        <v>6041</v>
      </c>
      <c r="D2733" s="13">
        <v>22</v>
      </c>
      <c r="E2733" t="s">
        <v>9102</v>
      </c>
      <c r="F2733" t="str">
        <f>IF(ISERROR(VLOOKUP(Transaktionen[[#This Row],[Transaktionen]],BTT[Verwendete Transaktion (Pflichtauswahl)],1,FALSE)),"nein","ja")</f>
        <v>nein</v>
      </c>
    </row>
    <row r="2734" spans="1:7" x14ac:dyDescent="0.25">
      <c r="A2734" t="s">
        <v>3584</v>
      </c>
      <c r="B2734" t="s">
        <v>3585</v>
      </c>
      <c r="C2734" t="s">
        <v>6040</v>
      </c>
      <c r="D2734" s="13">
        <v>579</v>
      </c>
      <c r="E2734" t="s">
        <v>9102</v>
      </c>
      <c r="F2734" t="str">
        <f>IF(ISERROR(VLOOKUP(Transaktionen[[#This Row],[Transaktionen]],BTT[Verwendete Transaktion (Pflichtauswahl)],1,FALSE)),"nein","ja")</f>
        <v>nein</v>
      </c>
    </row>
    <row r="2735" spans="1:7" x14ac:dyDescent="0.25">
      <c r="A2735" t="s">
        <v>3586</v>
      </c>
      <c r="B2735" t="s">
        <v>3587</v>
      </c>
      <c r="C2735" t="s">
        <v>6043</v>
      </c>
      <c r="D2735" s="13">
        <v>34</v>
      </c>
      <c r="E2735" t="s">
        <v>576</v>
      </c>
      <c r="F2735" t="str">
        <f>IF(ISERROR(VLOOKUP(Transaktionen[[#This Row],[Transaktionen]],BTT[Verwendete Transaktion (Pflichtauswahl)],1,FALSE)),"nein","ja")</f>
        <v>nein</v>
      </c>
    </row>
    <row r="2736" spans="1:7" x14ac:dyDescent="0.25">
      <c r="A2736" t="s">
        <v>3588</v>
      </c>
      <c r="B2736" t="s">
        <v>3589</v>
      </c>
      <c r="C2736" t="s">
        <v>6043</v>
      </c>
      <c r="D2736" s="13" t="s">
        <v>576</v>
      </c>
      <c r="E2736" t="s">
        <v>576</v>
      </c>
      <c r="F2736" t="str">
        <f>IF(ISERROR(VLOOKUP(Transaktionen[[#This Row],[Transaktionen]],BTT[Verwendete Transaktion (Pflichtauswahl)],1,FALSE)),"nein","ja")</f>
        <v>nein</v>
      </c>
      <c r="G2736" t="s">
        <v>9516</v>
      </c>
    </row>
    <row r="2737" spans="1:7" x14ac:dyDescent="0.25">
      <c r="A2737" t="s">
        <v>7174</v>
      </c>
      <c r="B2737" t="s">
        <v>8192</v>
      </c>
      <c r="C2737" t="s">
        <v>6043</v>
      </c>
      <c r="D2737" s="13">
        <v>20</v>
      </c>
      <c r="E2737" t="s">
        <v>9102</v>
      </c>
      <c r="F2737" t="str">
        <f>IF(ISERROR(VLOOKUP(Transaktionen[[#This Row],[Transaktionen]],BTT[Verwendete Transaktion (Pflichtauswahl)],1,FALSE)),"nein","ja")</f>
        <v>nein</v>
      </c>
    </row>
    <row r="2738" spans="1:7" x14ac:dyDescent="0.25">
      <c r="A2738" t="s">
        <v>3590</v>
      </c>
      <c r="B2738" t="s">
        <v>3591</v>
      </c>
      <c r="C2738" t="s">
        <v>6041</v>
      </c>
      <c r="D2738" s="13">
        <v>1059</v>
      </c>
      <c r="E2738" t="s">
        <v>9102</v>
      </c>
      <c r="F2738" t="str">
        <f>IF(ISERROR(VLOOKUP(Transaktionen[[#This Row],[Transaktionen]],BTT[Verwendete Transaktion (Pflichtauswahl)],1,FALSE)),"nein","ja")</f>
        <v>nein</v>
      </c>
      <c r="G2738" t="s">
        <v>9068</v>
      </c>
    </row>
    <row r="2739" spans="1:7" x14ac:dyDescent="0.25">
      <c r="A2739" t="s">
        <v>7175</v>
      </c>
      <c r="B2739" t="s">
        <v>8193</v>
      </c>
      <c r="C2739" t="s">
        <v>6041</v>
      </c>
      <c r="D2739" s="13">
        <v>2</v>
      </c>
      <c r="E2739" t="s">
        <v>576</v>
      </c>
      <c r="F2739" t="str">
        <f>IF(ISERROR(VLOOKUP(Transaktionen[[#This Row],[Transaktionen]],BTT[Verwendete Transaktion (Pflichtauswahl)],1,FALSE)),"nein","ja")</f>
        <v>nein</v>
      </c>
      <c r="G2739" t="s">
        <v>9068</v>
      </c>
    </row>
    <row r="2740" spans="1:7" x14ac:dyDescent="0.25">
      <c r="A2740" t="s">
        <v>7176</v>
      </c>
      <c r="B2740" t="s">
        <v>8194</v>
      </c>
      <c r="C2740" t="s">
        <v>6041</v>
      </c>
      <c r="D2740" s="13">
        <v>6</v>
      </c>
      <c r="E2740" t="s">
        <v>576</v>
      </c>
      <c r="F2740" t="str">
        <f>IF(ISERROR(VLOOKUP(Transaktionen[[#This Row],[Transaktionen]],BTT[Verwendete Transaktion (Pflichtauswahl)],1,FALSE)),"nein","ja")</f>
        <v>nein</v>
      </c>
      <c r="G2740" t="s">
        <v>9068</v>
      </c>
    </row>
    <row r="2741" spans="1:7" x14ac:dyDescent="0.25">
      <c r="A2741" t="s">
        <v>7177</v>
      </c>
      <c r="B2741" t="s">
        <v>8195</v>
      </c>
      <c r="C2741" t="s">
        <v>6041</v>
      </c>
      <c r="D2741" s="13">
        <v>2</v>
      </c>
      <c r="E2741" t="s">
        <v>576</v>
      </c>
      <c r="F2741" t="str">
        <f>IF(ISERROR(VLOOKUP(Transaktionen[[#This Row],[Transaktionen]],BTT[Verwendete Transaktion (Pflichtauswahl)],1,FALSE)),"nein","ja")</f>
        <v>nein</v>
      </c>
      <c r="G2741" t="s">
        <v>9068</v>
      </c>
    </row>
    <row r="2742" spans="1:7" x14ac:dyDescent="0.25">
      <c r="A2742" t="s">
        <v>3592</v>
      </c>
      <c r="B2742" t="s">
        <v>3593</v>
      </c>
      <c r="C2742" t="s">
        <v>6041</v>
      </c>
      <c r="D2742" s="13">
        <v>2</v>
      </c>
      <c r="E2742" t="s">
        <v>9102</v>
      </c>
      <c r="F2742" t="str">
        <f>IF(ISERROR(VLOOKUP(Transaktionen[[#This Row],[Transaktionen]],BTT[Verwendete Transaktion (Pflichtauswahl)],1,FALSE)),"nein","ja")</f>
        <v>nein</v>
      </c>
      <c r="G2742" t="s">
        <v>9068</v>
      </c>
    </row>
    <row r="2743" spans="1:7" x14ac:dyDescent="0.25">
      <c r="A2743" t="s">
        <v>3594</v>
      </c>
      <c r="B2743" t="s">
        <v>3543</v>
      </c>
      <c r="C2743" t="s">
        <v>8457</v>
      </c>
      <c r="D2743" s="13">
        <v>3154</v>
      </c>
      <c r="E2743" t="s">
        <v>9102</v>
      </c>
      <c r="F2743" t="str">
        <f>IF(ISERROR(VLOOKUP(Transaktionen[[#This Row],[Transaktionen]],BTT[Verwendete Transaktion (Pflichtauswahl)],1,FALSE)),"nein","ja")</f>
        <v>nein</v>
      </c>
      <c r="G2743" t="s">
        <v>9347</v>
      </c>
    </row>
    <row r="2744" spans="1:7" x14ac:dyDescent="0.25">
      <c r="A2744" t="s">
        <v>9408</v>
      </c>
      <c r="B2744" t="s">
        <v>9409</v>
      </c>
      <c r="C2744" t="s">
        <v>8457</v>
      </c>
      <c r="D2744" s="13">
        <v>40</v>
      </c>
      <c r="E2744" t="s">
        <v>9102</v>
      </c>
      <c r="F2744" t="str">
        <f>IF(ISERROR(VLOOKUP(Transaktionen[[#This Row],[Transaktionen]],BTT[Verwendete Transaktion (Pflichtauswahl)],1,FALSE)),"nein","ja")</f>
        <v>nein</v>
      </c>
    </row>
    <row r="2745" spans="1:7" x14ac:dyDescent="0.25">
      <c r="A2745" t="s">
        <v>3595</v>
      </c>
      <c r="B2745" t="s">
        <v>3596</v>
      </c>
      <c r="C2745" t="s">
        <v>8457</v>
      </c>
      <c r="D2745" s="13">
        <v>76</v>
      </c>
      <c r="E2745" t="s">
        <v>9102</v>
      </c>
      <c r="F2745" t="str">
        <f>IF(ISERROR(VLOOKUP(Transaktionen[[#This Row],[Transaktionen]],BTT[Verwendete Transaktion (Pflichtauswahl)],1,FALSE)),"nein","ja")</f>
        <v>nein</v>
      </c>
      <c r="G2745" t="s">
        <v>9347</v>
      </c>
    </row>
    <row r="2746" spans="1:7" x14ac:dyDescent="0.25">
      <c r="A2746" t="s">
        <v>9410</v>
      </c>
      <c r="B2746" t="s">
        <v>9411</v>
      </c>
      <c r="C2746" t="s">
        <v>8457</v>
      </c>
      <c r="D2746" s="13">
        <v>30</v>
      </c>
      <c r="E2746" t="s">
        <v>9102</v>
      </c>
      <c r="F2746" t="str">
        <f>IF(ISERROR(VLOOKUP(Transaktionen[[#This Row],[Transaktionen]],BTT[Verwendete Transaktion (Pflichtauswahl)],1,FALSE)),"nein","ja")</f>
        <v>nein</v>
      </c>
    </row>
    <row r="2747" spans="1:7" x14ac:dyDescent="0.25">
      <c r="A2747" t="s">
        <v>9412</v>
      </c>
      <c r="B2747" t="s">
        <v>9413</v>
      </c>
      <c r="C2747" t="s">
        <v>8457</v>
      </c>
      <c r="D2747" s="13">
        <v>27</v>
      </c>
      <c r="E2747" t="s">
        <v>9102</v>
      </c>
      <c r="F2747" t="str">
        <f>IF(ISERROR(VLOOKUP(Transaktionen[[#This Row],[Transaktionen]],BTT[Verwendete Transaktion (Pflichtauswahl)],1,FALSE)),"nein","ja")</f>
        <v>nein</v>
      </c>
    </row>
    <row r="2748" spans="1:7" x14ac:dyDescent="0.25">
      <c r="A2748" t="s">
        <v>7178</v>
      </c>
      <c r="B2748" t="s">
        <v>8196</v>
      </c>
      <c r="C2748" t="s">
        <v>8457</v>
      </c>
      <c r="D2748" s="13" t="s">
        <v>576</v>
      </c>
      <c r="E2748" t="s">
        <v>576</v>
      </c>
      <c r="F2748" t="str">
        <f>IF(ISERROR(VLOOKUP(Transaktionen[[#This Row],[Transaktionen]],BTT[Verwendete Transaktion (Pflichtauswahl)],1,FALSE)),"nein","ja")</f>
        <v>nein</v>
      </c>
      <c r="G2748" t="s">
        <v>9347</v>
      </c>
    </row>
    <row r="2749" spans="1:7" x14ac:dyDescent="0.25">
      <c r="A2749" t="s">
        <v>3597</v>
      </c>
      <c r="B2749" t="s">
        <v>3598</v>
      </c>
      <c r="C2749" t="s">
        <v>8457</v>
      </c>
      <c r="D2749" s="13">
        <v>550</v>
      </c>
      <c r="E2749" t="s">
        <v>9102</v>
      </c>
      <c r="F2749" t="str">
        <f>IF(ISERROR(VLOOKUP(Transaktionen[[#This Row],[Transaktionen]],BTT[Verwendete Transaktion (Pflichtauswahl)],1,FALSE)),"nein","ja")</f>
        <v>nein</v>
      </c>
      <c r="G2749" t="s">
        <v>9347</v>
      </c>
    </row>
    <row r="2750" spans="1:7" x14ac:dyDescent="0.25">
      <c r="A2750" t="s">
        <v>7179</v>
      </c>
      <c r="B2750" t="s">
        <v>8197</v>
      </c>
      <c r="C2750" t="s">
        <v>8457</v>
      </c>
      <c r="D2750" s="13" t="s">
        <v>576</v>
      </c>
      <c r="E2750" t="s">
        <v>576</v>
      </c>
      <c r="F2750" t="str">
        <f>IF(ISERROR(VLOOKUP(Transaktionen[[#This Row],[Transaktionen]],BTT[Verwendete Transaktion (Pflichtauswahl)],1,FALSE)),"nein","ja")</f>
        <v>nein</v>
      </c>
      <c r="G2750" t="s">
        <v>9347</v>
      </c>
    </row>
    <row r="2751" spans="1:7" x14ac:dyDescent="0.25">
      <c r="A2751" t="s">
        <v>3599</v>
      </c>
      <c r="B2751" t="s">
        <v>3600</v>
      </c>
      <c r="C2751" t="s">
        <v>8457</v>
      </c>
      <c r="D2751" s="13">
        <v>36</v>
      </c>
      <c r="E2751" t="s">
        <v>9102</v>
      </c>
      <c r="F2751" t="str">
        <f>IF(ISERROR(VLOOKUP(Transaktionen[[#This Row],[Transaktionen]],BTT[Verwendete Transaktion (Pflichtauswahl)],1,FALSE)),"nein","ja")</f>
        <v>nein</v>
      </c>
      <c r="G2751" t="s">
        <v>9347</v>
      </c>
    </row>
    <row r="2752" spans="1:7" x14ac:dyDescent="0.25">
      <c r="A2752" t="s">
        <v>3601</v>
      </c>
      <c r="B2752" t="s">
        <v>3602</v>
      </c>
      <c r="C2752" t="s">
        <v>8457</v>
      </c>
      <c r="D2752" s="13">
        <v>1121</v>
      </c>
      <c r="E2752" t="s">
        <v>9102</v>
      </c>
      <c r="F2752" t="str">
        <f>IF(ISERROR(VLOOKUP(Transaktionen[[#This Row],[Transaktionen]],BTT[Verwendete Transaktion (Pflichtauswahl)],1,FALSE)),"nein","ja")</f>
        <v>nein</v>
      </c>
      <c r="G2752" t="s">
        <v>9347</v>
      </c>
    </row>
    <row r="2753" spans="1:7" x14ac:dyDescent="0.25">
      <c r="A2753" t="s">
        <v>7180</v>
      </c>
      <c r="B2753" t="s">
        <v>8198</v>
      </c>
      <c r="C2753" t="s">
        <v>8457</v>
      </c>
      <c r="D2753" s="13" t="s">
        <v>576</v>
      </c>
      <c r="E2753" t="s">
        <v>576</v>
      </c>
      <c r="F2753" t="str">
        <f>IF(ISERROR(VLOOKUP(Transaktionen[[#This Row],[Transaktionen]],BTT[Verwendete Transaktion (Pflichtauswahl)],1,FALSE)),"nein","ja")</f>
        <v>nein</v>
      </c>
      <c r="G2753" t="s">
        <v>9347</v>
      </c>
    </row>
    <row r="2754" spans="1:7" x14ac:dyDescent="0.25">
      <c r="A2754" t="s">
        <v>7181</v>
      </c>
      <c r="B2754" t="s">
        <v>8199</v>
      </c>
      <c r="C2754" t="s">
        <v>8457</v>
      </c>
      <c r="D2754" s="13" t="s">
        <v>576</v>
      </c>
      <c r="E2754" t="s">
        <v>576</v>
      </c>
      <c r="F2754" t="str">
        <f>IF(ISERROR(VLOOKUP(Transaktionen[[#This Row],[Transaktionen]],BTT[Verwendete Transaktion (Pflichtauswahl)],1,FALSE)),"nein","ja")</f>
        <v>nein</v>
      </c>
      <c r="G2754" t="s">
        <v>9347</v>
      </c>
    </row>
    <row r="2755" spans="1:7" x14ac:dyDescent="0.25">
      <c r="A2755" t="s">
        <v>7182</v>
      </c>
      <c r="B2755" t="s">
        <v>3604</v>
      </c>
      <c r="C2755" t="s">
        <v>8457</v>
      </c>
      <c r="D2755" s="13" t="s">
        <v>576</v>
      </c>
      <c r="E2755" t="s">
        <v>576</v>
      </c>
      <c r="F2755" t="str">
        <f>IF(ISERROR(VLOOKUP(Transaktionen[[#This Row],[Transaktionen]],BTT[Verwendete Transaktion (Pflichtauswahl)],1,FALSE)),"nein","ja")</f>
        <v>nein</v>
      </c>
      <c r="G2755" t="s">
        <v>9347</v>
      </c>
    </row>
    <row r="2756" spans="1:7" x14ac:dyDescent="0.25">
      <c r="A2756" t="s">
        <v>3603</v>
      </c>
      <c r="B2756" t="s">
        <v>3604</v>
      </c>
      <c r="C2756" t="s">
        <v>8457</v>
      </c>
      <c r="D2756" s="13">
        <v>346</v>
      </c>
      <c r="E2756" t="s">
        <v>9102</v>
      </c>
      <c r="F2756" t="str">
        <f>IF(ISERROR(VLOOKUP(Transaktionen[[#This Row],[Transaktionen]],BTT[Verwendete Transaktion (Pflichtauswahl)],1,FALSE)),"nein","ja")</f>
        <v>nein</v>
      </c>
      <c r="G2756" t="s">
        <v>9347</v>
      </c>
    </row>
    <row r="2757" spans="1:7" x14ac:dyDescent="0.25">
      <c r="A2757" t="s">
        <v>3605</v>
      </c>
      <c r="B2757" t="s">
        <v>3606</v>
      </c>
      <c r="C2757" t="s">
        <v>8457</v>
      </c>
      <c r="D2757" s="13">
        <v>520</v>
      </c>
      <c r="E2757" t="s">
        <v>9102</v>
      </c>
      <c r="F2757" t="str">
        <f>IF(ISERROR(VLOOKUP(Transaktionen[[#This Row],[Transaktionen]],BTT[Verwendete Transaktion (Pflichtauswahl)],1,FALSE)),"nein","ja")</f>
        <v>nein</v>
      </c>
      <c r="G2757" t="s">
        <v>9347</v>
      </c>
    </row>
    <row r="2758" spans="1:7" x14ac:dyDescent="0.25">
      <c r="A2758" t="s">
        <v>3607</v>
      </c>
      <c r="B2758" t="s">
        <v>3608</v>
      </c>
      <c r="C2758" t="s">
        <v>8457</v>
      </c>
      <c r="D2758" s="13" t="s">
        <v>576</v>
      </c>
      <c r="E2758" t="s">
        <v>576</v>
      </c>
      <c r="F2758" t="str">
        <f>IF(ISERROR(VLOOKUP(Transaktionen[[#This Row],[Transaktionen]],BTT[Verwendete Transaktion (Pflichtauswahl)],1,FALSE)),"nein","ja")</f>
        <v>nein</v>
      </c>
      <c r="G2758" t="s">
        <v>9347</v>
      </c>
    </row>
    <row r="2759" spans="1:7" x14ac:dyDescent="0.25">
      <c r="A2759" t="s">
        <v>7183</v>
      </c>
      <c r="B2759" t="s">
        <v>8200</v>
      </c>
      <c r="C2759" t="s">
        <v>8457</v>
      </c>
      <c r="D2759" s="13" t="s">
        <v>576</v>
      </c>
      <c r="E2759" t="s">
        <v>576</v>
      </c>
      <c r="F2759" t="str">
        <f>IF(ISERROR(VLOOKUP(Transaktionen[[#This Row],[Transaktionen]],BTT[Verwendete Transaktion (Pflichtauswahl)],1,FALSE)),"nein","ja")</f>
        <v>nein</v>
      </c>
      <c r="G2759" t="s">
        <v>9347</v>
      </c>
    </row>
    <row r="2760" spans="1:7" x14ac:dyDescent="0.25">
      <c r="A2760" t="s">
        <v>3609</v>
      </c>
      <c r="B2760" t="s">
        <v>3610</v>
      </c>
      <c r="C2760" t="s">
        <v>8457</v>
      </c>
      <c r="D2760" s="13">
        <v>515</v>
      </c>
      <c r="E2760" t="s">
        <v>9102</v>
      </c>
      <c r="F2760" t="str">
        <f>IF(ISERROR(VLOOKUP(Transaktionen[[#This Row],[Transaktionen]],BTT[Verwendete Transaktion (Pflichtauswahl)],1,FALSE)),"nein","ja")</f>
        <v>nein</v>
      </c>
      <c r="G2760" t="s">
        <v>9347</v>
      </c>
    </row>
    <row r="2761" spans="1:7" x14ac:dyDescent="0.25">
      <c r="A2761" t="s">
        <v>9414</v>
      </c>
      <c r="B2761" t="s">
        <v>9415</v>
      </c>
      <c r="C2761" t="s">
        <v>6095</v>
      </c>
      <c r="D2761" s="13">
        <v>6</v>
      </c>
      <c r="E2761" t="s">
        <v>9102</v>
      </c>
      <c r="F2761" t="str">
        <f>IF(ISERROR(VLOOKUP(Transaktionen[[#This Row],[Transaktionen]],BTT[Verwendete Transaktion (Pflichtauswahl)],1,FALSE)),"nein","ja")</f>
        <v>nein</v>
      </c>
    </row>
    <row r="2762" spans="1:7" x14ac:dyDescent="0.25">
      <c r="A2762" t="s">
        <v>3611</v>
      </c>
      <c r="B2762" t="s">
        <v>3612</v>
      </c>
      <c r="C2762" t="s">
        <v>6095</v>
      </c>
      <c r="D2762" s="13">
        <v>18</v>
      </c>
      <c r="E2762" t="s">
        <v>576</v>
      </c>
      <c r="F2762" t="str">
        <f>IF(ISERROR(VLOOKUP(Transaktionen[[#This Row],[Transaktionen]],BTT[Verwendete Transaktion (Pflichtauswahl)],1,FALSE)),"nein","ja")</f>
        <v>nein</v>
      </c>
    </row>
    <row r="2763" spans="1:7" x14ac:dyDescent="0.25">
      <c r="A2763" t="s">
        <v>3613</v>
      </c>
      <c r="B2763" t="s">
        <v>3614</v>
      </c>
      <c r="C2763" t="s">
        <v>6095</v>
      </c>
      <c r="D2763" s="13">
        <v>18</v>
      </c>
      <c r="E2763" t="s">
        <v>576</v>
      </c>
      <c r="F2763" t="str">
        <f>IF(ISERROR(VLOOKUP(Transaktionen[[#This Row],[Transaktionen]],BTT[Verwendete Transaktion (Pflichtauswahl)],1,FALSE)),"nein","ja")</f>
        <v>nein</v>
      </c>
    </row>
    <row r="2764" spans="1:7" x14ac:dyDescent="0.25">
      <c r="A2764" t="s">
        <v>7184</v>
      </c>
      <c r="B2764" t="s">
        <v>8201</v>
      </c>
      <c r="C2764" t="s">
        <v>6095</v>
      </c>
      <c r="D2764" s="13">
        <v>6</v>
      </c>
      <c r="E2764" t="s">
        <v>576</v>
      </c>
      <c r="F2764" t="str">
        <f>IF(ISERROR(VLOOKUP(Transaktionen[[#This Row],[Transaktionen]],BTT[Verwendete Transaktion (Pflichtauswahl)],1,FALSE)),"nein","ja")</f>
        <v>nein</v>
      </c>
    </row>
    <row r="2765" spans="1:7" x14ac:dyDescent="0.25">
      <c r="A2765" t="s">
        <v>7185</v>
      </c>
      <c r="B2765" t="s">
        <v>8202</v>
      </c>
      <c r="C2765" t="s">
        <v>6095</v>
      </c>
      <c r="D2765" s="13" t="s">
        <v>576</v>
      </c>
      <c r="E2765" t="s">
        <v>576</v>
      </c>
      <c r="F2765" t="str">
        <f>IF(ISERROR(VLOOKUP(Transaktionen[[#This Row],[Transaktionen]],BTT[Verwendete Transaktion (Pflichtauswahl)],1,FALSE)),"nein","ja")</f>
        <v>nein</v>
      </c>
      <c r="G2765" t="s">
        <v>9516</v>
      </c>
    </row>
    <row r="2766" spans="1:7" x14ac:dyDescent="0.25">
      <c r="A2766" t="s">
        <v>9416</v>
      </c>
      <c r="B2766" t="s">
        <v>9417</v>
      </c>
      <c r="C2766" t="s">
        <v>6095</v>
      </c>
      <c r="D2766" s="13">
        <v>6</v>
      </c>
      <c r="E2766" t="s">
        <v>9102</v>
      </c>
      <c r="F2766" t="str">
        <f>IF(ISERROR(VLOOKUP(Transaktionen[[#This Row],[Transaktionen]],BTT[Verwendete Transaktion (Pflichtauswahl)],1,FALSE)),"nein","ja")</f>
        <v>nein</v>
      </c>
    </row>
    <row r="2767" spans="1:7" x14ac:dyDescent="0.25">
      <c r="A2767" t="s">
        <v>7186</v>
      </c>
      <c r="B2767" t="s">
        <v>8203</v>
      </c>
      <c r="C2767" t="s">
        <v>6095</v>
      </c>
      <c r="D2767" s="13" t="s">
        <v>576</v>
      </c>
      <c r="E2767" t="s">
        <v>576</v>
      </c>
      <c r="F2767" t="str">
        <f>IF(ISERROR(VLOOKUP(Transaktionen[[#This Row],[Transaktionen]],BTT[Verwendete Transaktion (Pflichtauswahl)],1,FALSE)),"nein","ja")</f>
        <v>nein</v>
      </c>
      <c r="G2767" t="s">
        <v>9516</v>
      </c>
    </row>
    <row r="2768" spans="1:7" x14ac:dyDescent="0.25">
      <c r="A2768" t="s">
        <v>3615</v>
      </c>
      <c r="B2768" t="s">
        <v>3616</v>
      </c>
      <c r="C2768" t="s">
        <v>6095</v>
      </c>
      <c r="D2768" s="13">
        <v>396</v>
      </c>
      <c r="E2768" t="s">
        <v>9102</v>
      </c>
      <c r="F2768" t="str">
        <f>IF(ISERROR(VLOOKUP(Transaktionen[[#This Row],[Transaktionen]],BTT[Verwendete Transaktion (Pflichtauswahl)],1,FALSE)),"nein","ja")</f>
        <v>nein</v>
      </c>
    </row>
    <row r="2769" spans="1:7" x14ac:dyDescent="0.25">
      <c r="A2769" t="s">
        <v>3617</v>
      </c>
      <c r="B2769" t="s">
        <v>3618</v>
      </c>
      <c r="C2769" t="s">
        <v>6095</v>
      </c>
      <c r="D2769" s="13">
        <v>2</v>
      </c>
      <c r="E2769" t="s">
        <v>576</v>
      </c>
      <c r="F2769" t="str">
        <f>IF(ISERROR(VLOOKUP(Transaktionen[[#This Row],[Transaktionen]],BTT[Verwendete Transaktion (Pflichtauswahl)],1,FALSE)),"nein","ja")</f>
        <v>nein</v>
      </c>
    </row>
    <row r="2770" spans="1:7" x14ac:dyDescent="0.25">
      <c r="A2770" t="s">
        <v>7187</v>
      </c>
      <c r="B2770" t="s">
        <v>8204</v>
      </c>
      <c r="C2770" t="s">
        <v>8457</v>
      </c>
      <c r="D2770" s="13" t="s">
        <v>576</v>
      </c>
      <c r="E2770" t="s">
        <v>576</v>
      </c>
      <c r="F2770" t="str">
        <f>IF(ISERROR(VLOOKUP(Transaktionen[[#This Row],[Transaktionen]],BTT[Verwendete Transaktion (Pflichtauswahl)],1,FALSE)),"nein","ja")</f>
        <v>nein</v>
      </c>
      <c r="G2770" t="s">
        <v>9347</v>
      </c>
    </row>
    <row r="2771" spans="1:7" x14ac:dyDescent="0.25">
      <c r="A2771" t="s">
        <v>7188</v>
      </c>
      <c r="B2771" t="s">
        <v>8205</v>
      </c>
      <c r="C2771" t="s">
        <v>8457</v>
      </c>
      <c r="D2771" s="13" t="s">
        <v>576</v>
      </c>
      <c r="E2771" t="s">
        <v>576</v>
      </c>
      <c r="F2771" t="str">
        <f>IF(ISERROR(VLOOKUP(Transaktionen[[#This Row],[Transaktionen]],BTT[Verwendete Transaktion (Pflichtauswahl)],1,FALSE)),"nein","ja")</f>
        <v>nein</v>
      </c>
      <c r="G2771" t="s">
        <v>9347</v>
      </c>
    </row>
    <row r="2772" spans="1:7" x14ac:dyDescent="0.25">
      <c r="A2772" t="s">
        <v>3619</v>
      </c>
      <c r="B2772" t="s">
        <v>3620</v>
      </c>
      <c r="C2772" t="s">
        <v>8457</v>
      </c>
      <c r="D2772" s="13" t="s">
        <v>576</v>
      </c>
      <c r="E2772" t="s">
        <v>576</v>
      </c>
      <c r="F2772" s="10" t="str">
        <f>IF(ISERROR(VLOOKUP(Transaktionen[[#This Row],[Transaktionen]],BTT[Verwendete Transaktion (Pflichtauswahl)],1,FALSE)),"nein","ja")</f>
        <v>nein</v>
      </c>
      <c r="G2772" t="s">
        <v>9347</v>
      </c>
    </row>
    <row r="2773" spans="1:7" x14ac:dyDescent="0.25">
      <c r="A2773" t="s">
        <v>3621</v>
      </c>
      <c r="B2773" t="s">
        <v>3622</v>
      </c>
      <c r="C2773" t="s">
        <v>8457</v>
      </c>
      <c r="D2773" s="13">
        <v>2996</v>
      </c>
      <c r="E2773" t="s">
        <v>9102</v>
      </c>
      <c r="F2773" t="str">
        <f>IF(ISERROR(VLOOKUP(Transaktionen[[#This Row],[Transaktionen]],BTT[Verwendete Transaktion (Pflichtauswahl)],1,FALSE)),"nein","ja")</f>
        <v>nein</v>
      </c>
      <c r="G2773" t="s">
        <v>9347</v>
      </c>
    </row>
    <row r="2774" spans="1:7" x14ac:dyDescent="0.25">
      <c r="A2774" t="s">
        <v>7189</v>
      </c>
      <c r="B2774" t="s">
        <v>8206</v>
      </c>
      <c r="C2774" t="s">
        <v>8457</v>
      </c>
      <c r="D2774" s="13">
        <v>26</v>
      </c>
      <c r="E2774" t="s">
        <v>576</v>
      </c>
      <c r="F2774" t="str">
        <f>IF(ISERROR(VLOOKUP(Transaktionen[[#This Row],[Transaktionen]],BTT[Verwendete Transaktion (Pflichtauswahl)],1,FALSE)),"nein","ja")</f>
        <v>nein</v>
      </c>
      <c r="G2774" t="s">
        <v>9347</v>
      </c>
    </row>
    <row r="2775" spans="1:7" x14ac:dyDescent="0.25">
      <c r="A2775" t="s">
        <v>7190</v>
      </c>
      <c r="B2775" t="s">
        <v>8207</v>
      </c>
      <c r="C2775" t="s">
        <v>8457</v>
      </c>
      <c r="D2775" s="13">
        <v>50</v>
      </c>
      <c r="E2775" t="s">
        <v>576</v>
      </c>
      <c r="F2775" t="str">
        <f>IF(ISERROR(VLOOKUP(Transaktionen[[#This Row],[Transaktionen]],BTT[Verwendete Transaktion (Pflichtauswahl)],1,FALSE)),"nein","ja")</f>
        <v>nein</v>
      </c>
      <c r="G2775" t="s">
        <v>9347</v>
      </c>
    </row>
    <row r="2776" spans="1:7" x14ac:dyDescent="0.25">
      <c r="A2776" t="s">
        <v>7191</v>
      </c>
      <c r="B2776" t="s">
        <v>8208</v>
      </c>
      <c r="C2776" t="s">
        <v>8457</v>
      </c>
      <c r="D2776" s="13">
        <v>5</v>
      </c>
      <c r="E2776" t="s">
        <v>576</v>
      </c>
      <c r="F2776" t="str">
        <f>IF(ISERROR(VLOOKUP(Transaktionen[[#This Row],[Transaktionen]],BTT[Verwendete Transaktion (Pflichtauswahl)],1,FALSE)),"nein","ja")</f>
        <v>nein</v>
      </c>
      <c r="G2776" t="s">
        <v>9347</v>
      </c>
    </row>
    <row r="2777" spans="1:7" x14ac:dyDescent="0.25">
      <c r="A2777" t="s">
        <v>7192</v>
      </c>
      <c r="B2777" t="s">
        <v>8209</v>
      </c>
      <c r="C2777" t="s">
        <v>8457</v>
      </c>
      <c r="D2777" s="13">
        <v>4</v>
      </c>
      <c r="E2777" t="s">
        <v>576</v>
      </c>
      <c r="F2777" t="str">
        <f>IF(ISERROR(VLOOKUP(Transaktionen[[#This Row],[Transaktionen]],BTT[Verwendete Transaktion (Pflichtauswahl)],1,FALSE)),"nein","ja")</f>
        <v>nein</v>
      </c>
      <c r="G2777" t="s">
        <v>9347</v>
      </c>
    </row>
    <row r="2778" spans="1:7" x14ac:dyDescent="0.25">
      <c r="A2778" t="s">
        <v>3623</v>
      </c>
      <c r="B2778" t="s">
        <v>3624</v>
      </c>
      <c r="C2778" t="s">
        <v>8457</v>
      </c>
      <c r="D2778" s="13">
        <v>6022</v>
      </c>
      <c r="E2778" t="s">
        <v>9102</v>
      </c>
      <c r="F2778" s="10" t="str">
        <f>IF(ISERROR(VLOOKUP(Transaktionen[[#This Row],[Transaktionen]],BTT[Verwendete Transaktion (Pflichtauswahl)],1,FALSE)),"nein","ja")</f>
        <v>nein</v>
      </c>
    </row>
    <row r="2779" spans="1:7" x14ac:dyDescent="0.25">
      <c r="A2779" t="s">
        <v>3625</v>
      </c>
      <c r="B2779" t="s">
        <v>3626</v>
      </c>
      <c r="C2779" t="s">
        <v>8457</v>
      </c>
      <c r="D2779" s="13">
        <v>11330</v>
      </c>
      <c r="E2779" t="s">
        <v>9102</v>
      </c>
      <c r="F2779" t="str">
        <f>IF(ISERROR(VLOOKUP(Transaktionen[[#This Row],[Transaktionen]],BTT[Verwendete Transaktion (Pflichtauswahl)],1,FALSE)),"nein","ja")</f>
        <v>nein</v>
      </c>
      <c r="G2779" t="s">
        <v>9356</v>
      </c>
    </row>
    <row r="2780" spans="1:7" x14ac:dyDescent="0.25">
      <c r="A2780" t="s">
        <v>3627</v>
      </c>
      <c r="B2780" t="s">
        <v>3628</v>
      </c>
      <c r="C2780" t="s">
        <v>8457</v>
      </c>
      <c r="D2780" s="13">
        <v>612</v>
      </c>
      <c r="E2780" t="s">
        <v>9102</v>
      </c>
      <c r="F2780" t="str">
        <f>IF(ISERROR(VLOOKUP(Transaktionen[[#This Row],[Transaktionen]],BTT[Verwendete Transaktion (Pflichtauswahl)],1,FALSE)),"nein","ja")</f>
        <v>nein</v>
      </c>
      <c r="G2780" t="s">
        <v>9356</v>
      </c>
    </row>
    <row r="2781" spans="1:7" x14ac:dyDescent="0.25">
      <c r="A2781" t="s">
        <v>3629</v>
      </c>
      <c r="B2781" t="s">
        <v>3630</v>
      </c>
      <c r="C2781" t="s">
        <v>8457</v>
      </c>
      <c r="D2781" s="13">
        <v>4</v>
      </c>
      <c r="E2781" t="s">
        <v>9102</v>
      </c>
      <c r="F2781" t="str">
        <f>IF(ISERROR(VLOOKUP(Transaktionen[[#This Row],[Transaktionen]],BTT[Verwendete Transaktion (Pflichtauswahl)],1,FALSE)),"nein","ja")</f>
        <v>nein</v>
      </c>
    </row>
    <row r="2782" spans="1:7" x14ac:dyDescent="0.25">
      <c r="A2782" t="s">
        <v>3631</v>
      </c>
      <c r="B2782" t="s">
        <v>3632</v>
      </c>
      <c r="C2782" t="s">
        <v>8457</v>
      </c>
      <c r="D2782" s="13">
        <v>27</v>
      </c>
      <c r="E2782" t="s">
        <v>9102</v>
      </c>
      <c r="F2782" s="10" t="str">
        <f>IF(ISERROR(VLOOKUP(Transaktionen[[#This Row],[Transaktionen]],BTT[Verwendete Transaktion (Pflichtauswahl)],1,FALSE)),"nein","ja")</f>
        <v>nein</v>
      </c>
    </row>
    <row r="2783" spans="1:7" x14ac:dyDescent="0.25">
      <c r="A2783" t="s">
        <v>3633</v>
      </c>
      <c r="B2783" t="s">
        <v>3634</v>
      </c>
      <c r="C2783" t="s">
        <v>8457</v>
      </c>
      <c r="D2783" s="13">
        <v>18</v>
      </c>
      <c r="E2783" t="s">
        <v>9102</v>
      </c>
      <c r="F2783" t="str">
        <f>IF(ISERROR(VLOOKUP(Transaktionen[[#This Row],[Transaktionen]],BTT[Verwendete Transaktion (Pflichtauswahl)],1,FALSE)),"nein","ja")</f>
        <v>nein</v>
      </c>
    </row>
    <row r="2784" spans="1:7" x14ac:dyDescent="0.25">
      <c r="A2784" t="s">
        <v>3635</v>
      </c>
      <c r="B2784" t="s">
        <v>3636</v>
      </c>
      <c r="C2784" t="s">
        <v>6038</v>
      </c>
      <c r="D2784" s="13">
        <v>85</v>
      </c>
      <c r="E2784" t="s">
        <v>9102</v>
      </c>
      <c r="F2784" t="str">
        <f>IF(ISERROR(VLOOKUP(Transaktionen[[#This Row],[Transaktionen]],BTT[Verwendete Transaktion (Pflichtauswahl)],1,FALSE)),"nein","ja")</f>
        <v>nein</v>
      </c>
      <c r="G2784" t="s">
        <v>9346</v>
      </c>
    </row>
    <row r="2785" spans="1:7" x14ac:dyDescent="0.25">
      <c r="A2785" t="s">
        <v>7193</v>
      </c>
      <c r="B2785" t="s">
        <v>8210</v>
      </c>
      <c r="C2785" t="s">
        <v>6038</v>
      </c>
      <c r="D2785" s="13" t="s">
        <v>576</v>
      </c>
      <c r="E2785" t="s">
        <v>576</v>
      </c>
      <c r="F2785" t="str">
        <f>IF(ISERROR(VLOOKUP(Transaktionen[[#This Row],[Transaktionen]],BTT[Verwendete Transaktion (Pflichtauswahl)],1,FALSE)),"nein","ja")</f>
        <v>nein</v>
      </c>
      <c r="G2785" t="s">
        <v>9346</v>
      </c>
    </row>
    <row r="2786" spans="1:7" x14ac:dyDescent="0.25">
      <c r="A2786" t="s">
        <v>3637</v>
      </c>
      <c r="B2786" t="s">
        <v>3638</v>
      </c>
      <c r="C2786" t="s">
        <v>6038</v>
      </c>
      <c r="D2786" s="13">
        <v>45</v>
      </c>
      <c r="E2786" t="s">
        <v>576</v>
      </c>
      <c r="F2786" t="str">
        <f>IF(ISERROR(VLOOKUP(Transaktionen[[#This Row],[Transaktionen]],BTT[Verwendete Transaktion (Pflichtauswahl)],1,FALSE)),"nein","ja")</f>
        <v>nein</v>
      </c>
      <c r="G2786" t="s">
        <v>9346</v>
      </c>
    </row>
    <row r="2787" spans="1:7" x14ac:dyDescent="0.25">
      <c r="A2787" t="s">
        <v>7194</v>
      </c>
      <c r="B2787" t="s">
        <v>8211</v>
      </c>
      <c r="C2787" t="s">
        <v>6038</v>
      </c>
      <c r="D2787" s="13" t="s">
        <v>576</v>
      </c>
      <c r="E2787" t="s">
        <v>576</v>
      </c>
      <c r="F2787" t="str">
        <f>IF(ISERROR(VLOOKUP(Transaktionen[[#This Row],[Transaktionen]],BTT[Verwendete Transaktion (Pflichtauswahl)],1,FALSE)),"nein","ja")</f>
        <v>nein</v>
      </c>
      <c r="G2787" t="s">
        <v>9346</v>
      </c>
    </row>
    <row r="2788" spans="1:7" x14ac:dyDescent="0.25">
      <c r="A2788" t="s">
        <v>7195</v>
      </c>
      <c r="B2788" t="s">
        <v>8212</v>
      </c>
      <c r="C2788" t="s">
        <v>6038</v>
      </c>
      <c r="D2788" s="13" t="s">
        <v>576</v>
      </c>
      <c r="E2788" t="s">
        <v>576</v>
      </c>
      <c r="F2788" t="str">
        <f>IF(ISERROR(VLOOKUP(Transaktionen[[#This Row],[Transaktionen]],BTT[Verwendete Transaktion (Pflichtauswahl)],1,FALSE)),"nein","ja")</f>
        <v>nein</v>
      </c>
      <c r="G2788" t="s">
        <v>9346</v>
      </c>
    </row>
    <row r="2789" spans="1:7" x14ac:dyDescent="0.25">
      <c r="A2789" t="s">
        <v>3639</v>
      </c>
      <c r="B2789" t="s">
        <v>3640</v>
      </c>
      <c r="C2789" t="s">
        <v>6038</v>
      </c>
      <c r="D2789" s="13">
        <v>414</v>
      </c>
      <c r="E2789" t="s">
        <v>9102</v>
      </c>
      <c r="F2789" t="str">
        <f>IF(ISERROR(VLOOKUP(Transaktionen[[#This Row],[Transaktionen]],BTT[Verwendete Transaktion (Pflichtauswahl)],1,FALSE)),"nein","ja")</f>
        <v>nein</v>
      </c>
      <c r="G2789" t="s">
        <v>9346</v>
      </c>
    </row>
    <row r="2790" spans="1:7" x14ac:dyDescent="0.25">
      <c r="A2790" t="s">
        <v>3641</v>
      </c>
      <c r="B2790" t="s">
        <v>3642</v>
      </c>
      <c r="C2790" t="s">
        <v>6038</v>
      </c>
      <c r="D2790" s="13">
        <v>95</v>
      </c>
      <c r="E2790" t="s">
        <v>576</v>
      </c>
      <c r="F2790" t="str">
        <f>IF(ISERROR(VLOOKUP(Transaktionen[[#This Row],[Transaktionen]],BTT[Verwendete Transaktion (Pflichtauswahl)],1,FALSE)),"nein","ja")</f>
        <v>nein</v>
      </c>
      <c r="G2790" t="s">
        <v>9346</v>
      </c>
    </row>
    <row r="2791" spans="1:7" x14ac:dyDescent="0.25">
      <c r="A2791" t="s">
        <v>3643</v>
      </c>
      <c r="B2791" t="s">
        <v>3644</v>
      </c>
      <c r="C2791" t="s">
        <v>6038</v>
      </c>
      <c r="D2791" s="13">
        <v>36</v>
      </c>
      <c r="E2791" t="s">
        <v>9102</v>
      </c>
      <c r="F2791" t="str">
        <f>IF(ISERROR(VLOOKUP(Transaktionen[[#This Row],[Transaktionen]],BTT[Verwendete Transaktion (Pflichtauswahl)],1,FALSE)),"nein","ja")</f>
        <v>nein</v>
      </c>
      <c r="G2791" t="s">
        <v>9346</v>
      </c>
    </row>
    <row r="2792" spans="1:7" x14ac:dyDescent="0.25">
      <c r="A2792" t="s">
        <v>3645</v>
      </c>
      <c r="B2792" t="s">
        <v>3646</v>
      </c>
      <c r="C2792" t="s">
        <v>6038</v>
      </c>
      <c r="D2792" s="13">
        <v>4</v>
      </c>
      <c r="E2792" t="s">
        <v>576</v>
      </c>
      <c r="F2792" t="str">
        <f>IF(ISERROR(VLOOKUP(Transaktionen[[#This Row],[Transaktionen]],BTT[Verwendete Transaktion (Pflichtauswahl)],1,FALSE)),"nein","ja")</f>
        <v>nein</v>
      </c>
      <c r="G2792" t="s">
        <v>9346</v>
      </c>
    </row>
    <row r="2793" spans="1:7" x14ac:dyDescent="0.25">
      <c r="A2793" t="s">
        <v>9418</v>
      </c>
      <c r="B2793" t="s">
        <v>9419</v>
      </c>
      <c r="C2793" t="s">
        <v>6038</v>
      </c>
      <c r="D2793" s="13">
        <v>126</v>
      </c>
      <c r="E2793" t="s">
        <v>9102</v>
      </c>
      <c r="F2793" t="str">
        <f>IF(ISERROR(VLOOKUP(Transaktionen[[#This Row],[Transaktionen]],BTT[Verwendete Transaktion (Pflichtauswahl)],1,FALSE)),"nein","ja")</f>
        <v>nein</v>
      </c>
    </row>
    <row r="2794" spans="1:7" x14ac:dyDescent="0.25">
      <c r="A2794" t="s">
        <v>3647</v>
      </c>
      <c r="B2794" t="s">
        <v>3648</v>
      </c>
      <c r="C2794" t="s">
        <v>6038</v>
      </c>
      <c r="D2794" s="13">
        <v>2</v>
      </c>
      <c r="E2794" t="s">
        <v>576</v>
      </c>
      <c r="F2794" t="str">
        <f>IF(ISERROR(VLOOKUP(Transaktionen[[#This Row],[Transaktionen]],BTT[Verwendete Transaktion (Pflichtauswahl)],1,FALSE)),"nein","ja")</f>
        <v>nein</v>
      </c>
      <c r="G2794" t="s">
        <v>9346</v>
      </c>
    </row>
    <row r="2795" spans="1:7" x14ac:dyDescent="0.25">
      <c r="A2795" t="s">
        <v>3649</v>
      </c>
      <c r="B2795" t="s">
        <v>3650</v>
      </c>
      <c r="C2795" t="s">
        <v>6038</v>
      </c>
      <c r="D2795" s="13">
        <v>154</v>
      </c>
      <c r="E2795" t="s">
        <v>9102</v>
      </c>
      <c r="F2795" t="str">
        <f>IF(ISERROR(VLOOKUP(Transaktionen[[#This Row],[Transaktionen]],BTT[Verwendete Transaktion (Pflichtauswahl)],1,FALSE)),"nein","ja")</f>
        <v>nein</v>
      </c>
      <c r="G2795" t="s">
        <v>9346</v>
      </c>
    </row>
    <row r="2796" spans="1:7" x14ac:dyDescent="0.25">
      <c r="A2796" t="s">
        <v>9234</v>
      </c>
      <c r="B2796" t="s">
        <v>9235</v>
      </c>
      <c r="C2796" t="s">
        <v>6038</v>
      </c>
      <c r="D2796" s="13">
        <v>65</v>
      </c>
      <c r="E2796" t="s">
        <v>9102</v>
      </c>
      <c r="F2796" t="str">
        <f>IF(ISERROR(VLOOKUP(Transaktionen[[#This Row],[Transaktionen]],BTT[Verwendete Transaktion (Pflichtauswahl)],1,FALSE)),"nein","ja")</f>
        <v>nein</v>
      </c>
      <c r="G2796" t="s">
        <v>9347</v>
      </c>
    </row>
    <row r="2797" spans="1:7" x14ac:dyDescent="0.25">
      <c r="A2797" t="s">
        <v>3651</v>
      </c>
      <c r="B2797" t="s">
        <v>3652</v>
      </c>
      <c r="C2797" t="s">
        <v>6038</v>
      </c>
      <c r="D2797" s="13">
        <v>117</v>
      </c>
      <c r="E2797" t="s">
        <v>9102</v>
      </c>
      <c r="F2797" t="str">
        <f>IF(ISERROR(VLOOKUP(Transaktionen[[#This Row],[Transaktionen]],BTT[Verwendete Transaktion (Pflichtauswahl)],1,FALSE)),"nein","ja")</f>
        <v>nein</v>
      </c>
      <c r="G2797" t="s">
        <v>9346</v>
      </c>
    </row>
    <row r="2798" spans="1:7" x14ac:dyDescent="0.25">
      <c r="A2798" t="s">
        <v>9420</v>
      </c>
      <c r="B2798" t="s">
        <v>9421</v>
      </c>
      <c r="C2798" t="s">
        <v>6038</v>
      </c>
      <c r="D2798" s="13">
        <v>114</v>
      </c>
      <c r="E2798" t="s">
        <v>9102</v>
      </c>
      <c r="F2798" t="str">
        <f>IF(ISERROR(VLOOKUP(Transaktionen[[#This Row],[Transaktionen]],BTT[Verwendete Transaktion (Pflichtauswahl)],1,FALSE)),"nein","ja")</f>
        <v>nein</v>
      </c>
    </row>
    <row r="2799" spans="1:7" x14ac:dyDescent="0.25">
      <c r="A2799" t="s">
        <v>7196</v>
      </c>
      <c r="B2799" t="s">
        <v>8213</v>
      </c>
      <c r="C2799" t="s">
        <v>6038</v>
      </c>
      <c r="D2799" s="13" t="s">
        <v>576</v>
      </c>
      <c r="E2799" t="s">
        <v>576</v>
      </c>
      <c r="F2799" t="str">
        <f>IF(ISERROR(VLOOKUP(Transaktionen[[#This Row],[Transaktionen]],BTT[Verwendete Transaktion (Pflichtauswahl)],1,FALSE)),"nein","ja")</f>
        <v>nein</v>
      </c>
      <c r="G2799" t="s">
        <v>9346</v>
      </c>
    </row>
    <row r="2800" spans="1:7" x14ac:dyDescent="0.25">
      <c r="A2800" t="s">
        <v>7197</v>
      </c>
      <c r="B2800" t="s">
        <v>8214</v>
      </c>
      <c r="C2800" t="s">
        <v>6038</v>
      </c>
      <c r="D2800" s="13">
        <v>200</v>
      </c>
      <c r="E2800" t="s">
        <v>576</v>
      </c>
      <c r="F2800" t="str">
        <f>IF(ISERROR(VLOOKUP(Transaktionen[[#This Row],[Transaktionen]],BTT[Verwendete Transaktion (Pflichtauswahl)],1,FALSE)),"nein","ja")</f>
        <v>nein</v>
      </c>
      <c r="G2800" t="s">
        <v>9346</v>
      </c>
    </row>
    <row r="2801" spans="1:7" x14ac:dyDescent="0.25">
      <c r="A2801" t="s">
        <v>7198</v>
      </c>
      <c r="B2801" t="s">
        <v>8215</v>
      </c>
      <c r="C2801" t="s">
        <v>6038</v>
      </c>
      <c r="D2801" s="13" t="s">
        <v>576</v>
      </c>
      <c r="E2801" t="s">
        <v>576</v>
      </c>
      <c r="F2801" t="str">
        <f>IF(ISERROR(VLOOKUP(Transaktionen[[#This Row],[Transaktionen]],BTT[Verwendete Transaktion (Pflichtauswahl)],1,FALSE)),"nein","ja")</f>
        <v>nein</v>
      </c>
      <c r="G2801" t="s">
        <v>9346</v>
      </c>
    </row>
    <row r="2802" spans="1:7" x14ac:dyDescent="0.25">
      <c r="A2802" t="s">
        <v>9422</v>
      </c>
      <c r="B2802" t="s">
        <v>9423</v>
      </c>
      <c r="C2802" t="s">
        <v>6038</v>
      </c>
      <c r="D2802" s="13">
        <v>20</v>
      </c>
      <c r="E2802" t="s">
        <v>9102</v>
      </c>
      <c r="F2802" t="str">
        <f>IF(ISERROR(VLOOKUP(Transaktionen[[#This Row],[Transaktionen]],BTT[Verwendete Transaktion (Pflichtauswahl)],1,FALSE)),"nein","ja")</f>
        <v>nein</v>
      </c>
    </row>
    <row r="2803" spans="1:7" x14ac:dyDescent="0.25">
      <c r="A2803" t="s">
        <v>7199</v>
      </c>
      <c r="B2803" t="s">
        <v>8216</v>
      </c>
      <c r="C2803" t="s">
        <v>6038</v>
      </c>
      <c r="D2803" s="13" t="s">
        <v>576</v>
      </c>
      <c r="E2803" t="s">
        <v>576</v>
      </c>
      <c r="F2803" t="str">
        <f>IF(ISERROR(VLOOKUP(Transaktionen[[#This Row],[Transaktionen]],BTT[Verwendete Transaktion (Pflichtauswahl)],1,FALSE)),"nein","ja")</f>
        <v>nein</v>
      </c>
      <c r="G2803" t="s">
        <v>9346</v>
      </c>
    </row>
    <row r="2804" spans="1:7" x14ac:dyDescent="0.25">
      <c r="A2804" t="s">
        <v>9236</v>
      </c>
      <c r="B2804" t="s">
        <v>9237</v>
      </c>
      <c r="C2804" t="s">
        <v>6038</v>
      </c>
      <c r="D2804" s="13">
        <v>102</v>
      </c>
      <c r="E2804" t="s">
        <v>9102</v>
      </c>
      <c r="F2804" t="str">
        <f>IF(ISERROR(VLOOKUP(Transaktionen[[#This Row],[Transaktionen]],BTT[Verwendete Transaktion (Pflichtauswahl)],1,FALSE)),"nein","ja")</f>
        <v>nein</v>
      </c>
      <c r="G2804" t="s">
        <v>9347</v>
      </c>
    </row>
    <row r="2805" spans="1:7" x14ac:dyDescent="0.25">
      <c r="A2805" t="s">
        <v>3653</v>
      </c>
      <c r="B2805" t="s">
        <v>3654</v>
      </c>
      <c r="C2805" t="s">
        <v>6038</v>
      </c>
      <c r="D2805" s="13">
        <v>114</v>
      </c>
      <c r="E2805" t="s">
        <v>9102</v>
      </c>
      <c r="F2805" t="str">
        <f>IF(ISERROR(VLOOKUP(Transaktionen[[#This Row],[Transaktionen]],BTT[Verwendete Transaktion (Pflichtauswahl)],1,FALSE)),"nein","ja")</f>
        <v>nein</v>
      </c>
      <c r="G2805" t="s">
        <v>9346</v>
      </c>
    </row>
    <row r="2806" spans="1:7" x14ac:dyDescent="0.25">
      <c r="A2806" t="s">
        <v>7200</v>
      </c>
      <c r="B2806" t="s">
        <v>8217</v>
      </c>
      <c r="C2806" t="s">
        <v>6092</v>
      </c>
      <c r="D2806" s="13" t="s">
        <v>576</v>
      </c>
      <c r="E2806" t="s">
        <v>576</v>
      </c>
      <c r="F2806" t="str">
        <f>IF(ISERROR(VLOOKUP(Transaktionen[[#This Row],[Transaktionen]],BTT[Verwendete Transaktion (Pflichtauswahl)],1,FALSE)),"nein","ja")</f>
        <v>nein</v>
      </c>
      <c r="G2806" t="s">
        <v>9347</v>
      </c>
    </row>
    <row r="2807" spans="1:7" x14ac:dyDescent="0.25">
      <c r="A2807" t="s">
        <v>3655</v>
      </c>
      <c r="B2807" t="s">
        <v>3656</v>
      </c>
      <c r="C2807" t="s">
        <v>6038</v>
      </c>
      <c r="D2807" s="13" t="s">
        <v>576</v>
      </c>
      <c r="E2807" t="s">
        <v>576</v>
      </c>
      <c r="F2807" t="str">
        <f>IF(ISERROR(VLOOKUP(Transaktionen[[#This Row],[Transaktionen]],BTT[Verwendete Transaktion (Pflichtauswahl)],1,FALSE)),"nein","ja")</f>
        <v>nein</v>
      </c>
      <c r="G2807" t="s">
        <v>9346</v>
      </c>
    </row>
    <row r="2808" spans="1:7" x14ac:dyDescent="0.25">
      <c r="A2808" t="s">
        <v>9238</v>
      </c>
      <c r="B2808" t="s">
        <v>9239</v>
      </c>
      <c r="C2808" t="s">
        <v>6038</v>
      </c>
      <c r="D2808" s="13">
        <v>12</v>
      </c>
      <c r="E2808" t="s">
        <v>9102</v>
      </c>
      <c r="F2808" s="10" t="str">
        <f>IF(ISERROR(VLOOKUP(Transaktionen[[#This Row],[Transaktionen]],BTT[Verwendete Transaktion (Pflichtauswahl)],1,FALSE)),"nein","ja")</f>
        <v>nein</v>
      </c>
      <c r="G2808" t="s">
        <v>9347</v>
      </c>
    </row>
    <row r="2809" spans="1:7" x14ac:dyDescent="0.25">
      <c r="A2809" t="s">
        <v>3657</v>
      </c>
      <c r="B2809" t="s">
        <v>3658</v>
      </c>
      <c r="C2809" t="s">
        <v>6038</v>
      </c>
      <c r="D2809" s="13" t="s">
        <v>576</v>
      </c>
      <c r="E2809" t="s">
        <v>576</v>
      </c>
      <c r="F2809" t="str">
        <f>IF(ISERROR(VLOOKUP(Transaktionen[[#This Row],[Transaktionen]],BTT[Verwendete Transaktion (Pflichtauswahl)],1,FALSE)),"nein","ja")</f>
        <v>nein</v>
      </c>
      <c r="G2809" t="s">
        <v>9346</v>
      </c>
    </row>
    <row r="2810" spans="1:7" x14ac:dyDescent="0.25">
      <c r="A2810" t="s">
        <v>3659</v>
      </c>
      <c r="B2810" t="s">
        <v>3660</v>
      </c>
      <c r="C2810" t="s">
        <v>6038</v>
      </c>
      <c r="D2810" s="13">
        <v>70</v>
      </c>
      <c r="E2810" t="s">
        <v>576</v>
      </c>
      <c r="F2810" t="str">
        <f>IF(ISERROR(VLOOKUP(Transaktionen[[#This Row],[Transaktionen]],BTT[Verwendete Transaktion (Pflichtauswahl)],1,FALSE)),"nein","ja")</f>
        <v>nein</v>
      </c>
      <c r="G2810" t="s">
        <v>9346</v>
      </c>
    </row>
    <row r="2811" spans="1:7" x14ac:dyDescent="0.25">
      <c r="A2811" t="s">
        <v>3661</v>
      </c>
      <c r="B2811" t="s">
        <v>3662</v>
      </c>
      <c r="C2811" t="s">
        <v>6038</v>
      </c>
      <c r="D2811" s="13" t="s">
        <v>576</v>
      </c>
      <c r="E2811" t="s">
        <v>576</v>
      </c>
      <c r="F2811" t="str">
        <f>IF(ISERROR(VLOOKUP(Transaktionen[[#This Row],[Transaktionen]],BTT[Verwendete Transaktion (Pflichtauswahl)],1,FALSE)),"nein","ja")</f>
        <v>nein</v>
      </c>
      <c r="G2811" t="s">
        <v>9346</v>
      </c>
    </row>
    <row r="2812" spans="1:7" x14ac:dyDescent="0.25">
      <c r="A2812" t="s">
        <v>3663</v>
      </c>
      <c r="B2812" t="s">
        <v>3664</v>
      </c>
      <c r="C2812" t="s">
        <v>6038</v>
      </c>
      <c r="D2812" s="13" t="s">
        <v>576</v>
      </c>
      <c r="E2812" t="s">
        <v>576</v>
      </c>
      <c r="F2812" t="str">
        <f>IF(ISERROR(VLOOKUP(Transaktionen[[#This Row],[Transaktionen]],BTT[Verwendete Transaktion (Pflichtauswahl)],1,FALSE)),"nein","ja")</f>
        <v>nein</v>
      </c>
      <c r="G2812" t="s">
        <v>9346</v>
      </c>
    </row>
    <row r="2813" spans="1:7" x14ac:dyDescent="0.25">
      <c r="A2813" t="s">
        <v>3665</v>
      </c>
      <c r="B2813" t="s">
        <v>3666</v>
      </c>
      <c r="C2813" t="s">
        <v>6038</v>
      </c>
      <c r="D2813" s="13">
        <v>24</v>
      </c>
      <c r="E2813" t="s">
        <v>9102</v>
      </c>
      <c r="F2813" t="str">
        <f>IF(ISERROR(VLOOKUP(Transaktionen[[#This Row],[Transaktionen]],BTT[Verwendete Transaktion (Pflichtauswahl)],1,FALSE)),"nein","ja")</f>
        <v>nein</v>
      </c>
      <c r="G2813" t="s">
        <v>9346</v>
      </c>
    </row>
    <row r="2814" spans="1:7" x14ac:dyDescent="0.25">
      <c r="A2814" t="s">
        <v>3667</v>
      </c>
      <c r="B2814" t="s">
        <v>3668</v>
      </c>
      <c r="C2814" t="s">
        <v>6038</v>
      </c>
      <c r="D2814" s="13" t="s">
        <v>576</v>
      </c>
      <c r="E2814" t="s">
        <v>576</v>
      </c>
      <c r="F2814" t="str">
        <f>IF(ISERROR(VLOOKUP(Transaktionen[[#This Row],[Transaktionen]],BTT[Verwendete Transaktion (Pflichtauswahl)],1,FALSE)),"nein","ja")</f>
        <v>nein</v>
      </c>
      <c r="G2814" t="s">
        <v>9346</v>
      </c>
    </row>
    <row r="2815" spans="1:7" x14ac:dyDescent="0.25">
      <c r="A2815" t="s">
        <v>3677</v>
      </c>
      <c r="B2815" t="s">
        <v>3678</v>
      </c>
      <c r="C2815" t="s">
        <v>6095</v>
      </c>
      <c r="D2815" s="13">
        <v>18</v>
      </c>
      <c r="E2815" t="s">
        <v>9102</v>
      </c>
      <c r="F2815" t="str">
        <f>IF(ISERROR(VLOOKUP(Transaktionen[[#This Row],[Transaktionen]],BTT[Verwendete Transaktion (Pflichtauswahl)],1,FALSE)),"nein","ja")</f>
        <v>nein</v>
      </c>
    </row>
    <row r="2816" spans="1:7" x14ac:dyDescent="0.25">
      <c r="A2816" t="s">
        <v>3679</v>
      </c>
      <c r="B2816" t="s">
        <v>3680</v>
      </c>
      <c r="C2816" t="s">
        <v>6095</v>
      </c>
      <c r="D2816" s="13">
        <v>6</v>
      </c>
      <c r="E2816" t="s">
        <v>9102</v>
      </c>
      <c r="F2816" t="str">
        <f>IF(ISERROR(VLOOKUP(Transaktionen[[#This Row],[Transaktionen]],BTT[Verwendete Transaktion (Pflichtauswahl)],1,FALSE)),"nein","ja")</f>
        <v>nein</v>
      </c>
    </row>
    <row r="2817" spans="1:7" x14ac:dyDescent="0.25">
      <c r="A2817" t="s">
        <v>3669</v>
      </c>
      <c r="B2817" t="s">
        <v>3670</v>
      </c>
      <c r="C2817" t="s">
        <v>6038</v>
      </c>
      <c r="D2817" s="13">
        <v>24</v>
      </c>
      <c r="E2817" t="s">
        <v>9102</v>
      </c>
      <c r="F2817" t="str">
        <f>IF(ISERROR(VLOOKUP(Transaktionen[[#This Row],[Transaktionen]],BTT[Verwendete Transaktion (Pflichtauswahl)],1,FALSE)),"nein","ja")</f>
        <v>nein</v>
      </c>
      <c r="G2817" t="s">
        <v>9346</v>
      </c>
    </row>
    <row r="2818" spans="1:7" x14ac:dyDescent="0.25">
      <c r="A2818" t="s">
        <v>3671</v>
      </c>
      <c r="B2818" t="s">
        <v>3672</v>
      </c>
      <c r="C2818" t="s">
        <v>6038</v>
      </c>
      <c r="D2818" s="13">
        <v>24</v>
      </c>
      <c r="E2818" t="s">
        <v>9102</v>
      </c>
      <c r="F2818" t="str">
        <f>IF(ISERROR(VLOOKUP(Transaktionen[[#This Row],[Transaktionen]],BTT[Verwendete Transaktion (Pflichtauswahl)],1,FALSE)),"nein","ja")</f>
        <v>nein</v>
      </c>
      <c r="G2818" t="s">
        <v>9346</v>
      </c>
    </row>
    <row r="2819" spans="1:7" x14ac:dyDescent="0.25">
      <c r="A2819" t="s">
        <v>3673</v>
      </c>
      <c r="B2819" t="s">
        <v>3674</v>
      </c>
      <c r="C2819" t="s">
        <v>6038</v>
      </c>
      <c r="D2819" s="13">
        <v>24</v>
      </c>
      <c r="E2819" t="s">
        <v>9102</v>
      </c>
      <c r="F2819" t="str">
        <f>IF(ISERROR(VLOOKUP(Transaktionen[[#This Row],[Transaktionen]],BTT[Verwendete Transaktion (Pflichtauswahl)],1,FALSE)),"nein","ja")</f>
        <v>nein</v>
      </c>
      <c r="G2819" t="s">
        <v>9346</v>
      </c>
    </row>
    <row r="2820" spans="1:7" x14ac:dyDescent="0.25">
      <c r="A2820" t="s">
        <v>3675</v>
      </c>
      <c r="B2820" t="s">
        <v>3676</v>
      </c>
      <c r="C2820" t="s">
        <v>6038</v>
      </c>
      <c r="D2820" s="13">
        <v>24</v>
      </c>
      <c r="E2820" t="s">
        <v>9102</v>
      </c>
      <c r="F2820" t="str">
        <f>IF(ISERROR(VLOOKUP(Transaktionen[[#This Row],[Transaktionen]],BTT[Verwendete Transaktion (Pflichtauswahl)],1,FALSE)),"nein","ja")</f>
        <v>nein</v>
      </c>
      <c r="G2820" t="s">
        <v>9346</v>
      </c>
    </row>
    <row r="2821" spans="1:7" x14ac:dyDescent="0.25">
      <c r="A2821" t="s">
        <v>7201</v>
      </c>
      <c r="B2821" t="s">
        <v>8218</v>
      </c>
      <c r="C2821" t="s">
        <v>8454</v>
      </c>
      <c r="D2821" s="13">
        <v>4</v>
      </c>
      <c r="E2821" t="s">
        <v>576</v>
      </c>
      <c r="F2821" t="str">
        <f>IF(ISERROR(VLOOKUP(Transaktionen[[#This Row],[Transaktionen]],BTT[Verwendete Transaktion (Pflichtauswahl)],1,FALSE)),"nein","ja")</f>
        <v>nein</v>
      </c>
    </row>
    <row r="2822" spans="1:7" x14ac:dyDescent="0.25">
      <c r="A2822" t="s">
        <v>7202</v>
      </c>
      <c r="B2822" t="s">
        <v>8219</v>
      </c>
      <c r="C2822" t="s">
        <v>8463</v>
      </c>
      <c r="D2822" s="13">
        <v>16</v>
      </c>
      <c r="E2822" t="s">
        <v>576</v>
      </c>
      <c r="F2822" t="str">
        <f>IF(ISERROR(VLOOKUP(Transaktionen[[#This Row],[Transaktionen]],BTT[Verwendete Transaktion (Pflichtauswahl)],1,FALSE)),"nein","ja")</f>
        <v>nein</v>
      </c>
    </row>
    <row r="2823" spans="1:7" x14ac:dyDescent="0.25">
      <c r="A2823" t="s">
        <v>3681</v>
      </c>
      <c r="B2823" t="s">
        <v>3682</v>
      </c>
      <c r="C2823" t="s">
        <v>8454</v>
      </c>
      <c r="D2823" s="13">
        <v>8</v>
      </c>
      <c r="E2823" t="s">
        <v>9102</v>
      </c>
      <c r="F2823" t="str">
        <f>IF(ISERROR(VLOOKUP(Transaktionen[[#This Row],[Transaktionen]],BTT[Verwendete Transaktion (Pflichtauswahl)],1,FALSE)),"nein","ja")</f>
        <v>nein</v>
      </c>
    </row>
    <row r="2824" spans="1:7" x14ac:dyDescent="0.25">
      <c r="A2824" t="s">
        <v>3683</v>
      </c>
      <c r="B2824" t="s">
        <v>3684</v>
      </c>
      <c r="C2824" t="s">
        <v>8463</v>
      </c>
      <c r="D2824" s="13">
        <v>35</v>
      </c>
      <c r="E2824" t="s">
        <v>9102</v>
      </c>
      <c r="F2824" t="str">
        <f>IF(ISERROR(VLOOKUP(Transaktionen[[#This Row],[Transaktionen]],BTT[Verwendete Transaktion (Pflichtauswahl)],1,FALSE)),"nein","ja")</f>
        <v>nein</v>
      </c>
    </row>
    <row r="2825" spans="1:7" x14ac:dyDescent="0.25">
      <c r="A2825" t="s">
        <v>9424</v>
      </c>
      <c r="B2825" t="s">
        <v>9425</v>
      </c>
      <c r="C2825" t="s">
        <v>8463</v>
      </c>
      <c r="D2825" s="13">
        <v>4</v>
      </c>
      <c r="E2825" t="s">
        <v>9102</v>
      </c>
      <c r="F2825" t="str">
        <f>IF(ISERROR(VLOOKUP(Transaktionen[[#This Row],[Transaktionen]],BTT[Verwendete Transaktion (Pflichtauswahl)],1,FALSE)),"nein","ja")</f>
        <v>nein</v>
      </c>
    </row>
    <row r="2826" spans="1:7" x14ac:dyDescent="0.25">
      <c r="A2826" t="s">
        <v>3685</v>
      </c>
      <c r="B2826" t="s">
        <v>3686</v>
      </c>
      <c r="C2826" t="s">
        <v>8454</v>
      </c>
      <c r="D2826" s="13">
        <v>36367</v>
      </c>
      <c r="E2826" t="s">
        <v>9102</v>
      </c>
      <c r="F2826" t="str">
        <f>IF(ISERROR(VLOOKUP(Transaktionen[[#This Row],[Transaktionen]],BTT[Verwendete Transaktion (Pflichtauswahl)],1,FALSE)),"nein","ja")</f>
        <v>nein</v>
      </c>
    </row>
    <row r="2827" spans="1:7" x14ac:dyDescent="0.25">
      <c r="A2827" t="s">
        <v>9426</v>
      </c>
      <c r="B2827" t="s">
        <v>9427</v>
      </c>
      <c r="C2827" t="s">
        <v>8454</v>
      </c>
      <c r="D2827" s="13">
        <v>4</v>
      </c>
      <c r="E2827" t="s">
        <v>9102</v>
      </c>
      <c r="F2827" t="str">
        <f>IF(ISERROR(VLOOKUP(Transaktionen[[#This Row],[Transaktionen]],BTT[Verwendete Transaktion (Pflichtauswahl)],1,FALSE)),"nein","ja")</f>
        <v>nein</v>
      </c>
    </row>
    <row r="2828" spans="1:7" x14ac:dyDescent="0.25">
      <c r="A2828" t="s">
        <v>3687</v>
      </c>
      <c r="B2828" t="s">
        <v>3688</v>
      </c>
      <c r="C2828" t="s">
        <v>8454</v>
      </c>
      <c r="D2828" s="13">
        <v>342</v>
      </c>
      <c r="E2828" t="s">
        <v>9102</v>
      </c>
      <c r="F2828" t="str">
        <f>IF(ISERROR(VLOOKUP(Transaktionen[[#This Row],[Transaktionen]],BTT[Verwendete Transaktion (Pflichtauswahl)],1,FALSE)),"nein","ja")</f>
        <v>nein</v>
      </c>
    </row>
    <row r="2829" spans="1:7" x14ac:dyDescent="0.25">
      <c r="A2829" t="s">
        <v>3689</v>
      </c>
      <c r="B2829" t="s">
        <v>3690</v>
      </c>
      <c r="C2829" t="s">
        <v>8454</v>
      </c>
      <c r="D2829" s="13">
        <v>85</v>
      </c>
      <c r="E2829" t="s">
        <v>9102</v>
      </c>
      <c r="F2829" t="str">
        <f>IF(ISERROR(VLOOKUP(Transaktionen[[#This Row],[Transaktionen]],BTT[Verwendete Transaktion (Pflichtauswahl)],1,FALSE)),"nein","ja")</f>
        <v>nein</v>
      </c>
    </row>
    <row r="2830" spans="1:7" x14ac:dyDescent="0.25">
      <c r="A2830" t="s">
        <v>3691</v>
      </c>
      <c r="B2830" t="s">
        <v>3692</v>
      </c>
      <c r="C2830" t="s">
        <v>6038</v>
      </c>
      <c r="D2830" s="13">
        <v>36</v>
      </c>
      <c r="E2830" t="s">
        <v>9102</v>
      </c>
      <c r="F2830" t="str">
        <f>IF(ISERROR(VLOOKUP(Transaktionen[[#This Row],[Transaktionen]],BTT[Verwendete Transaktion (Pflichtauswahl)],1,FALSE)),"nein","ja")</f>
        <v>nein</v>
      </c>
      <c r="G2830" t="s">
        <v>9346</v>
      </c>
    </row>
    <row r="2831" spans="1:7" x14ac:dyDescent="0.25">
      <c r="A2831" t="s">
        <v>3693</v>
      </c>
      <c r="B2831" t="s">
        <v>3694</v>
      </c>
      <c r="C2831" t="s">
        <v>6038</v>
      </c>
      <c r="D2831" s="13">
        <v>24</v>
      </c>
      <c r="E2831" t="s">
        <v>576</v>
      </c>
      <c r="F2831" t="str">
        <f>IF(ISERROR(VLOOKUP(Transaktionen[[#This Row],[Transaktionen]],BTT[Verwendete Transaktion (Pflichtauswahl)],1,FALSE)),"nein","ja")</f>
        <v>nein</v>
      </c>
      <c r="G2831" t="s">
        <v>9346</v>
      </c>
    </row>
    <row r="2832" spans="1:7" x14ac:dyDescent="0.25">
      <c r="A2832" t="s">
        <v>3695</v>
      </c>
      <c r="B2832" t="s">
        <v>3696</v>
      </c>
      <c r="C2832" t="s">
        <v>6042</v>
      </c>
      <c r="D2832" s="13">
        <v>2</v>
      </c>
      <c r="E2832" t="s">
        <v>9102</v>
      </c>
      <c r="F2832" t="str">
        <f>IF(ISERROR(VLOOKUP(Transaktionen[[#This Row],[Transaktionen]],BTT[Verwendete Transaktion (Pflichtauswahl)],1,FALSE)),"nein","ja")</f>
        <v>nein</v>
      </c>
    </row>
    <row r="2833" spans="1:7" x14ac:dyDescent="0.25">
      <c r="A2833" t="s">
        <v>3697</v>
      </c>
      <c r="B2833" t="s">
        <v>3698</v>
      </c>
      <c r="C2833" t="s">
        <v>6042</v>
      </c>
      <c r="D2833" s="13">
        <v>2</v>
      </c>
      <c r="E2833" t="s">
        <v>9102</v>
      </c>
      <c r="F2833" t="str">
        <f>IF(ISERROR(VLOOKUP(Transaktionen[[#This Row],[Transaktionen]],BTT[Verwendete Transaktion (Pflichtauswahl)],1,FALSE)),"nein","ja")</f>
        <v>nein</v>
      </c>
    </row>
    <row r="2834" spans="1:7" x14ac:dyDescent="0.25">
      <c r="A2834" t="s">
        <v>3699</v>
      </c>
      <c r="B2834" t="s">
        <v>3700</v>
      </c>
      <c r="C2834" t="s">
        <v>6038</v>
      </c>
      <c r="D2834" s="13">
        <v>6</v>
      </c>
      <c r="E2834" t="s">
        <v>9102</v>
      </c>
      <c r="F2834" t="str">
        <f>IF(ISERROR(VLOOKUP(Transaktionen[[#This Row],[Transaktionen]],BTT[Verwendete Transaktion (Pflichtauswahl)],1,FALSE)),"nein","ja")</f>
        <v>nein</v>
      </c>
      <c r="G2834" t="s">
        <v>9346</v>
      </c>
    </row>
    <row r="2835" spans="1:7" x14ac:dyDescent="0.25">
      <c r="A2835" t="s">
        <v>3701</v>
      </c>
      <c r="B2835" t="s">
        <v>3702</v>
      </c>
      <c r="C2835" t="s">
        <v>6038</v>
      </c>
      <c r="D2835" s="13">
        <v>12</v>
      </c>
      <c r="E2835" t="s">
        <v>576</v>
      </c>
      <c r="F2835" t="str">
        <f>IF(ISERROR(VLOOKUP(Transaktionen[[#This Row],[Transaktionen]],BTT[Verwendete Transaktion (Pflichtauswahl)],1,FALSE)),"nein","ja")</f>
        <v>nein</v>
      </c>
      <c r="G2835" t="s">
        <v>9346</v>
      </c>
    </row>
    <row r="2836" spans="1:7" x14ac:dyDescent="0.25">
      <c r="A2836" t="s">
        <v>9240</v>
      </c>
      <c r="B2836" t="s">
        <v>9241</v>
      </c>
      <c r="C2836" t="s">
        <v>6038</v>
      </c>
      <c r="D2836" s="13">
        <v>75</v>
      </c>
      <c r="E2836" t="s">
        <v>9102</v>
      </c>
      <c r="F2836" t="str">
        <f>IF(ISERROR(VLOOKUP(Transaktionen[[#This Row],[Transaktionen]],BTT[Verwendete Transaktion (Pflichtauswahl)],1,FALSE)),"nein","ja")</f>
        <v>nein</v>
      </c>
      <c r="G2836" t="s">
        <v>9347</v>
      </c>
    </row>
    <row r="2837" spans="1:7" x14ac:dyDescent="0.25">
      <c r="A2837" t="s">
        <v>7203</v>
      </c>
      <c r="B2837" t="s">
        <v>8220</v>
      </c>
      <c r="C2837" t="s">
        <v>6042</v>
      </c>
      <c r="D2837" s="13">
        <v>26</v>
      </c>
      <c r="E2837" t="s">
        <v>576</v>
      </c>
      <c r="F2837" t="str">
        <f>IF(ISERROR(VLOOKUP(Transaktionen[[#This Row],[Transaktionen]],BTT[Verwendete Transaktion (Pflichtauswahl)],1,FALSE)),"nein","ja")</f>
        <v>nein</v>
      </c>
    </row>
    <row r="2838" spans="1:7" x14ac:dyDescent="0.25">
      <c r="A2838" t="s">
        <v>9428</v>
      </c>
      <c r="B2838" t="s">
        <v>9429</v>
      </c>
      <c r="C2838" t="s">
        <v>6042</v>
      </c>
      <c r="D2838" s="13">
        <v>230</v>
      </c>
      <c r="E2838" t="s">
        <v>9102</v>
      </c>
      <c r="F2838" t="str">
        <f>IF(ISERROR(VLOOKUP(Transaktionen[[#This Row],[Transaktionen]],BTT[Verwendete Transaktion (Pflichtauswahl)],1,FALSE)),"nein","ja")</f>
        <v>nein</v>
      </c>
    </row>
    <row r="2839" spans="1:7" x14ac:dyDescent="0.25">
      <c r="A2839" t="s">
        <v>3703</v>
      </c>
      <c r="B2839" t="s">
        <v>3704</v>
      </c>
      <c r="C2839" t="s">
        <v>8457</v>
      </c>
      <c r="D2839" s="13">
        <v>40</v>
      </c>
      <c r="E2839" t="s">
        <v>576</v>
      </c>
      <c r="F2839" t="str">
        <f>IF(ISERROR(VLOOKUP(Transaktionen[[#This Row],[Transaktionen]],BTT[Verwendete Transaktion (Pflichtauswahl)],1,FALSE)),"nein","ja")</f>
        <v>nein</v>
      </c>
    </row>
    <row r="2840" spans="1:7" x14ac:dyDescent="0.25">
      <c r="A2840" t="s">
        <v>7204</v>
      </c>
      <c r="B2840" t="s">
        <v>8221</v>
      </c>
      <c r="C2840" t="s">
        <v>6096</v>
      </c>
      <c r="D2840" s="13" t="s">
        <v>576</v>
      </c>
      <c r="E2840" t="s">
        <v>576</v>
      </c>
      <c r="F2840" t="str">
        <f>IF(ISERROR(VLOOKUP(Transaktionen[[#This Row],[Transaktionen]],BTT[Verwendete Transaktion (Pflichtauswahl)],1,FALSE)),"nein","ja")</f>
        <v>nein</v>
      </c>
      <c r="G2840" t="s">
        <v>9516</v>
      </c>
    </row>
    <row r="2841" spans="1:7" x14ac:dyDescent="0.25">
      <c r="A2841" t="s">
        <v>3705</v>
      </c>
      <c r="B2841" t="s">
        <v>3706</v>
      </c>
      <c r="C2841" t="s">
        <v>6038</v>
      </c>
      <c r="D2841" s="13">
        <v>4</v>
      </c>
      <c r="E2841" t="s">
        <v>9102</v>
      </c>
      <c r="F2841" t="str">
        <f>IF(ISERROR(VLOOKUP(Transaktionen[[#This Row],[Transaktionen]],BTT[Verwendete Transaktion (Pflichtauswahl)],1,FALSE)),"nein","ja")</f>
        <v>nein</v>
      </c>
      <c r="G2841" t="s">
        <v>9346</v>
      </c>
    </row>
    <row r="2842" spans="1:7" x14ac:dyDescent="0.25">
      <c r="A2842" t="s">
        <v>3707</v>
      </c>
      <c r="B2842" t="s">
        <v>3708</v>
      </c>
      <c r="C2842" t="s">
        <v>6038</v>
      </c>
      <c r="D2842" s="13">
        <v>450</v>
      </c>
      <c r="E2842" t="s">
        <v>9102</v>
      </c>
      <c r="F2842" t="str">
        <f>IF(ISERROR(VLOOKUP(Transaktionen[[#This Row],[Transaktionen]],BTT[Verwendete Transaktion (Pflichtauswahl)],1,FALSE)),"nein","ja")</f>
        <v>nein</v>
      </c>
      <c r="G2842" t="s">
        <v>9346</v>
      </c>
    </row>
    <row r="2843" spans="1:7" x14ac:dyDescent="0.25">
      <c r="A2843" t="s">
        <v>7205</v>
      </c>
      <c r="B2843" t="s">
        <v>8222</v>
      </c>
      <c r="C2843" t="s">
        <v>8454</v>
      </c>
      <c r="D2843" s="13" t="s">
        <v>576</v>
      </c>
      <c r="E2843" t="s">
        <v>576</v>
      </c>
      <c r="F2843" t="str">
        <f>IF(ISERROR(VLOOKUP(Transaktionen[[#This Row],[Transaktionen]],BTT[Verwendete Transaktion (Pflichtauswahl)],1,FALSE)),"nein","ja")</f>
        <v>nein</v>
      </c>
      <c r="G2843" t="s">
        <v>9516</v>
      </c>
    </row>
    <row r="2844" spans="1:7" x14ac:dyDescent="0.25">
      <c r="A2844" t="s">
        <v>3709</v>
      </c>
      <c r="B2844" t="s">
        <v>3710</v>
      </c>
      <c r="C2844" t="s">
        <v>8454</v>
      </c>
      <c r="D2844" s="13">
        <v>12</v>
      </c>
      <c r="E2844" t="s">
        <v>576</v>
      </c>
      <c r="F2844" t="str">
        <f>IF(ISERROR(VLOOKUP(Transaktionen[[#This Row],[Transaktionen]],BTT[Verwendete Transaktion (Pflichtauswahl)],1,FALSE)),"nein","ja")</f>
        <v>nein</v>
      </c>
    </row>
    <row r="2845" spans="1:7" x14ac:dyDescent="0.25">
      <c r="A2845" t="s">
        <v>3711</v>
      </c>
      <c r="B2845" t="s">
        <v>3712</v>
      </c>
      <c r="C2845" t="s">
        <v>8454</v>
      </c>
      <c r="D2845" s="13">
        <v>60</v>
      </c>
      <c r="E2845" t="s">
        <v>9102</v>
      </c>
      <c r="F2845" t="str">
        <f>IF(ISERROR(VLOOKUP(Transaktionen[[#This Row],[Transaktionen]],BTT[Verwendete Transaktion (Pflichtauswahl)],1,FALSE)),"nein","ja")</f>
        <v>nein</v>
      </c>
    </row>
    <row r="2846" spans="1:7" x14ac:dyDescent="0.25">
      <c r="A2846" t="s">
        <v>7206</v>
      </c>
      <c r="B2846" t="s">
        <v>8223</v>
      </c>
      <c r="C2846" t="s">
        <v>6039</v>
      </c>
      <c r="D2846" s="13" t="s">
        <v>576</v>
      </c>
      <c r="E2846" t="s">
        <v>576</v>
      </c>
      <c r="F2846" t="str">
        <f>IF(ISERROR(VLOOKUP(Transaktionen[[#This Row],[Transaktionen]],BTT[Verwendete Transaktion (Pflichtauswahl)],1,FALSE)),"nein","ja")</f>
        <v>nein</v>
      </c>
      <c r="G2846" t="s">
        <v>9516</v>
      </c>
    </row>
    <row r="2847" spans="1:7" x14ac:dyDescent="0.25">
      <c r="A2847" t="s">
        <v>9430</v>
      </c>
      <c r="B2847" t="s">
        <v>9431</v>
      </c>
      <c r="C2847" t="s">
        <v>6039</v>
      </c>
      <c r="D2847" s="13">
        <v>12</v>
      </c>
      <c r="E2847" t="s">
        <v>9102</v>
      </c>
      <c r="F2847" t="str">
        <f>IF(ISERROR(VLOOKUP(Transaktionen[[#This Row],[Transaktionen]],BTT[Verwendete Transaktion (Pflichtauswahl)],1,FALSE)),"nein","ja")</f>
        <v>nein</v>
      </c>
    </row>
    <row r="2848" spans="1:7" x14ac:dyDescent="0.25">
      <c r="A2848" t="s">
        <v>9432</v>
      </c>
      <c r="B2848" t="s">
        <v>9433</v>
      </c>
      <c r="C2848" t="s">
        <v>6039</v>
      </c>
      <c r="D2848" s="13">
        <v>42</v>
      </c>
      <c r="E2848" t="s">
        <v>9102</v>
      </c>
      <c r="F2848" t="str">
        <f>IF(ISERROR(VLOOKUP(Transaktionen[[#This Row],[Transaktionen]],BTT[Verwendete Transaktion (Pflichtauswahl)],1,FALSE)),"nein","ja")</f>
        <v>nein</v>
      </c>
    </row>
    <row r="2849" spans="1:7" x14ac:dyDescent="0.25">
      <c r="A2849" t="s">
        <v>7207</v>
      </c>
      <c r="B2849" t="s">
        <v>8224</v>
      </c>
      <c r="C2849" t="s">
        <v>6039</v>
      </c>
      <c r="D2849" s="13">
        <v>46</v>
      </c>
      <c r="E2849" t="s">
        <v>576</v>
      </c>
      <c r="F2849" t="str">
        <f>IF(ISERROR(VLOOKUP(Transaktionen[[#This Row],[Transaktionen]],BTT[Verwendete Transaktion (Pflichtauswahl)],1,FALSE)),"nein","ja")</f>
        <v>nein</v>
      </c>
    </row>
    <row r="2850" spans="1:7" x14ac:dyDescent="0.25">
      <c r="A2850" t="s">
        <v>9434</v>
      </c>
      <c r="B2850" t="s">
        <v>9435</v>
      </c>
      <c r="C2850" t="s">
        <v>6039</v>
      </c>
      <c r="D2850" s="13">
        <v>22</v>
      </c>
      <c r="E2850" t="s">
        <v>9102</v>
      </c>
      <c r="F2850" t="str">
        <f>IF(ISERROR(VLOOKUP(Transaktionen[[#This Row],[Transaktionen]],BTT[Verwendete Transaktion (Pflichtauswahl)],1,FALSE)),"nein","ja")</f>
        <v>nein</v>
      </c>
    </row>
    <row r="2851" spans="1:7" x14ac:dyDescent="0.25">
      <c r="A2851" t="s">
        <v>9436</v>
      </c>
      <c r="B2851" t="s">
        <v>9437</v>
      </c>
      <c r="C2851" t="s">
        <v>6039</v>
      </c>
      <c r="D2851" s="13">
        <v>10</v>
      </c>
      <c r="E2851" t="s">
        <v>9102</v>
      </c>
      <c r="F2851" t="str">
        <f>IF(ISERROR(VLOOKUP(Transaktionen[[#This Row],[Transaktionen]],BTT[Verwendete Transaktion (Pflichtauswahl)],1,FALSE)),"nein","ja")</f>
        <v>nein</v>
      </c>
    </row>
    <row r="2852" spans="1:7" x14ac:dyDescent="0.25">
      <c r="A2852" t="s">
        <v>3713</v>
      </c>
      <c r="B2852" t="s">
        <v>3714</v>
      </c>
      <c r="C2852" t="s">
        <v>6038</v>
      </c>
      <c r="D2852" s="13">
        <v>288</v>
      </c>
      <c r="E2852" t="s">
        <v>9102</v>
      </c>
      <c r="F2852" t="str">
        <f>IF(ISERROR(VLOOKUP(Transaktionen[[#This Row],[Transaktionen]],BTT[Verwendete Transaktion (Pflichtauswahl)],1,FALSE)),"nein","ja")</f>
        <v>nein</v>
      </c>
      <c r="G2852" t="s">
        <v>9346</v>
      </c>
    </row>
    <row r="2853" spans="1:7" x14ac:dyDescent="0.25">
      <c r="A2853" t="s">
        <v>3715</v>
      </c>
      <c r="B2853" t="s">
        <v>3716</v>
      </c>
      <c r="C2853" t="s">
        <v>6038</v>
      </c>
      <c r="D2853" s="13">
        <v>6</v>
      </c>
      <c r="E2853" t="s">
        <v>9102</v>
      </c>
      <c r="F2853" s="10" t="str">
        <f>IF(ISERROR(VLOOKUP(Transaktionen[[#This Row],[Transaktionen]],BTT[Verwendete Transaktion (Pflichtauswahl)],1,FALSE)),"nein","ja")</f>
        <v>nein</v>
      </c>
      <c r="G2853" t="s">
        <v>9346</v>
      </c>
    </row>
    <row r="2854" spans="1:7" x14ac:dyDescent="0.25">
      <c r="A2854" t="s">
        <v>3717</v>
      </c>
      <c r="B2854" t="s">
        <v>3718</v>
      </c>
      <c r="C2854" t="s">
        <v>3</v>
      </c>
      <c r="D2854" s="13">
        <v>30</v>
      </c>
      <c r="E2854" t="s">
        <v>9102</v>
      </c>
      <c r="F2854" t="str">
        <f>IF(ISERROR(VLOOKUP(Transaktionen[[#This Row],[Transaktionen]],BTT[Verwendete Transaktion (Pflichtauswahl)],1,FALSE)),"nein","ja")</f>
        <v>nein</v>
      </c>
    </row>
    <row r="2855" spans="1:7" x14ac:dyDescent="0.25">
      <c r="A2855" t="s">
        <v>7208</v>
      </c>
      <c r="B2855" t="s">
        <v>8225</v>
      </c>
      <c r="C2855" t="s">
        <v>6322</v>
      </c>
      <c r="D2855" s="13" t="s">
        <v>576</v>
      </c>
      <c r="E2855" t="s">
        <v>576</v>
      </c>
      <c r="F2855" t="str">
        <f>IF(ISERROR(VLOOKUP(Transaktionen[[#This Row],[Transaktionen]],BTT[Verwendete Transaktion (Pflichtauswahl)],1,FALSE)),"nein","ja")</f>
        <v>nein</v>
      </c>
      <c r="G2855" t="s">
        <v>9516</v>
      </c>
    </row>
    <row r="2856" spans="1:7" x14ac:dyDescent="0.25">
      <c r="A2856" t="s">
        <v>3719</v>
      </c>
      <c r="B2856" t="s">
        <v>3720</v>
      </c>
      <c r="C2856" t="s">
        <v>6098</v>
      </c>
      <c r="D2856" s="13">
        <v>1167</v>
      </c>
      <c r="E2856" t="s">
        <v>9102</v>
      </c>
      <c r="F2856" t="str">
        <f>IF(ISERROR(VLOOKUP(Transaktionen[[#This Row],[Transaktionen]],BTT[Verwendete Transaktion (Pflichtauswahl)],1,FALSE)),"nein","ja")</f>
        <v>nein</v>
      </c>
    </row>
    <row r="2857" spans="1:7" x14ac:dyDescent="0.25">
      <c r="A2857" t="s">
        <v>3721</v>
      </c>
      <c r="B2857" t="s">
        <v>3722</v>
      </c>
      <c r="C2857" t="s">
        <v>8454</v>
      </c>
      <c r="D2857" s="13">
        <v>168</v>
      </c>
      <c r="E2857" t="s">
        <v>9102</v>
      </c>
      <c r="F2857" t="str">
        <f>IF(ISERROR(VLOOKUP(Transaktionen[[#This Row],[Transaktionen]],BTT[Verwendete Transaktion (Pflichtauswahl)],1,FALSE)),"nein","ja")</f>
        <v>nein</v>
      </c>
    </row>
    <row r="2858" spans="1:7" x14ac:dyDescent="0.25">
      <c r="A2858" t="s">
        <v>7209</v>
      </c>
      <c r="B2858" t="s">
        <v>8226</v>
      </c>
      <c r="C2858" t="s">
        <v>8454</v>
      </c>
      <c r="D2858" s="13" t="s">
        <v>576</v>
      </c>
      <c r="E2858" t="s">
        <v>576</v>
      </c>
      <c r="F2858" t="str">
        <f>IF(ISERROR(VLOOKUP(Transaktionen[[#This Row],[Transaktionen]],BTT[Verwendete Transaktion (Pflichtauswahl)],1,FALSE)),"nein","ja")</f>
        <v>nein</v>
      </c>
      <c r="G2858" t="s">
        <v>9516</v>
      </c>
    </row>
    <row r="2859" spans="1:7" x14ac:dyDescent="0.25">
      <c r="A2859" t="s">
        <v>3723</v>
      </c>
      <c r="B2859" t="s">
        <v>3724</v>
      </c>
      <c r="C2859" t="s">
        <v>8457</v>
      </c>
      <c r="D2859" s="13">
        <v>114144</v>
      </c>
      <c r="E2859" t="s">
        <v>9102</v>
      </c>
      <c r="F2859" t="str">
        <f>IF(ISERROR(VLOOKUP(Transaktionen[[#This Row],[Transaktionen]],BTT[Verwendete Transaktion (Pflichtauswahl)],1,FALSE)),"nein","ja")</f>
        <v>nein</v>
      </c>
      <c r="G2859" t="s">
        <v>9371</v>
      </c>
    </row>
    <row r="2860" spans="1:7" x14ac:dyDescent="0.25">
      <c r="A2860" t="s">
        <v>3725</v>
      </c>
      <c r="B2860" t="s">
        <v>3726</v>
      </c>
      <c r="C2860" t="s">
        <v>8454</v>
      </c>
      <c r="D2860" s="13">
        <v>19895</v>
      </c>
      <c r="E2860" t="s">
        <v>9102</v>
      </c>
      <c r="F2860" t="str">
        <f>IF(ISERROR(VLOOKUP(Transaktionen[[#This Row],[Transaktionen]],BTT[Verwendete Transaktion (Pflichtauswahl)],1,FALSE)),"nein","ja")</f>
        <v>nein</v>
      </c>
    </row>
    <row r="2861" spans="1:7" x14ac:dyDescent="0.25">
      <c r="A2861" t="s">
        <v>9438</v>
      </c>
      <c r="B2861" t="s">
        <v>9439</v>
      </c>
      <c r="C2861" t="s">
        <v>8454</v>
      </c>
      <c r="D2861" s="13">
        <v>250</v>
      </c>
      <c r="E2861" t="s">
        <v>9102</v>
      </c>
      <c r="F2861" t="str">
        <f>IF(ISERROR(VLOOKUP(Transaktionen[[#This Row],[Transaktionen]],BTT[Verwendete Transaktion (Pflichtauswahl)],1,FALSE)),"nein","ja")</f>
        <v>nein</v>
      </c>
    </row>
    <row r="2862" spans="1:7" x14ac:dyDescent="0.25">
      <c r="A2862" t="s">
        <v>7210</v>
      </c>
      <c r="B2862" t="s">
        <v>8227</v>
      </c>
      <c r="C2862" t="s">
        <v>8454</v>
      </c>
      <c r="D2862" s="13" t="s">
        <v>576</v>
      </c>
      <c r="E2862" t="s">
        <v>576</v>
      </c>
      <c r="F2862" t="str">
        <f>IF(ISERROR(VLOOKUP(Transaktionen[[#This Row],[Transaktionen]],BTT[Verwendete Transaktion (Pflichtauswahl)],1,FALSE)),"nein","ja")</f>
        <v>nein</v>
      </c>
      <c r="G2862" t="s">
        <v>9516</v>
      </c>
    </row>
    <row r="2863" spans="1:7" x14ac:dyDescent="0.25">
      <c r="A2863" t="s">
        <v>3727</v>
      </c>
      <c r="B2863" t="s">
        <v>3728</v>
      </c>
      <c r="C2863" t="s">
        <v>8454</v>
      </c>
      <c r="D2863" s="13">
        <v>672</v>
      </c>
      <c r="E2863" t="s">
        <v>9102</v>
      </c>
      <c r="F2863" t="str">
        <f>IF(ISERROR(VLOOKUP(Transaktionen[[#This Row],[Transaktionen]],BTT[Verwendete Transaktion (Pflichtauswahl)],1,FALSE)),"nein","ja")</f>
        <v>nein</v>
      </c>
    </row>
    <row r="2864" spans="1:7" x14ac:dyDescent="0.25">
      <c r="A2864" t="s">
        <v>3729</v>
      </c>
      <c r="B2864" t="s">
        <v>3730</v>
      </c>
      <c r="C2864" t="s">
        <v>8454</v>
      </c>
      <c r="D2864" s="13">
        <v>38</v>
      </c>
      <c r="E2864" t="s">
        <v>9102</v>
      </c>
      <c r="F2864" t="str">
        <f>IF(ISERROR(VLOOKUP(Transaktionen[[#This Row],[Transaktionen]],BTT[Verwendete Transaktion (Pflichtauswahl)],1,FALSE)),"nein","ja")</f>
        <v>nein</v>
      </c>
    </row>
    <row r="2865" spans="1:7" x14ac:dyDescent="0.25">
      <c r="A2865" t="s">
        <v>3731</v>
      </c>
      <c r="B2865" t="s">
        <v>3732</v>
      </c>
      <c r="C2865" t="s">
        <v>8454</v>
      </c>
      <c r="D2865" s="13">
        <v>434</v>
      </c>
      <c r="E2865" t="s">
        <v>9102</v>
      </c>
      <c r="F2865" t="str">
        <f>IF(ISERROR(VLOOKUP(Transaktionen[[#This Row],[Transaktionen]],BTT[Verwendete Transaktion (Pflichtauswahl)],1,FALSE)),"nein","ja")</f>
        <v>nein</v>
      </c>
    </row>
    <row r="2866" spans="1:7" x14ac:dyDescent="0.25">
      <c r="A2866" t="s">
        <v>3733</v>
      </c>
      <c r="B2866" t="s">
        <v>3734</v>
      </c>
      <c r="C2866" t="s">
        <v>8454</v>
      </c>
      <c r="D2866" s="13">
        <v>27139</v>
      </c>
      <c r="E2866" t="s">
        <v>9102</v>
      </c>
      <c r="F2866" t="str">
        <f>IF(ISERROR(VLOOKUP(Transaktionen[[#This Row],[Transaktionen]],BTT[Verwendete Transaktion (Pflichtauswahl)],1,FALSE)),"nein","ja")</f>
        <v>ja</v>
      </c>
    </row>
    <row r="2867" spans="1:7" x14ac:dyDescent="0.25">
      <c r="A2867" t="s">
        <v>3735</v>
      </c>
      <c r="B2867" t="s">
        <v>3736</v>
      </c>
      <c r="C2867" t="s">
        <v>8454</v>
      </c>
      <c r="D2867" s="13">
        <v>7830</v>
      </c>
      <c r="E2867" t="s">
        <v>9102</v>
      </c>
      <c r="F2867" t="str">
        <f>IF(ISERROR(VLOOKUP(Transaktionen[[#This Row],[Transaktionen]],BTT[Verwendete Transaktion (Pflichtauswahl)],1,FALSE)),"nein","ja")</f>
        <v>nein</v>
      </c>
    </row>
    <row r="2868" spans="1:7" x14ac:dyDescent="0.25">
      <c r="A2868" t="s">
        <v>3737</v>
      </c>
      <c r="B2868" t="s">
        <v>3738</v>
      </c>
      <c r="C2868" t="s">
        <v>8454</v>
      </c>
      <c r="D2868" s="13">
        <v>3398</v>
      </c>
      <c r="E2868" t="s">
        <v>9102</v>
      </c>
      <c r="F2868" t="str">
        <f>IF(ISERROR(VLOOKUP(Transaktionen[[#This Row],[Transaktionen]],BTT[Verwendete Transaktion (Pflichtauswahl)],1,FALSE)),"nein","ja")</f>
        <v>nein</v>
      </c>
    </row>
    <row r="2869" spans="1:7" x14ac:dyDescent="0.25">
      <c r="A2869" t="s">
        <v>7211</v>
      </c>
      <c r="B2869" t="s">
        <v>8228</v>
      </c>
      <c r="C2869" t="s">
        <v>6098</v>
      </c>
      <c r="D2869" s="13" t="s">
        <v>576</v>
      </c>
      <c r="E2869" t="s">
        <v>576</v>
      </c>
      <c r="F2869" t="str">
        <f>IF(ISERROR(VLOOKUP(Transaktionen[[#This Row],[Transaktionen]],BTT[Verwendete Transaktion (Pflichtauswahl)],1,FALSE)),"nein","ja")</f>
        <v>nein</v>
      </c>
      <c r="G2869" t="s">
        <v>9516</v>
      </c>
    </row>
    <row r="2870" spans="1:7" x14ac:dyDescent="0.25">
      <c r="A2870" t="s">
        <v>3739</v>
      </c>
      <c r="B2870" t="s">
        <v>3740</v>
      </c>
      <c r="C2870" t="s">
        <v>8464</v>
      </c>
      <c r="D2870" s="13">
        <v>4</v>
      </c>
      <c r="E2870" t="s">
        <v>9102</v>
      </c>
      <c r="F2870" t="str">
        <f>IF(ISERROR(VLOOKUP(Transaktionen[[#This Row],[Transaktionen]],BTT[Verwendete Transaktion (Pflichtauswahl)],1,FALSE)),"nein","ja")</f>
        <v>nein</v>
      </c>
    </row>
    <row r="2871" spans="1:7" x14ac:dyDescent="0.25">
      <c r="A2871" t="s">
        <v>3741</v>
      </c>
      <c r="B2871" t="s">
        <v>3742</v>
      </c>
      <c r="C2871" t="s">
        <v>8454</v>
      </c>
      <c r="D2871" s="13">
        <v>86111</v>
      </c>
      <c r="E2871" t="s">
        <v>9102</v>
      </c>
      <c r="F2871" t="str">
        <f>IF(ISERROR(VLOOKUP(Transaktionen[[#This Row],[Transaktionen]],BTT[Verwendete Transaktion (Pflichtauswahl)],1,FALSE)),"nein","ja")</f>
        <v>ja</v>
      </c>
    </row>
    <row r="2872" spans="1:7" x14ac:dyDescent="0.25">
      <c r="A2872" t="s">
        <v>3743</v>
      </c>
      <c r="B2872" t="s">
        <v>3744</v>
      </c>
      <c r="C2872" t="s">
        <v>8454</v>
      </c>
      <c r="D2872" s="13">
        <v>808</v>
      </c>
      <c r="E2872" t="s">
        <v>9102</v>
      </c>
      <c r="F2872" t="str">
        <f>IF(ISERROR(VLOOKUP(Transaktionen[[#This Row],[Transaktionen]],BTT[Verwendete Transaktion (Pflichtauswahl)],1,FALSE)),"nein","ja")</f>
        <v>nein</v>
      </c>
    </row>
    <row r="2873" spans="1:7" x14ac:dyDescent="0.25">
      <c r="A2873" t="s">
        <v>3745</v>
      </c>
      <c r="B2873" t="s">
        <v>3746</v>
      </c>
      <c r="C2873" t="s">
        <v>8454</v>
      </c>
      <c r="D2873" s="13">
        <v>78807</v>
      </c>
      <c r="E2873" t="s">
        <v>9102</v>
      </c>
      <c r="F2873" t="str">
        <f>IF(ISERROR(VLOOKUP(Transaktionen[[#This Row],[Transaktionen]],BTT[Verwendete Transaktion (Pflichtauswahl)],1,FALSE)),"nein","ja")</f>
        <v>ja</v>
      </c>
    </row>
    <row r="2874" spans="1:7" x14ac:dyDescent="0.25">
      <c r="A2874" t="s">
        <v>3747</v>
      </c>
      <c r="B2874" t="s">
        <v>3748</v>
      </c>
      <c r="C2874" t="s">
        <v>8454</v>
      </c>
      <c r="D2874" s="13">
        <v>320</v>
      </c>
      <c r="E2874" t="s">
        <v>9102</v>
      </c>
      <c r="F2874" t="str">
        <f>IF(ISERROR(VLOOKUP(Transaktionen[[#This Row],[Transaktionen]],BTT[Verwendete Transaktion (Pflichtauswahl)],1,FALSE)),"nein","ja")</f>
        <v>nein</v>
      </c>
    </row>
    <row r="2875" spans="1:7" x14ac:dyDescent="0.25">
      <c r="A2875" t="s">
        <v>3749</v>
      </c>
      <c r="B2875" t="s">
        <v>3750</v>
      </c>
      <c r="C2875" t="s">
        <v>6090</v>
      </c>
      <c r="D2875" s="13">
        <v>22</v>
      </c>
      <c r="E2875" t="s">
        <v>9102</v>
      </c>
      <c r="F2875" t="str">
        <f>IF(ISERROR(VLOOKUP(Transaktionen[[#This Row],[Transaktionen]],BTT[Verwendete Transaktion (Pflichtauswahl)],1,FALSE)),"nein","ja")</f>
        <v>nein</v>
      </c>
    </row>
    <row r="2876" spans="1:7" x14ac:dyDescent="0.25">
      <c r="A2876" t="s">
        <v>3751</v>
      </c>
      <c r="B2876" t="s">
        <v>3752</v>
      </c>
      <c r="C2876" t="s">
        <v>6090</v>
      </c>
      <c r="D2876" s="13">
        <v>3271</v>
      </c>
      <c r="E2876" t="s">
        <v>9102</v>
      </c>
      <c r="F2876" t="str">
        <f>IF(ISERROR(VLOOKUP(Transaktionen[[#This Row],[Transaktionen]],BTT[Verwendete Transaktion (Pflichtauswahl)],1,FALSE)),"nein","ja")</f>
        <v>nein</v>
      </c>
    </row>
    <row r="2877" spans="1:7" x14ac:dyDescent="0.25">
      <c r="A2877" t="s">
        <v>7212</v>
      </c>
      <c r="B2877" t="s">
        <v>8229</v>
      </c>
      <c r="C2877" t="s">
        <v>6090</v>
      </c>
      <c r="D2877" s="13">
        <v>2</v>
      </c>
      <c r="E2877" t="s">
        <v>576</v>
      </c>
      <c r="F2877" t="str">
        <f>IF(ISERROR(VLOOKUP(Transaktionen[[#This Row],[Transaktionen]],BTT[Verwendete Transaktion (Pflichtauswahl)],1,FALSE)),"nein","ja")</f>
        <v>nein</v>
      </c>
      <c r="G2877" t="s">
        <v>9341</v>
      </c>
    </row>
    <row r="2878" spans="1:7" x14ac:dyDescent="0.25">
      <c r="A2878" t="s">
        <v>3753</v>
      </c>
      <c r="B2878" t="s">
        <v>3754</v>
      </c>
      <c r="C2878" t="s">
        <v>6090</v>
      </c>
      <c r="D2878" s="13">
        <v>81112</v>
      </c>
      <c r="E2878" t="s">
        <v>9102</v>
      </c>
      <c r="F2878" t="str">
        <f>IF(ISERROR(VLOOKUP(Transaktionen[[#This Row],[Transaktionen]],BTT[Verwendete Transaktion (Pflichtauswahl)],1,FALSE)),"nein","ja")</f>
        <v>nein</v>
      </c>
    </row>
    <row r="2879" spans="1:7" x14ac:dyDescent="0.25">
      <c r="A2879" t="s">
        <v>3755</v>
      </c>
      <c r="B2879" t="s">
        <v>3756</v>
      </c>
      <c r="C2879" t="s">
        <v>6090</v>
      </c>
      <c r="D2879" s="13">
        <v>992</v>
      </c>
      <c r="E2879" t="s">
        <v>9102</v>
      </c>
      <c r="F2879" t="str">
        <f>IF(ISERROR(VLOOKUP(Transaktionen[[#This Row],[Transaktionen]],BTT[Verwendete Transaktion (Pflichtauswahl)],1,FALSE)),"nein","ja")</f>
        <v>nein</v>
      </c>
    </row>
    <row r="2880" spans="1:7" x14ac:dyDescent="0.25">
      <c r="A2880" t="s">
        <v>3757</v>
      </c>
      <c r="B2880" t="s">
        <v>3758</v>
      </c>
      <c r="C2880" t="s">
        <v>6090</v>
      </c>
      <c r="D2880" s="13">
        <v>1396</v>
      </c>
      <c r="E2880" t="s">
        <v>9102</v>
      </c>
      <c r="F2880" t="str">
        <f>IF(ISERROR(VLOOKUP(Transaktionen[[#This Row],[Transaktionen]],BTT[Verwendete Transaktion (Pflichtauswahl)],1,FALSE)),"nein","ja")</f>
        <v>nein</v>
      </c>
    </row>
    <row r="2881" spans="1:7" x14ac:dyDescent="0.25">
      <c r="A2881" t="s">
        <v>7213</v>
      </c>
      <c r="B2881" t="s">
        <v>8230</v>
      </c>
      <c r="C2881" t="s">
        <v>6090</v>
      </c>
      <c r="D2881" s="13" t="s">
        <v>576</v>
      </c>
      <c r="E2881" t="s">
        <v>576</v>
      </c>
      <c r="F2881" t="str">
        <f>IF(ISERROR(VLOOKUP(Transaktionen[[#This Row],[Transaktionen]],BTT[Verwendete Transaktion (Pflichtauswahl)],1,FALSE)),"nein","ja")</f>
        <v>nein</v>
      </c>
      <c r="G2881" t="s">
        <v>9341</v>
      </c>
    </row>
    <row r="2882" spans="1:7" x14ac:dyDescent="0.25">
      <c r="A2882" t="s">
        <v>3759</v>
      </c>
      <c r="B2882" t="s">
        <v>3760</v>
      </c>
      <c r="C2882" t="s">
        <v>6090</v>
      </c>
      <c r="D2882" s="13">
        <v>94</v>
      </c>
      <c r="E2882" t="s">
        <v>9102</v>
      </c>
      <c r="F2882" t="str">
        <f>IF(ISERROR(VLOOKUP(Transaktionen[[#This Row],[Transaktionen]],BTT[Verwendete Transaktion (Pflichtauswahl)],1,FALSE)),"nein","ja")</f>
        <v>nein</v>
      </c>
    </row>
    <row r="2883" spans="1:7" x14ac:dyDescent="0.25">
      <c r="A2883" t="s">
        <v>3761</v>
      </c>
      <c r="B2883" t="s">
        <v>3762</v>
      </c>
      <c r="C2883" t="s">
        <v>6090</v>
      </c>
      <c r="D2883" s="13">
        <v>204</v>
      </c>
      <c r="E2883" t="s">
        <v>576</v>
      </c>
      <c r="F2883" t="str">
        <f>IF(ISERROR(VLOOKUP(Transaktionen[[#This Row],[Transaktionen]],BTT[Verwendete Transaktion (Pflichtauswahl)],1,FALSE)),"nein","ja")</f>
        <v>nein</v>
      </c>
    </row>
    <row r="2884" spans="1:7" x14ac:dyDescent="0.25">
      <c r="A2884" t="s">
        <v>7214</v>
      </c>
      <c r="B2884" t="s">
        <v>8231</v>
      </c>
      <c r="C2884" t="s">
        <v>6090</v>
      </c>
      <c r="D2884" s="13" t="s">
        <v>576</v>
      </c>
      <c r="E2884" t="s">
        <v>576</v>
      </c>
      <c r="F2884" t="str">
        <f>IF(ISERROR(VLOOKUP(Transaktionen[[#This Row],[Transaktionen]],BTT[Verwendete Transaktion (Pflichtauswahl)],1,FALSE)),"nein","ja")</f>
        <v>nein</v>
      </c>
      <c r="G2884" t="s">
        <v>9341</v>
      </c>
    </row>
    <row r="2885" spans="1:7" x14ac:dyDescent="0.25">
      <c r="A2885" t="s">
        <v>7215</v>
      </c>
      <c r="B2885" t="s">
        <v>8232</v>
      </c>
      <c r="C2885" t="s">
        <v>6090</v>
      </c>
      <c r="D2885" s="13" t="s">
        <v>576</v>
      </c>
      <c r="E2885" t="s">
        <v>576</v>
      </c>
      <c r="F2885" t="str">
        <f>IF(ISERROR(VLOOKUP(Transaktionen[[#This Row],[Transaktionen]],BTT[Verwendete Transaktion (Pflichtauswahl)],1,FALSE)),"nein","ja")</f>
        <v>nein</v>
      </c>
      <c r="G2885" t="s">
        <v>9341</v>
      </c>
    </row>
    <row r="2886" spans="1:7" x14ac:dyDescent="0.25">
      <c r="A2886" t="s">
        <v>7216</v>
      </c>
      <c r="B2886" t="s">
        <v>8233</v>
      </c>
      <c r="C2886" t="s">
        <v>6090</v>
      </c>
      <c r="D2886" s="13" t="s">
        <v>576</v>
      </c>
      <c r="E2886" t="s">
        <v>576</v>
      </c>
      <c r="F2886" t="str">
        <f>IF(ISERROR(VLOOKUP(Transaktionen[[#This Row],[Transaktionen]],BTT[Verwendete Transaktion (Pflichtauswahl)],1,FALSE)),"nein","ja")</f>
        <v>nein</v>
      </c>
    </row>
    <row r="2887" spans="1:7" x14ac:dyDescent="0.25">
      <c r="A2887" t="s">
        <v>8583</v>
      </c>
      <c r="C2887" t="s">
        <v>6038</v>
      </c>
      <c r="D2887" s="13" t="s">
        <v>576</v>
      </c>
      <c r="E2887" t="s">
        <v>576</v>
      </c>
      <c r="F2887" t="str">
        <f>IF(ISERROR(VLOOKUP(Transaktionen[[#This Row],[Transaktionen]],BTT[Verwendete Transaktion (Pflichtauswahl)],1,FALSE)),"nein","ja")</f>
        <v>nein</v>
      </c>
    </row>
    <row r="2888" spans="1:7" x14ac:dyDescent="0.25">
      <c r="A2888" t="s">
        <v>3763</v>
      </c>
      <c r="B2888" t="s">
        <v>3764</v>
      </c>
      <c r="C2888" t="s">
        <v>6090</v>
      </c>
      <c r="D2888" s="13">
        <v>150</v>
      </c>
      <c r="E2888" t="s">
        <v>9102</v>
      </c>
      <c r="F2888" t="str">
        <f>IF(ISERROR(VLOOKUP(Transaktionen[[#This Row],[Transaktionen]],BTT[Verwendete Transaktion (Pflichtauswahl)],1,FALSE)),"nein","ja")</f>
        <v>nein</v>
      </c>
    </row>
    <row r="2889" spans="1:7" x14ac:dyDescent="0.25">
      <c r="A2889" t="s">
        <v>3765</v>
      </c>
      <c r="B2889" t="s">
        <v>3766</v>
      </c>
      <c r="C2889" t="s">
        <v>6090</v>
      </c>
      <c r="D2889" s="13">
        <v>2</v>
      </c>
      <c r="E2889" t="s">
        <v>9102</v>
      </c>
      <c r="F2889" t="str">
        <f>IF(ISERROR(VLOOKUP(Transaktionen[[#This Row],[Transaktionen]],BTT[Verwendete Transaktion (Pflichtauswahl)],1,FALSE)),"nein","ja")</f>
        <v>nein</v>
      </c>
    </row>
    <row r="2890" spans="1:7" x14ac:dyDescent="0.25">
      <c r="A2890" t="s">
        <v>3767</v>
      </c>
      <c r="B2890" t="s">
        <v>3768</v>
      </c>
      <c r="C2890" t="s">
        <v>6090</v>
      </c>
      <c r="D2890" s="13">
        <v>90337</v>
      </c>
      <c r="E2890" t="s">
        <v>9102</v>
      </c>
      <c r="F2890" t="str">
        <f>IF(ISERROR(VLOOKUP(Transaktionen[[#This Row],[Transaktionen]],BTT[Verwendete Transaktion (Pflichtauswahl)],1,FALSE)),"nein","ja")</f>
        <v>nein</v>
      </c>
    </row>
    <row r="2891" spans="1:7" x14ac:dyDescent="0.25">
      <c r="A2891" t="s">
        <v>7217</v>
      </c>
      <c r="B2891" t="s">
        <v>8234</v>
      </c>
      <c r="C2891" t="s">
        <v>6090</v>
      </c>
      <c r="D2891" s="13" t="s">
        <v>576</v>
      </c>
      <c r="E2891" t="s">
        <v>576</v>
      </c>
      <c r="F2891" t="str">
        <f>IF(ISERROR(VLOOKUP(Transaktionen[[#This Row],[Transaktionen]],BTT[Verwendete Transaktion (Pflichtauswahl)],1,FALSE)),"nein","ja")</f>
        <v>nein</v>
      </c>
      <c r="G2891" t="s">
        <v>9341</v>
      </c>
    </row>
    <row r="2892" spans="1:7" x14ac:dyDescent="0.25">
      <c r="A2892" t="s">
        <v>3769</v>
      </c>
      <c r="B2892" t="s">
        <v>3770</v>
      </c>
      <c r="C2892" t="s">
        <v>6090</v>
      </c>
      <c r="D2892" s="13">
        <v>5539</v>
      </c>
      <c r="E2892" t="s">
        <v>9102</v>
      </c>
      <c r="F2892" t="str">
        <f>IF(ISERROR(VLOOKUP(Transaktionen[[#This Row],[Transaktionen]],BTT[Verwendete Transaktion (Pflichtauswahl)],1,FALSE)),"nein","ja")</f>
        <v>nein</v>
      </c>
    </row>
    <row r="2893" spans="1:7" x14ac:dyDescent="0.25">
      <c r="A2893" t="s">
        <v>3771</v>
      </c>
      <c r="B2893" t="s">
        <v>3772</v>
      </c>
      <c r="C2893" t="s">
        <v>6090</v>
      </c>
      <c r="D2893" s="13">
        <v>11138</v>
      </c>
      <c r="E2893" t="s">
        <v>9102</v>
      </c>
      <c r="F2893" t="str">
        <f>IF(ISERROR(VLOOKUP(Transaktionen[[#This Row],[Transaktionen]],BTT[Verwendete Transaktion (Pflichtauswahl)],1,FALSE)),"nein","ja")</f>
        <v>nein</v>
      </c>
    </row>
    <row r="2894" spans="1:7" x14ac:dyDescent="0.25">
      <c r="A2894" t="s">
        <v>3773</v>
      </c>
      <c r="B2894" t="s">
        <v>3774</v>
      </c>
      <c r="C2894" t="s">
        <v>6090</v>
      </c>
      <c r="D2894" s="13">
        <v>6883</v>
      </c>
      <c r="E2894" t="s">
        <v>9102</v>
      </c>
      <c r="F2894" t="str">
        <f>IF(ISERROR(VLOOKUP(Transaktionen[[#This Row],[Transaktionen]],BTT[Verwendete Transaktion (Pflichtauswahl)],1,FALSE)),"nein","ja")</f>
        <v>nein</v>
      </c>
    </row>
    <row r="2895" spans="1:7" x14ac:dyDescent="0.25">
      <c r="A2895" t="s">
        <v>3775</v>
      </c>
      <c r="B2895" t="s">
        <v>3776</v>
      </c>
      <c r="C2895" t="s">
        <v>6090</v>
      </c>
      <c r="D2895" s="13">
        <v>2216</v>
      </c>
      <c r="E2895" t="s">
        <v>9102</v>
      </c>
      <c r="F2895" t="str">
        <f>IF(ISERROR(VLOOKUP(Transaktionen[[#This Row],[Transaktionen]],BTT[Verwendete Transaktion (Pflichtauswahl)],1,FALSE)),"nein","ja")</f>
        <v>nein</v>
      </c>
    </row>
    <row r="2896" spans="1:7" x14ac:dyDescent="0.25">
      <c r="A2896" t="s">
        <v>7218</v>
      </c>
      <c r="B2896" t="s">
        <v>8235</v>
      </c>
      <c r="C2896" t="s">
        <v>6090</v>
      </c>
      <c r="D2896" s="13" t="s">
        <v>576</v>
      </c>
      <c r="E2896" t="s">
        <v>576</v>
      </c>
      <c r="F2896" t="str">
        <f>IF(ISERROR(VLOOKUP(Transaktionen[[#This Row],[Transaktionen]],BTT[Verwendete Transaktion (Pflichtauswahl)],1,FALSE)),"nein","ja")</f>
        <v>nein</v>
      </c>
      <c r="G2896" t="s">
        <v>9341</v>
      </c>
    </row>
    <row r="2897" spans="1:7" x14ac:dyDescent="0.25">
      <c r="A2897" t="s">
        <v>3777</v>
      </c>
      <c r="B2897" t="s">
        <v>3778</v>
      </c>
      <c r="C2897" t="s">
        <v>6090</v>
      </c>
      <c r="D2897" s="13">
        <v>6</v>
      </c>
      <c r="E2897" t="s">
        <v>9102</v>
      </c>
      <c r="F2897" t="str">
        <f>IF(ISERROR(VLOOKUP(Transaktionen[[#This Row],[Transaktionen]],BTT[Verwendete Transaktion (Pflichtauswahl)],1,FALSE)),"nein","ja")</f>
        <v>nein</v>
      </c>
    </row>
    <row r="2898" spans="1:7" x14ac:dyDescent="0.25">
      <c r="A2898" t="s">
        <v>7219</v>
      </c>
      <c r="B2898" t="s">
        <v>8236</v>
      </c>
      <c r="C2898" t="s">
        <v>6090</v>
      </c>
      <c r="D2898" s="13" t="s">
        <v>576</v>
      </c>
      <c r="E2898" t="s">
        <v>576</v>
      </c>
      <c r="F2898" t="str">
        <f>IF(ISERROR(VLOOKUP(Transaktionen[[#This Row],[Transaktionen]],BTT[Verwendete Transaktion (Pflichtauswahl)],1,FALSE)),"nein","ja")</f>
        <v>nein</v>
      </c>
      <c r="G2898" t="s">
        <v>9341</v>
      </c>
    </row>
    <row r="2899" spans="1:7" x14ac:dyDescent="0.25">
      <c r="A2899" t="s">
        <v>7220</v>
      </c>
      <c r="B2899" t="s">
        <v>8237</v>
      </c>
      <c r="C2899" t="s">
        <v>6090</v>
      </c>
      <c r="D2899" s="13" t="s">
        <v>576</v>
      </c>
      <c r="E2899" t="s">
        <v>576</v>
      </c>
      <c r="F2899" t="str">
        <f>IF(ISERROR(VLOOKUP(Transaktionen[[#This Row],[Transaktionen]],BTT[Verwendete Transaktion (Pflichtauswahl)],1,FALSE)),"nein","ja")</f>
        <v>nein</v>
      </c>
    </row>
    <row r="2900" spans="1:7" x14ac:dyDescent="0.25">
      <c r="A2900" t="s">
        <v>3779</v>
      </c>
      <c r="B2900" t="s">
        <v>3780</v>
      </c>
      <c r="C2900" t="s">
        <v>6090</v>
      </c>
      <c r="D2900" s="13">
        <v>1136</v>
      </c>
      <c r="E2900" t="s">
        <v>9102</v>
      </c>
      <c r="F2900" t="str">
        <f>IF(ISERROR(VLOOKUP(Transaktionen[[#This Row],[Transaktionen]],BTT[Verwendete Transaktion (Pflichtauswahl)],1,FALSE)),"nein","ja")</f>
        <v>nein</v>
      </c>
    </row>
    <row r="2901" spans="1:7" x14ac:dyDescent="0.25">
      <c r="A2901" t="s">
        <v>3781</v>
      </c>
      <c r="B2901" t="s">
        <v>3782</v>
      </c>
      <c r="C2901" t="s">
        <v>6090</v>
      </c>
      <c r="D2901" s="13">
        <v>282</v>
      </c>
      <c r="E2901" t="s">
        <v>9102</v>
      </c>
      <c r="F2901" t="str">
        <f>IF(ISERROR(VLOOKUP(Transaktionen[[#This Row],[Transaktionen]],BTT[Verwendete Transaktion (Pflichtauswahl)],1,FALSE)),"nein","ja")</f>
        <v>nein</v>
      </c>
    </row>
    <row r="2902" spans="1:7" x14ac:dyDescent="0.25">
      <c r="A2902" t="s">
        <v>3783</v>
      </c>
      <c r="B2902" t="s">
        <v>3784</v>
      </c>
      <c r="C2902" t="s">
        <v>6090</v>
      </c>
      <c r="D2902" s="13">
        <v>121</v>
      </c>
      <c r="E2902" t="s">
        <v>9102</v>
      </c>
      <c r="F2902" t="str">
        <f>IF(ISERROR(VLOOKUP(Transaktionen[[#This Row],[Transaktionen]],BTT[Verwendete Transaktion (Pflichtauswahl)],1,FALSE)),"nein","ja")</f>
        <v>nein</v>
      </c>
    </row>
    <row r="2903" spans="1:7" x14ac:dyDescent="0.25">
      <c r="A2903" t="s">
        <v>7221</v>
      </c>
      <c r="B2903" t="s">
        <v>8238</v>
      </c>
      <c r="C2903" t="s">
        <v>6090</v>
      </c>
      <c r="D2903" s="13" t="s">
        <v>576</v>
      </c>
      <c r="E2903" t="s">
        <v>576</v>
      </c>
      <c r="F2903" t="str">
        <f>IF(ISERROR(VLOOKUP(Transaktionen[[#This Row],[Transaktionen]],BTT[Verwendete Transaktion (Pflichtauswahl)],1,FALSE)),"nein","ja")</f>
        <v>nein</v>
      </c>
      <c r="G2903" t="s">
        <v>9341</v>
      </c>
    </row>
    <row r="2904" spans="1:7" x14ac:dyDescent="0.25">
      <c r="A2904" t="s">
        <v>7222</v>
      </c>
      <c r="B2904" t="s">
        <v>8239</v>
      </c>
      <c r="C2904" t="s">
        <v>6090</v>
      </c>
      <c r="D2904" s="13" t="s">
        <v>576</v>
      </c>
      <c r="E2904" t="s">
        <v>576</v>
      </c>
      <c r="F2904" t="str">
        <f>IF(ISERROR(VLOOKUP(Transaktionen[[#This Row],[Transaktionen]],BTT[Verwendete Transaktion (Pflichtauswahl)],1,FALSE)),"nein","ja")</f>
        <v>nein</v>
      </c>
      <c r="G2904" t="s">
        <v>9341</v>
      </c>
    </row>
    <row r="2905" spans="1:7" x14ac:dyDescent="0.25">
      <c r="A2905" t="s">
        <v>7223</v>
      </c>
      <c r="B2905" t="s">
        <v>8240</v>
      </c>
      <c r="C2905" t="s">
        <v>6090</v>
      </c>
      <c r="D2905" s="13">
        <v>4</v>
      </c>
      <c r="E2905" t="s">
        <v>9102</v>
      </c>
      <c r="F2905" t="str">
        <f>IF(ISERROR(VLOOKUP(Transaktionen[[#This Row],[Transaktionen]],BTT[Verwendete Transaktion (Pflichtauswahl)],1,FALSE)),"nein","ja")</f>
        <v>nein</v>
      </c>
    </row>
    <row r="2906" spans="1:7" x14ac:dyDescent="0.25">
      <c r="A2906" t="s">
        <v>7224</v>
      </c>
      <c r="B2906" t="s">
        <v>8241</v>
      </c>
      <c r="C2906" t="s">
        <v>6090</v>
      </c>
      <c r="D2906" s="13">
        <v>14</v>
      </c>
      <c r="E2906" t="s">
        <v>9102</v>
      </c>
      <c r="F2906" t="str">
        <f>IF(ISERROR(VLOOKUP(Transaktionen[[#This Row],[Transaktionen]],BTT[Verwendete Transaktion (Pflichtauswahl)],1,FALSE)),"nein","ja")</f>
        <v>nein</v>
      </c>
    </row>
    <row r="2907" spans="1:7" x14ac:dyDescent="0.25">
      <c r="A2907" t="s">
        <v>3785</v>
      </c>
      <c r="B2907" t="s">
        <v>3786</v>
      </c>
      <c r="C2907" t="s">
        <v>6090</v>
      </c>
      <c r="D2907" s="13">
        <v>12</v>
      </c>
      <c r="E2907" t="s">
        <v>9102</v>
      </c>
      <c r="F2907" t="str">
        <f>IF(ISERROR(VLOOKUP(Transaktionen[[#This Row],[Transaktionen]],BTT[Verwendete Transaktion (Pflichtauswahl)],1,FALSE)),"nein","ja")</f>
        <v>nein</v>
      </c>
    </row>
    <row r="2908" spans="1:7" x14ac:dyDescent="0.25">
      <c r="A2908" t="s">
        <v>7225</v>
      </c>
      <c r="B2908" t="s">
        <v>8242</v>
      </c>
      <c r="C2908" t="s">
        <v>6090</v>
      </c>
      <c r="D2908" s="13" t="s">
        <v>576</v>
      </c>
      <c r="E2908" t="s">
        <v>576</v>
      </c>
      <c r="F2908" t="str">
        <f>IF(ISERROR(VLOOKUP(Transaktionen[[#This Row],[Transaktionen]],BTT[Verwendete Transaktion (Pflichtauswahl)],1,FALSE)),"nein","ja")</f>
        <v>nein</v>
      </c>
      <c r="G2908" t="s">
        <v>9341</v>
      </c>
    </row>
    <row r="2909" spans="1:7" x14ac:dyDescent="0.25">
      <c r="A2909" t="s">
        <v>3787</v>
      </c>
      <c r="B2909" t="s">
        <v>3788</v>
      </c>
      <c r="C2909" t="s">
        <v>6090</v>
      </c>
      <c r="D2909" s="13">
        <v>202</v>
      </c>
      <c r="E2909" t="s">
        <v>576</v>
      </c>
      <c r="F2909" t="str">
        <f>IF(ISERROR(VLOOKUP(Transaktionen[[#This Row],[Transaktionen]],BTT[Verwendete Transaktion (Pflichtauswahl)],1,FALSE)),"nein","ja")</f>
        <v>nein</v>
      </c>
    </row>
    <row r="2910" spans="1:7" x14ac:dyDescent="0.25">
      <c r="A2910" t="s">
        <v>3789</v>
      </c>
      <c r="B2910" t="s">
        <v>3790</v>
      </c>
      <c r="C2910" t="s">
        <v>6090</v>
      </c>
      <c r="D2910" s="13">
        <v>911</v>
      </c>
      <c r="E2910" t="s">
        <v>9102</v>
      </c>
      <c r="F2910" t="str">
        <f>IF(ISERROR(VLOOKUP(Transaktionen[[#This Row],[Transaktionen]],BTT[Verwendete Transaktion (Pflichtauswahl)],1,FALSE)),"nein","ja")</f>
        <v>nein</v>
      </c>
    </row>
    <row r="2911" spans="1:7" x14ac:dyDescent="0.25">
      <c r="A2911" t="s">
        <v>3791</v>
      </c>
      <c r="B2911" t="s">
        <v>3792</v>
      </c>
      <c r="C2911" t="s">
        <v>6090</v>
      </c>
      <c r="D2911" s="13">
        <v>373</v>
      </c>
      <c r="E2911" t="s">
        <v>9102</v>
      </c>
      <c r="F2911" t="str">
        <f>IF(ISERROR(VLOOKUP(Transaktionen[[#This Row],[Transaktionen]],BTT[Verwendete Transaktion (Pflichtauswahl)],1,FALSE)),"nein","ja")</f>
        <v>nein</v>
      </c>
    </row>
    <row r="2912" spans="1:7" x14ac:dyDescent="0.25">
      <c r="A2912" t="s">
        <v>3793</v>
      </c>
      <c r="B2912" t="s">
        <v>3794</v>
      </c>
      <c r="C2912" t="s">
        <v>6090</v>
      </c>
      <c r="D2912" s="13">
        <v>46</v>
      </c>
      <c r="E2912" t="s">
        <v>9102</v>
      </c>
      <c r="F2912" t="str">
        <f>IF(ISERROR(VLOOKUP(Transaktionen[[#This Row],[Transaktionen]],BTT[Verwendete Transaktion (Pflichtauswahl)],1,FALSE)),"nein","ja")</f>
        <v>nein</v>
      </c>
    </row>
    <row r="2913" spans="1:7" x14ac:dyDescent="0.25">
      <c r="A2913" t="s">
        <v>3795</v>
      </c>
      <c r="B2913" t="s">
        <v>3796</v>
      </c>
      <c r="C2913" t="s">
        <v>6090</v>
      </c>
      <c r="D2913" s="13">
        <v>14</v>
      </c>
      <c r="E2913" t="s">
        <v>576</v>
      </c>
      <c r="F2913" t="str">
        <f>IF(ISERROR(VLOOKUP(Transaktionen[[#This Row],[Transaktionen]],BTT[Verwendete Transaktion (Pflichtauswahl)],1,FALSE)),"nein","ja")</f>
        <v>nein</v>
      </c>
    </row>
    <row r="2914" spans="1:7" x14ac:dyDescent="0.25">
      <c r="A2914" t="s">
        <v>3797</v>
      </c>
      <c r="B2914" t="s">
        <v>3798</v>
      </c>
      <c r="C2914" t="s">
        <v>6090</v>
      </c>
      <c r="D2914" s="13">
        <v>1321</v>
      </c>
      <c r="E2914" t="s">
        <v>9102</v>
      </c>
      <c r="F2914" t="str">
        <f>IF(ISERROR(VLOOKUP(Transaktionen[[#This Row],[Transaktionen]],BTT[Verwendete Transaktion (Pflichtauswahl)],1,FALSE)),"nein","ja")</f>
        <v>nein</v>
      </c>
    </row>
    <row r="2915" spans="1:7" x14ac:dyDescent="0.25">
      <c r="A2915" t="s">
        <v>3799</v>
      </c>
      <c r="B2915" t="s">
        <v>3800</v>
      </c>
      <c r="C2915" t="s">
        <v>8454</v>
      </c>
      <c r="D2915" s="13">
        <v>24</v>
      </c>
      <c r="E2915" t="s">
        <v>576</v>
      </c>
      <c r="F2915" t="str">
        <f>IF(ISERROR(VLOOKUP(Transaktionen[[#This Row],[Transaktionen]],BTT[Verwendete Transaktion (Pflichtauswahl)],1,FALSE)),"nein","ja")</f>
        <v>nein</v>
      </c>
    </row>
    <row r="2916" spans="1:7" x14ac:dyDescent="0.25">
      <c r="A2916" t="s">
        <v>7247</v>
      </c>
      <c r="B2916" t="s">
        <v>8264</v>
      </c>
      <c r="C2916" t="s">
        <v>8454</v>
      </c>
      <c r="D2916" s="13">
        <v>24</v>
      </c>
      <c r="E2916" t="s">
        <v>576</v>
      </c>
      <c r="F2916" t="str">
        <f>IF(ISERROR(VLOOKUP(Transaktionen[[#This Row],[Transaktionen]],BTT[Verwendete Transaktion (Pflichtauswahl)],1,FALSE)),"nein","ja")</f>
        <v>nein</v>
      </c>
    </row>
    <row r="2917" spans="1:7" x14ac:dyDescent="0.25">
      <c r="A2917" t="s">
        <v>3801</v>
      </c>
      <c r="B2917" t="s">
        <v>3802</v>
      </c>
      <c r="C2917" t="s">
        <v>6085</v>
      </c>
      <c r="D2917" s="13">
        <v>51353</v>
      </c>
      <c r="E2917" t="s">
        <v>9102</v>
      </c>
      <c r="F2917" t="str">
        <f>IF(ISERROR(VLOOKUP(Transaktionen[[#This Row],[Transaktionen]],BTT[Verwendete Transaktion (Pflichtauswahl)],1,FALSE)),"nein","ja")</f>
        <v>ja</v>
      </c>
    </row>
    <row r="2918" spans="1:7" x14ac:dyDescent="0.25">
      <c r="A2918" t="s">
        <v>7226</v>
      </c>
      <c r="B2918" t="s">
        <v>8243</v>
      </c>
      <c r="C2918" t="s">
        <v>6085</v>
      </c>
      <c r="D2918" s="13">
        <v>4</v>
      </c>
      <c r="E2918" t="s">
        <v>9102</v>
      </c>
      <c r="F2918" t="str">
        <f>IF(ISERROR(VLOOKUP(Transaktionen[[#This Row],[Transaktionen]],BTT[Verwendete Transaktion (Pflichtauswahl)],1,FALSE)),"nein","ja")</f>
        <v>ja</v>
      </c>
    </row>
    <row r="2919" spans="1:7" x14ac:dyDescent="0.25">
      <c r="A2919" t="s">
        <v>7227</v>
      </c>
      <c r="B2919" t="s">
        <v>8244</v>
      </c>
      <c r="C2919" t="s">
        <v>6085</v>
      </c>
      <c r="D2919" s="13" t="s">
        <v>576</v>
      </c>
      <c r="E2919" t="s">
        <v>576</v>
      </c>
      <c r="F2919" t="str">
        <f>IF(ISERROR(VLOOKUP(Transaktionen[[#This Row],[Transaktionen]],BTT[Verwendete Transaktion (Pflichtauswahl)],1,FALSE)),"nein","ja")</f>
        <v>nein</v>
      </c>
      <c r="G2919" t="s">
        <v>9516</v>
      </c>
    </row>
    <row r="2920" spans="1:7" x14ac:dyDescent="0.25">
      <c r="A2920" t="s">
        <v>7228</v>
      </c>
      <c r="B2920" t="s">
        <v>8245</v>
      </c>
      <c r="C2920" t="s">
        <v>6085</v>
      </c>
      <c r="D2920" s="13" t="s">
        <v>576</v>
      </c>
      <c r="E2920" t="s">
        <v>576</v>
      </c>
      <c r="F2920" t="str">
        <f>IF(ISERROR(VLOOKUP(Transaktionen[[#This Row],[Transaktionen]],BTT[Verwendete Transaktion (Pflichtauswahl)],1,FALSE)),"nein","ja")</f>
        <v>nein</v>
      </c>
      <c r="G2920" t="s">
        <v>9516</v>
      </c>
    </row>
    <row r="2921" spans="1:7" x14ac:dyDescent="0.25">
      <c r="A2921" t="s">
        <v>7229</v>
      </c>
      <c r="B2921" t="s">
        <v>8246</v>
      </c>
      <c r="C2921" t="s">
        <v>6085</v>
      </c>
      <c r="D2921" s="13" t="s">
        <v>576</v>
      </c>
      <c r="E2921" t="s">
        <v>576</v>
      </c>
      <c r="F2921" t="str">
        <f>IF(ISERROR(VLOOKUP(Transaktionen[[#This Row],[Transaktionen]],BTT[Verwendete Transaktion (Pflichtauswahl)],1,FALSE)),"nein","ja")</f>
        <v>nein</v>
      </c>
      <c r="G2921" t="s">
        <v>9516</v>
      </c>
    </row>
    <row r="2922" spans="1:7" x14ac:dyDescent="0.25">
      <c r="A2922" t="s">
        <v>7230</v>
      </c>
      <c r="B2922" t="s">
        <v>8247</v>
      </c>
      <c r="C2922" t="s">
        <v>6085</v>
      </c>
      <c r="D2922" s="13" t="s">
        <v>576</v>
      </c>
      <c r="E2922" t="s">
        <v>576</v>
      </c>
      <c r="F2922" t="str">
        <f>IF(ISERROR(VLOOKUP(Transaktionen[[#This Row],[Transaktionen]],BTT[Verwendete Transaktion (Pflichtauswahl)],1,FALSE)),"nein","ja")</f>
        <v>nein</v>
      </c>
      <c r="G2922" t="s">
        <v>9516</v>
      </c>
    </row>
    <row r="2923" spans="1:7" x14ac:dyDescent="0.25">
      <c r="A2923" t="s">
        <v>7231</v>
      </c>
      <c r="B2923" t="s">
        <v>8248</v>
      </c>
      <c r="C2923" t="s">
        <v>6085</v>
      </c>
      <c r="D2923" s="13" t="s">
        <v>576</v>
      </c>
      <c r="E2923" t="s">
        <v>576</v>
      </c>
      <c r="F2923" t="str">
        <f>IF(ISERROR(VLOOKUP(Transaktionen[[#This Row],[Transaktionen]],BTT[Verwendete Transaktion (Pflichtauswahl)],1,FALSE)),"nein","ja")</f>
        <v>nein</v>
      </c>
      <c r="G2923" t="s">
        <v>9516</v>
      </c>
    </row>
    <row r="2924" spans="1:7" x14ac:dyDescent="0.25">
      <c r="A2924" t="s">
        <v>3803</v>
      </c>
      <c r="B2924" t="s">
        <v>3804</v>
      </c>
      <c r="C2924" t="s">
        <v>6085</v>
      </c>
      <c r="D2924" s="13">
        <v>1400</v>
      </c>
      <c r="E2924" t="s">
        <v>9102</v>
      </c>
      <c r="F2924" t="str">
        <f>IF(ISERROR(VLOOKUP(Transaktionen[[#This Row],[Transaktionen]],BTT[Verwendete Transaktion (Pflichtauswahl)],1,FALSE)),"nein","ja")</f>
        <v>nein</v>
      </c>
    </row>
    <row r="2925" spans="1:7" x14ac:dyDescent="0.25">
      <c r="A2925" t="s">
        <v>3805</v>
      </c>
      <c r="B2925" t="s">
        <v>3806</v>
      </c>
      <c r="C2925" t="s">
        <v>6085</v>
      </c>
      <c r="D2925" s="13">
        <v>30</v>
      </c>
      <c r="E2925" t="s">
        <v>576</v>
      </c>
      <c r="F2925" t="str">
        <f>IF(ISERROR(VLOOKUP(Transaktionen[[#This Row],[Transaktionen]],BTT[Verwendete Transaktion (Pflichtauswahl)],1,FALSE)),"nein","ja")</f>
        <v>nein</v>
      </c>
    </row>
    <row r="2926" spans="1:7" x14ac:dyDescent="0.25">
      <c r="A2926" t="s">
        <v>7232</v>
      </c>
      <c r="B2926" t="s">
        <v>8249</v>
      </c>
      <c r="C2926" t="s">
        <v>6085</v>
      </c>
      <c r="D2926" s="13" t="s">
        <v>576</v>
      </c>
      <c r="E2926" t="s">
        <v>576</v>
      </c>
      <c r="F2926" t="str">
        <f>IF(ISERROR(VLOOKUP(Transaktionen[[#This Row],[Transaktionen]],BTT[Verwendete Transaktion (Pflichtauswahl)],1,FALSE)),"nein","ja")</f>
        <v>nein</v>
      </c>
      <c r="G2926" t="s">
        <v>9516</v>
      </c>
    </row>
    <row r="2927" spans="1:7" x14ac:dyDescent="0.25">
      <c r="A2927" t="s">
        <v>3807</v>
      </c>
      <c r="B2927" t="s">
        <v>3808</v>
      </c>
      <c r="C2927" t="s">
        <v>6085</v>
      </c>
      <c r="D2927" s="13">
        <v>1142</v>
      </c>
      <c r="E2927" t="s">
        <v>9102</v>
      </c>
      <c r="F2927" t="str">
        <f>IF(ISERROR(VLOOKUP(Transaktionen[[#This Row],[Transaktionen]],BTT[Verwendete Transaktion (Pflichtauswahl)],1,FALSE)),"nein","ja")</f>
        <v>ja</v>
      </c>
    </row>
    <row r="2928" spans="1:7" x14ac:dyDescent="0.25">
      <c r="A2928" t="s">
        <v>3809</v>
      </c>
      <c r="B2928" t="s">
        <v>3810</v>
      </c>
      <c r="C2928" t="s">
        <v>6085</v>
      </c>
      <c r="D2928" s="13">
        <v>18309</v>
      </c>
      <c r="E2928" t="s">
        <v>9102</v>
      </c>
      <c r="F2928" t="str">
        <f>IF(ISERROR(VLOOKUP(Transaktionen[[#This Row],[Transaktionen]],BTT[Verwendete Transaktion (Pflichtauswahl)],1,FALSE)),"nein","ja")</f>
        <v>ja</v>
      </c>
    </row>
    <row r="2929" spans="1:7" x14ac:dyDescent="0.25">
      <c r="A2929" t="s">
        <v>3811</v>
      </c>
      <c r="B2929" t="s">
        <v>3812</v>
      </c>
      <c r="C2929" t="s">
        <v>6085</v>
      </c>
      <c r="D2929" s="13">
        <v>684</v>
      </c>
      <c r="E2929" t="s">
        <v>9102</v>
      </c>
      <c r="F2929" t="str">
        <f>IF(ISERROR(VLOOKUP(Transaktionen[[#This Row],[Transaktionen]],BTT[Verwendete Transaktion (Pflichtauswahl)],1,FALSE)),"nein","ja")</f>
        <v>ja</v>
      </c>
    </row>
    <row r="2930" spans="1:7" x14ac:dyDescent="0.25">
      <c r="A2930" t="s">
        <v>7233</v>
      </c>
      <c r="B2930" t="s">
        <v>8250</v>
      </c>
      <c r="C2930" t="s">
        <v>6085</v>
      </c>
      <c r="D2930" s="13">
        <v>14</v>
      </c>
      <c r="E2930" t="s">
        <v>9102</v>
      </c>
      <c r="F2930" t="str">
        <f>IF(ISERROR(VLOOKUP(Transaktionen[[#This Row],[Transaktionen]],BTT[Verwendete Transaktion (Pflichtauswahl)],1,FALSE)),"nein","ja")</f>
        <v>ja</v>
      </c>
    </row>
    <row r="2931" spans="1:7" x14ac:dyDescent="0.25">
      <c r="A2931" t="s">
        <v>3813</v>
      </c>
      <c r="B2931" t="s">
        <v>3814</v>
      </c>
      <c r="C2931" t="s">
        <v>6085</v>
      </c>
      <c r="D2931" s="13">
        <v>306</v>
      </c>
      <c r="E2931" t="s">
        <v>9102</v>
      </c>
      <c r="F2931" t="str">
        <f>IF(ISERROR(VLOOKUP(Transaktionen[[#This Row],[Transaktionen]],BTT[Verwendete Transaktion (Pflichtauswahl)],1,FALSE)),"nein","ja")</f>
        <v>ja</v>
      </c>
    </row>
    <row r="2932" spans="1:7" x14ac:dyDescent="0.25">
      <c r="A2932" t="s">
        <v>3815</v>
      </c>
      <c r="B2932" t="s">
        <v>3816</v>
      </c>
      <c r="C2932" t="s">
        <v>6085</v>
      </c>
      <c r="D2932" s="13">
        <v>7221</v>
      </c>
      <c r="E2932" t="s">
        <v>9102</v>
      </c>
      <c r="F2932" t="str">
        <f>IF(ISERROR(VLOOKUP(Transaktionen[[#This Row],[Transaktionen]],BTT[Verwendete Transaktion (Pflichtauswahl)],1,FALSE)),"nein","ja")</f>
        <v>ja</v>
      </c>
    </row>
    <row r="2933" spans="1:7" x14ac:dyDescent="0.25">
      <c r="A2933" t="s">
        <v>3817</v>
      </c>
      <c r="B2933" t="s">
        <v>3818</v>
      </c>
      <c r="C2933" t="s">
        <v>6085</v>
      </c>
      <c r="D2933" s="13">
        <v>10</v>
      </c>
      <c r="E2933" t="s">
        <v>9102</v>
      </c>
      <c r="F2933" t="str">
        <f>IF(ISERROR(VLOOKUP(Transaktionen[[#This Row],[Transaktionen]],BTT[Verwendete Transaktion (Pflichtauswahl)],1,FALSE)),"nein","ja")</f>
        <v>nein</v>
      </c>
    </row>
    <row r="2934" spans="1:7" x14ac:dyDescent="0.25">
      <c r="A2934" t="s">
        <v>7234</v>
      </c>
      <c r="B2934" t="s">
        <v>8251</v>
      </c>
      <c r="C2934" t="s">
        <v>6085</v>
      </c>
      <c r="D2934" s="13">
        <v>6</v>
      </c>
      <c r="E2934" t="s">
        <v>576</v>
      </c>
      <c r="F2934" t="str">
        <f>IF(ISERROR(VLOOKUP(Transaktionen[[#This Row],[Transaktionen]],BTT[Verwendete Transaktion (Pflichtauswahl)],1,FALSE)),"nein","ja")</f>
        <v>nein</v>
      </c>
    </row>
    <row r="2935" spans="1:7" x14ac:dyDescent="0.25">
      <c r="A2935" t="s">
        <v>7235</v>
      </c>
      <c r="B2935" t="s">
        <v>8252</v>
      </c>
      <c r="C2935" t="s">
        <v>6085</v>
      </c>
      <c r="D2935" s="13" t="s">
        <v>576</v>
      </c>
      <c r="E2935" t="s">
        <v>576</v>
      </c>
      <c r="F2935" t="str">
        <f>IF(ISERROR(VLOOKUP(Transaktionen[[#This Row],[Transaktionen]],BTT[Verwendete Transaktion (Pflichtauswahl)],1,FALSE)),"nein","ja")</f>
        <v>nein</v>
      </c>
      <c r="G2935" t="s">
        <v>9516</v>
      </c>
    </row>
    <row r="2936" spans="1:7" x14ac:dyDescent="0.25">
      <c r="A2936" t="s">
        <v>3819</v>
      </c>
      <c r="B2936" t="s">
        <v>3820</v>
      </c>
      <c r="C2936" t="s">
        <v>6085</v>
      </c>
      <c r="D2936" s="13">
        <v>6574</v>
      </c>
      <c r="E2936" t="s">
        <v>9102</v>
      </c>
      <c r="F2936" t="str">
        <f>IF(ISERROR(VLOOKUP(Transaktionen[[#This Row],[Transaktionen]],BTT[Verwendete Transaktion (Pflichtauswahl)],1,FALSE)),"nein","ja")</f>
        <v>ja</v>
      </c>
    </row>
    <row r="2937" spans="1:7" x14ac:dyDescent="0.25">
      <c r="A2937" t="s">
        <v>3821</v>
      </c>
      <c r="B2937" t="s">
        <v>3822</v>
      </c>
      <c r="C2937" t="s">
        <v>6085</v>
      </c>
      <c r="D2937" s="13">
        <v>20</v>
      </c>
      <c r="E2937" t="s">
        <v>9102</v>
      </c>
      <c r="F2937" t="str">
        <f>IF(ISERROR(VLOOKUP(Transaktionen[[#This Row],[Transaktionen]],BTT[Verwendete Transaktion (Pflichtauswahl)],1,FALSE)),"nein","ja")</f>
        <v>ja</v>
      </c>
    </row>
    <row r="2938" spans="1:7" x14ac:dyDescent="0.25">
      <c r="A2938" t="s">
        <v>3823</v>
      </c>
      <c r="B2938" t="s">
        <v>3824</v>
      </c>
      <c r="C2938" t="s">
        <v>6085</v>
      </c>
      <c r="D2938" s="13">
        <v>710</v>
      </c>
      <c r="E2938" t="s">
        <v>9102</v>
      </c>
      <c r="F2938" t="str">
        <f>IF(ISERROR(VLOOKUP(Transaktionen[[#This Row],[Transaktionen]],BTT[Verwendete Transaktion (Pflichtauswahl)],1,FALSE)),"nein","ja")</f>
        <v>ja</v>
      </c>
    </row>
    <row r="2939" spans="1:7" x14ac:dyDescent="0.25">
      <c r="A2939" t="s">
        <v>3825</v>
      </c>
      <c r="B2939" t="s">
        <v>3826</v>
      </c>
      <c r="C2939" t="s">
        <v>6085</v>
      </c>
      <c r="D2939" s="13">
        <v>8491</v>
      </c>
      <c r="E2939" t="s">
        <v>9102</v>
      </c>
      <c r="F2939" t="str">
        <f>IF(ISERROR(VLOOKUP(Transaktionen[[#This Row],[Transaktionen]],BTT[Verwendete Transaktion (Pflichtauswahl)],1,FALSE)),"nein","ja")</f>
        <v>ja</v>
      </c>
    </row>
    <row r="2940" spans="1:7" x14ac:dyDescent="0.25">
      <c r="A2940" t="s">
        <v>7236</v>
      </c>
      <c r="B2940" t="s">
        <v>8253</v>
      </c>
      <c r="C2940" t="s">
        <v>6085</v>
      </c>
      <c r="D2940" s="13" t="s">
        <v>576</v>
      </c>
      <c r="E2940" t="s">
        <v>576</v>
      </c>
      <c r="F2940" t="str">
        <f>IF(ISERROR(VLOOKUP(Transaktionen[[#This Row],[Transaktionen]],BTT[Verwendete Transaktion (Pflichtauswahl)],1,FALSE)),"nein","ja")</f>
        <v>nein</v>
      </c>
      <c r="G2940" t="s">
        <v>9516</v>
      </c>
    </row>
    <row r="2941" spans="1:7" x14ac:dyDescent="0.25">
      <c r="A2941" t="s">
        <v>7237</v>
      </c>
      <c r="B2941" t="s">
        <v>8254</v>
      </c>
      <c r="C2941" t="s">
        <v>6085</v>
      </c>
      <c r="D2941" s="13" t="s">
        <v>576</v>
      </c>
      <c r="E2941" t="s">
        <v>576</v>
      </c>
      <c r="F2941" t="str">
        <f>IF(ISERROR(VLOOKUP(Transaktionen[[#This Row],[Transaktionen]],BTT[Verwendete Transaktion (Pflichtauswahl)],1,FALSE)),"nein","ja")</f>
        <v>nein</v>
      </c>
      <c r="G2941" t="s">
        <v>9516</v>
      </c>
    </row>
    <row r="2942" spans="1:7" x14ac:dyDescent="0.25">
      <c r="A2942" t="s">
        <v>3827</v>
      </c>
      <c r="B2942" t="s">
        <v>3828</v>
      </c>
      <c r="C2942" t="s">
        <v>6085</v>
      </c>
      <c r="D2942" s="13">
        <v>1476</v>
      </c>
      <c r="E2942" t="s">
        <v>9102</v>
      </c>
      <c r="F2942" t="str">
        <f>IF(ISERROR(VLOOKUP(Transaktionen[[#This Row],[Transaktionen]],BTT[Verwendete Transaktion (Pflichtauswahl)],1,FALSE)),"nein","ja")</f>
        <v>ja</v>
      </c>
    </row>
    <row r="2943" spans="1:7" x14ac:dyDescent="0.25">
      <c r="A2943" t="s">
        <v>3829</v>
      </c>
      <c r="B2943" t="s">
        <v>3830</v>
      </c>
      <c r="C2943" t="s">
        <v>6085</v>
      </c>
      <c r="D2943" s="13">
        <v>1963</v>
      </c>
      <c r="E2943" t="s">
        <v>9102</v>
      </c>
      <c r="F2943" t="str">
        <f>IF(ISERROR(VLOOKUP(Transaktionen[[#This Row],[Transaktionen]],BTT[Verwendete Transaktion (Pflichtauswahl)],1,FALSE)),"nein","ja")</f>
        <v>ja</v>
      </c>
    </row>
    <row r="2944" spans="1:7" x14ac:dyDescent="0.25">
      <c r="A2944" t="s">
        <v>7238</v>
      </c>
      <c r="B2944" t="s">
        <v>8255</v>
      </c>
      <c r="C2944" t="s">
        <v>6085</v>
      </c>
      <c r="D2944" s="13" t="s">
        <v>576</v>
      </c>
      <c r="E2944" t="s">
        <v>576</v>
      </c>
      <c r="F2944" t="str">
        <f>IF(ISERROR(VLOOKUP(Transaktionen[[#This Row],[Transaktionen]],BTT[Verwendete Transaktion (Pflichtauswahl)],1,FALSE)),"nein","ja")</f>
        <v>nein</v>
      </c>
      <c r="G2944" t="s">
        <v>9516</v>
      </c>
    </row>
    <row r="2945" spans="1:7" x14ac:dyDescent="0.25">
      <c r="A2945" t="s">
        <v>3831</v>
      </c>
      <c r="B2945" t="s">
        <v>3832</v>
      </c>
      <c r="C2945" t="s">
        <v>6085</v>
      </c>
      <c r="D2945" s="13">
        <v>13</v>
      </c>
      <c r="E2945" t="s">
        <v>9102</v>
      </c>
      <c r="F2945" t="str">
        <f>IF(ISERROR(VLOOKUP(Transaktionen[[#This Row],[Transaktionen]],BTT[Verwendete Transaktion (Pflichtauswahl)],1,FALSE)),"nein","ja")</f>
        <v>ja</v>
      </c>
    </row>
    <row r="2946" spans="1:7" x14ac:dyDescent="0.25">
      <c r="A2946" t="s">
        <v>7239</v>
      </c>
      <c r="B2946" t="s">
        <v>8256</v>
      </c>
      <c r="C2946" t="s">
        <v>6085</v>
      </c>
      <c r="D2946" s="13">
        <v>30</v>
      </c>
      <c r="E2946" t="s">
        <v>576</v>
      </c>
      <c r="F2946" s="10" t="str">
        <f>IF(ISERROR(VLOOKUP(Transaktionen[[#This Row],[Transaktionen]],BTT[Verwendete Transaktion (Pflichtauswahl)],1,FALSE)),"nein","ja")</f>
        <v>nein</v>
      </c>
    </row>
    <row r="2947" spans="1:7" x14ac:dyDescent="0.25">
      <c r="A2947" t="s">
        <v>7240</v>
      </c>
      <c r="B2947" t="s">
        <v>8257</v>
      </c>
      <c r="C2947" t="s">
        <v>6085</v>
      </c>
      <c r="D2947" s="13" t="s">
        <v>576</v>
      </c>
      <c r="E2947" t="s">
        <v>576</v>
      </c>
      <c r="F2947" t="str">
        <f>IF(ISERROR(VLOOKUP(Transaktionen[[#This Row],[Transaktionen]],BTT[Verwendete Transaktion (Pflichtauswahl)],1,FALSE)),"nein","ja")</f>
        <v>nein</v>
      </c>
      <c r="G2947" t="s">
        <v>9516</v>
      </c>
    </row>
    <row r="2948" spans="1:7" x14ac:dyDescent="0.25">
      <c r="A2948" t="s">
        <v>3833</v>
      </c>
      <c r="B2948" t="s">
        <v>3834</v>
      </c>
      <c r="C2948" t="s">
        <v>6085</v>
      </c>
      <c r="D2948" s="13">
        <v>8980</v>
      </c>
      <c r="E2948" t="s">
        <v>9102</v>
      </c>
      <c r="F2948" t="str">
        <f>IF(ISERROR(VLOOKUP(Transaktionen[[#This Row],[Transaktionen]],BTT[Verwendete Transaktion (Pflichtauswahl)],1,FALSE)),"nein","ja")</f>
        <v>ja</v>
      </c>
    </row>
    <row r="2949" spans="1:7" x14ac:dyDescent="0.25">
      <c r="A2949" t="s">
        <v>3835</v>
      </c>
      <c r="B2949" t="s">
        <v>3836</v>
      </c>
      <c r="C2949" t="s">
        <v>6085</v>
      </c>
      <c r="D2949" s="13">
        <v>6827</v>
      </c>
      <c r="E2949" t="s">
        <v>9102</v>
      </c>
      <c r="F2949" t="str">
        <f>IF(ISERROR(VLOOKUP(Transaktionen[[#This Row],[Transaktionen]],BTT[Verwendete Transaktion (Pflichtauswahl)],1,FALSE)),"nein","ja")</f>
        <v>ja</v>
      </c>
    </row>
    <row r="2950" spans="1:7" x14ac:dyDescent="0.25">
      <c r="A2950" t="s">
        <v>3837</v>
      </c>
      <c r="B2950" t="s">
        <v>3838</v>
      </c>
      <c r="C2950" t="s">
        <v>6085</v>
      </c>
      <c r="D2950" s="13">
        <v>10</v>
      </c>
      <c r="E2950" t="s">
        <v>9102</v>
      </c>
      <c r="F2950" t="str">
        <f>IF(ISERROR(VLOOKUP(Transaktionen[[#This Row],[Transaktionen]],BTT[Verwendete Transaktion (Pflichtauswahl)],1,FALSE)),"nein","ja")</f>
        <v>nein</v>
      </c>
    </row>
    <row r="2951" spans="1:7" x14ac:dyDescent="0.25">
      <c r="A2951" t="s">
        <v>3839</v>
      </c>
      <c r="B2951" t="s">
        <v>3840</v>
      </c>
      <c r="C2951" t="s">
        <v>6085</v>
      </c>
      <c r="D2951" s="13">
        <v>517</v>
      </c>
      <c r="E2951" t="s">
        <v>9102</v>
      </c>
      <c r="F2951" t="str">
        <f>IF(ISERROR(VLOOKUP(Transaktionen[[#This Row],[Transaktionen]],BTT[Verwendete Transaktion (Pflichtauswahl)],1,FALSE)),"nein","ja")</f>
        <v>ja</v>
      </c>
    </row>
    <row r="2952" spans="1:7" x14ac:dyDescent="0.25">
      <c r="A2952" t="s">
        <v>7241</v>
      </c>
      <c r="B2952" t="s">
        <v>8258</v>
      </c>
      <c r="C2952" t="s">
        <v>6085</v>
      </c>
      <c r="D2952" s="13">
        <v>80</v>
      </c>
      <c r="E2952" t="s">
        <v>576</v>
      </c>
      <c r="F2952" t="str">
        <f>IF(ISERROR(VLOOKUP(Transaktionen[[#This Row],[Transaktionen]],BTT[Verwendete Transaktion (Pflichtauswahl)],1,FALSE)),"nein","ja")</f>
        <v>nein</v>
      </c>
    </row>
    <row r="2953" spans="1:7" x14ac:dyDescent="0.25">
      <c r="A2953" t="s">
        <v>3841</v>
      </c>
      <c r="B2953" t="s">
        <v>3842</v>
      </c>
      <c r="C2953" t="s">
        <v>6085</v>
      </c>
      <c r="D2953" s="13">
        <v>30</v>
      </c>
      <c r="E2953" t="s">
        <v>9102</v>
      </c>
      <c r="F2953" t="str">
        <f>IF(ISERROR(VLOOKUP(Transaktionen[[#This Row],[Transaktionen]],BTT[Verwendete Transaktion (Pflichtauswahl)],1,FALSE)),"nein","ja")</f>
        <v>nein</v>
      </c>
    </row>
    <row r="2954" spans="1:7" x14ac:dyDescent="0.25">
      <c r="A2954" t="s">
        <v>7242</v>
      </c>
      <c r="B2954" t="s">
        <v>8259</v>
      </c>
      <c r="C2954" t="s">
        <v>6085</v>
      </c>
      <c r="D2954" s="13">
        <v>20</v>
      </c>
      <c r="E2954" t="s">
        <v>576</v>
      </c>
      <c r="F2954" t="str">
        <f>IF(ISERROR(VLOOKUP(Transaktionen[[#This Row],[Transaktionen]],BTT[Verwendete Transaktion (Pflichtauswahl)],1,FALSE)),"nein","ja")</f>
        <v>nein</v>
      </c>
    </row>
    <row r="2955" spans="1:7" x14ac:dyDescent="0.25">
      <c r="A2955" t="s">
        <v>7243</v>
      </c>
      <c r="B2955" t="s">
        <v>8260</v>
      </c>
      <c r="C2955" t="s">
        <v>6085</v>
      </c>
      <c r="D2955" s="13" t="s">
        <v>576</v>
      </c>
      <c r="E2955" t="s">
        <v>576</v>
      </c>
      <c r="F2955" t="str">
        <f>IF(ISERROR(VLOOKUP(Transaktionen[[#This Row],[Transaktionen]],BTT[Verwendete Transaktion (Pflichtauswahl)],1,FALSE)),"nein","ja")</f>
        <v>nein</v>
      </c>
      <c r="G2955" t="s">
        <v>9516</v>
      </c>
    </row>
    <row r="2956" spans="1:7" x14ac:dyDescent="0.25">
      <c r="A2956" t="s">
        <v>3843</v>
      </c>
      <c r="B2956" t="s">
        <v>3844</v>
      </c>
      <c r="C2956" t="s">
        <v>6085</v>
      </c>
      <c r="D2956" s="13">
        <v>14397</v>
      </c>
      <c r="E2956" t="s">
        <v>9102</v>
      </c>
      <c r="F2956" t="str">
        <f>IF(ISERROR(VLOOKUP(Transaktionen[[#This Row],[Transaktionen]],BTT[Verwendete Transaktion (Pflichtauswahl)],1,FALSE)),"nein","ja")</f>
        <v>ja</v>
      </c>
    </row>
    <row r="2957" spans="1:7" x14ac:dyDescent="0.25">
      <c r="A2957" t="s">
        <v>3845</v>
      </c>
      <c r="B2957" t="s">
        <v>3846</v>
      </c>
      <c r="C2957" t="s">
        <v>6085</v>
      </c>
      <c r="D2957" s="13">
        <v>340</v>
      </c>
      <c r="E2957" t="s">
        <v>9102</v>
      </c>
      <c r="F2957" t="str">
        <f>IF(ISERROR(VLOOKUP(Transaktionen[[#This Row],[Transaktionen]],BTT[Verwendete Transaktion (Pflichtauswahl)],1,FALSE)),"nein","ja")</f>
        <v>nein</v>
      </c>
    </row>
    <row r="2958" spans="1:7" x14ac:dyDescent="0.25">
      <c r="A2958" t="s">
        <v>3847</v>
      </c>
      <c r="B2958" t="s">
        <v>3848</v>
      </c>
      <c r="C2958" t="s">
        <v>6085</v>
      </c>
      <c r="D2958" s="13">
        <v>11699</v>
      </c>
      <c r="E2958" t="s">
        <v>9102</v>
      </c>
      <c r="F2958" t="str">
        <f>IF(ISERROR(VLOOKUP(Transaktionen[[#This Row],[Transaktionen]],BTT[Verwendete Transaktion (Pflichtauswahl)],1,FALSE)),"nein","ja")</f>
        <v>ja</v>
      </c>
    </row>
    <row r="2959" spans="1:7" x14ac:dyDescent="0.25">
      <c r="A2959" t="s">
        <v>3849</v>
      </c>
      <c r="B2959" t="s">
        <v>3850</v>
      </c>
      <c r="C2959" t="s">
        <v>6085</v>
      </c>
      <c r="D2959" s="13">
        <v>22635</v>
      </c>
      <c r="E2959" t="s">
        <v>9102</v>
      </c>
      <c r="F2959" t="str">
        <f>IF(ISERROR(VLOOKUP(Transaktionen[[#This Row],[Transaktionen]],BTT[Verwendete Transaktion (Pflichtauswahl)],1,FALSE)),"nein","ja")</f>
        <v>ja</v>
      </c>
    </row>
    <row r="2960" spans="1:7" x14ac:dyDescent="0.25">
      <c r="A2960" t="s">
        <v>3851</v>
      </c>
      <c r="B2960" t="s">
        <v>3852</v>
      </c>
      <c r="C2960" t="s">
        <v>6085</v>
      </c>
      <c r="D2960" s="13">
        <v>5136</v>
      </c>
      <c r="E2960" t="s">
        <v>9102</v>
      </c>
      <c r="F2960" t="str">
        <f>IF(ISERROR(VLOOKUP(Transaktionen[[#This Row],[Transaktionen]],BTT[Verwendete Transaktion (Pflichtauswahl)],1,FALSE)),"nein","ja")</f>
        <v>ja</v>
      </c>
    </row>
    <row r="2961" spans="1:7" x14ac:dyDescent="0.25">
      <c r="A2961" t="s">
        <v>3853</v>
      </c>
      <c r="B2961" t="s">
        <v>3854</v>
      </c>
      <c r="C2961" t="s">
        <v>6085</v>
      </c>
      <c r="D2961" s="13">
        <v>862</v>
      </c>
      <c r="E2961" t="s">
        <v>9102</v>
      </c>
      <c r="F2961" t="str">
        <f>IF(ISERROR(VLOOKUP(Transaktionen[[#This Row],[Transaktionen]],BTT[Verwendete Transaktion (Pflichtauswahl)],1,FALSE)),"nein","ja")</f>
        <v>ja</v>
      </c>
    </row>
    <row r="2962" spans="1:7" x14ac:dyDescent="0.25">
      <c r="A2962" t="s">
        <v>7244</v>
      </c>
      <c r="B2962" t="s">
        <v>8261</v>
      </c>
      <c r="C2962" t="s">
        <v>6085</v>
      </c>
      <c r="D2962" s="13" t="s">
        <v>576</v>
      </c>
      <c r="E2962" t="s">
        <v>576</v>
      </c>
      <c r="F2962" t="str">
        <f>IF(ISERROR(VLOOKUP(Transaktionen[[#This Row],[Transaktionen]],BTT[Verwendete Transaktion (Pflichtauswahl)],1,FALSE)),"nein","ja")</f>
        <v>nein</v>
      </c>
      <c r="G2962" t="s">
        <v>9516</v>
      </c>
    </row>
    <row r="2963" spans="1:7" x14ac:dyDescent="0.25">
      <c r="A2963" t="s">
        <v>3855</v>
      </c>
      <c r="B2963" t="s">
        <v>3856</v>
      </c>
      <c r="C2963" t="s">
        <v>6085</v>
      </c>
      <c r="D2963" s="13" t="s">
        <v>576</v>
      </c>
      <c r="E2963" t="s">
        <v>576</v>
      </c>
      <c r="F2963" t="str">
        <f>IF(ISERROR(VLOOKUP(Transaktionen[[#This Row],[Transaktionen]],BTT[Verwendete Transaktion (Pflichtauswahl)],1,FALSE)),"nein","ja")</f>
        <v>nein</v>
      </c>
      <c r="G2963" t="s">
        <v>9516</v>
      </c>
    </row>
    <row r="2964" spans="1:7" x14ac:dyDescent="0.25">
      <c r="A2964" t="s">
        <v>7245</v>
      </c>
      <c r="B2964" t="s">
        <v>8262</v>
      </c>
      <c r="C2964" t="s">
        <v>6085</v>
      </c>
      <c r="D2964" s="13" t="s">
        <v>576</v>
      </c>
      <c r="E2964" t="s">
        <v>576</v>
      </c>
      <c r="F2964" t="str">
        <f>IF(ISERROR(VLOOKUP(Transaktionen[[#This Row],[Transaktionen]],BTT[Verwendete Transaktion (Pflichtauswahl)],1,FALSE)),"nein","ja")</f>
        <v>nein</v>
      </c>
      <c r="G2964" t="s">
        <v>9516</v>
      </c>
    </row>
    <row r="2965" spans="1:7" x14ac:dyDescent="0.25">
      <c r="A2965" t="s">
        <v>7246</v>
      </c>
      <c r="B2965" t="s">
        <v>8263</v>
      </c>
      <c r="C2965" t="s">
        <v>6085</v>
      </c>
      <c r="D2965" s="13" t="s">
        <v>576</v>
      </c>
      <c r="E2965" t="s">
        <v>576</v>
      </c>
      <c r="F2965" t="str">
        <f>IF(ISERROR(VLOOKUP(Transaktionen[[#This Row],[Transaktionen]],BTT[Verwendete Transaktion (Pflichtauswahl)],1,FALSE)),"nein","ja")</f>
        <v>nein</v>
      </c>
      <c r="G2965" t="s">
        <v>9516</v>
      </c>
    </row>
    <row r="2966" spans="1:7" x14ac:dyDescent="0.25">
      <c r="A2966" t="s">
        <v>7248</v>
      </c>
      <c r="B2966" t="s">
        <v>8265</v>
      </c>
      <c r="C2966" t="s">
        <v>8457</v>
      </c>
      <c r="D2966" s="13" t="s">
        <v>576</v>
      </c>
      <c r="E2966" t="s">
        <v>576</v>
      </c>
      <c r="F2966" t="str">
        <f>IF(ISERROR(VLOOKUP(Transaktionen[[#This Row],[Transaktionen]],BTT[Verwendete Transaktion (Pflichtauswahl)],1,FALSE)),"nein","ja")</f>
        <v>nein</v>
      </c>
      <c r="G2966" t="s">
        <v>9372</v>
      </c>
    </row>
    <row r="2967" spans="1:7" x14ac:dyDescent="0.25">
      <c r="A2967" t="s">
        <v>7249</v>
      </c>
      <c r="B2967" t="s">
        <v>8266</v>
      </c>
      <c r="C2967" t="s">
        <v>8457</v>
      </c>
      <c r="D2967" s="13" t="s">
        <v>576</v>
      </c>
      <c r="E2967" t="s">
        <v>576</v>
      </c>
      <c r="F2967" t="str">
        <f>IF(ISERROR(VLOOKUP(Transaktionen[[#This Row],[Transaktionen]],BTT[Verwendete Transaktion (Pflichtauswahl)],1,FALSE)),"nein","ja")</f>
        <v>nein</v>
      </c>
      <c r="G2967" t="s">
        <v>9372</v>
      </c>
    </row>
    <row r="2968" spans="1:7" x14ac:dyDescent="0.25">
      <c r="A2968" t="s">
        <v>7250</v>
      </c>
      <c r="B2968" t="s">
        <v>8267</v>
      </c>
      <c r="C2968" t="s">
        <v>8462</v>
      </c>
      <c r="D2968" s="13">
        <v>189</v>
      </c>
      <c r="E2968" t="s">
        <v>576</v>
      </c>
      <c r="F2968" t="str">
        <f>IF(ISERROR(VLOOKUP(Transaktionen[[#This Row],[Transaktionen]],BTT[Verwendete Transaktion (Pflichtauswahl)],1,FALSE)),"nein","ja")</f>
        <v>nein</v>
      </c>
    </row>
    <row r="2969" spans="1:7" x14ac:dyDescent="0.25">
      <c r="A2969" t="s">
        <v>3857</v>
      </c>
      <c r="B2969" t="s">
        <v>3858</v>
      </c>
      <c r="C2969" t="s">
        <v>8454</v>
      </c>
      <c r="D2969" s="13">
        <v>18</v>
      </c>
      <c r="E2969" t="s">
        <v>9102</v>
      </c>
      <c r="F2969" t="str">
        <f>IF(ISERROR(VLOOKUP(Transaktionen[[#This Row],[Transaktionen]],BTT[Verwendete Transaktion (Pflichtauswahl)],1,FALSE)),"nein","ja")</f>
        <v>nein</v>
      </c>
    </row>
    <row r="2970" spans="1:7" x14ac:dyDescent="0.25">
      <c r="A2970" t="s">
        <v>3859</v>
      </c>
      <c r="B2970" t="s">
        <v>3860</v>
      </c>
      <c r="C2970" t="s">
        <v>6036</v>
      </c>
      <c r="D2970" s="13">
        <v>2</v>
      </c>
      <c r="E2970" t="s">
        <v>9102</v>
      </c>
      <c r="F2970" t="str">
        <f>IF(ISERROR(VLOOKUP(Transaktionen[[#This Row],[Transaktionen]],BTT[Verwendete Transaktion (Pflichtauswahl)],1,FALSE)),"nein","ja")</f>
        <v>nein</v>
      </c>
    </row>
    <row r="2971" spans="1:7" x14ac:dyDescent="0.25">
      <c r="A2971" t="s">
        <v>7251</v>
      </c>
      <c r="B2971" t="s">
        <v>8268</v>
      </c>
      <c r="C2971" t="s">
        <v>8457</v>
      </c>
      <c r="D2971" s="13">
        <v>2</v>
      </c>
      <c r="E2971" t="s">
        <v>576</v>
      </c>
      <c r="F2971" t="str">
        <f>IF(ISERROR(VLOOKUP(Transaktionen[[#This Row],[Transaktionen]],BTT[Verwendete Transaktion (Pflichtauswahl)],1,FALSE)),"nein","ja")</f>
        <v>nein</v>
      </c>
    </row>
    <row r="2972" spans="1:7" x14ac:dyDescent="0.25">
      <c r="A2972" t="s">
        <v>7252</v>
      </c>
      <c r="B2972" t="s">
        <v>8268</v>
      </c>
      <c r="C2972" t="s">
        <v>8457</v>
      </c>
      <c r="D2972" s="13" t="s">
        <v>576</v>
      </c>
      <c r="E2972" t="s">
        <v>576</v>
      </c>
      <c r="F2972" t="str">
        <f>IF(ISERROR(VLOOKUP(Transaktionen[[#This Row],[Transaktionen]],BTT[Verwendete Transaktion (Pflichtauswahl)],1,FALSE)),"nein","ja")</f>
        <v>nein</v>
      </c>
      <c r="G2972" t="s">
        <v>9516</v>
      </c>
    </row>
    <row r="2973" spans="1:7" x14ac:dyDescent="0.25">
      <c r="A2973" t="s">
        <v>3861</v>
      </c>
      <c r="B2973" t="s">
        <v>3862</v>
      </c>
      <c r="C2973" t="s">
        <v>8581</v>
      </c>
      <c r="D2973" s="13">
        <v>28</v>
      </c>
      <c r="E2973" t="s">
        <v>9102</v>
      </c>
      <c r="F2973" t="str">
        <f>IF(ISERROR(VLOOKUP(Transaktionen[[#This Row],[Transaktionen]],BTT[Verwendete Transaktion (Pflichtauswahl)],1,FALSE)),"nein","ja")</f>
        <v>nein</v>
      </c>
    </row>
    <row r="2974" spans="1:7" x14ac:dyDescent="0.25">
      <c r="A2974" t="s">
        <v>7253</v>
      </c>
      <c r="B2974" t="s">
        <v>8269</v>
      </c>
      <c r="C2974" t="s">
        <v>8454</v>
      </c>
      <c r="D2974" s="13">
        <v>488</v>
      </c>
      <c r="E2974" t="s">
        <v>9102</v>
      </c>
      <c r="F2974" t="str">
        <f>IF(ISERROR(VLOOKUP(Transaktionen[[#This Row],[Transaktionen]],BTT[Verwendete Transaktion (Pflichtauswahl)],1,FALSE)),"nein","ja")</f>
        <v>nein</v>
      </c>
    </row>
    <row r="2975" spans="1:7" x14ac:dyDescent="0.25">
      <c r="A2975" t="s">
        <v>3863</v>
      </c>
      <c r="B2975" t="s">
        <v>3864</v>
      </c>
      <c r="C2975" t="s">
        <v>8454</v>
      </c>
      <c r="D2975" s="13">
        <v>80</v>
      </c>
      <c r="E2975" t="s">
        <v>9102</v>
      </c>
      <c r="F2975" t="str">
        <f>IF(ISERROR(VLOOKUP(Transaktionen[[#This Row],[Transaktionen]],BTT[Verwendete Transaktion (Pflichtauswahl)],1,FALSE)),"nein","ja")</f>
        <v>nein</v>
      </c>
    </row>
    <row r="2976" spans="1:7" x14ac:dyDescent="0.25">
      <c r="A2976" t="s">
        <v>3865</v>
      </c>
      <c r="B2976" t="s">
        <v>3866</v>
      </c>
      <c r="C2976" t="s">
        <v>8454</v>
      </c>
      <c r="D2976" s="13">
        <v>774</v>
      </c>
      <c r="E2976" t="s">
        <v>9102</v>
      </c>
      <c r="F2976" t="str">
        <f>IF(ISERROR(VLOOKUP(Transaktionen[[#This Row],[Transaktionen]],BTT[Verwendete Transaktion (Pflichtauswahl)],1,FALSE)),"nein","ja")</f>
        <v>nein</v>
      </c>
    </row>
    <row r="2977" spans="1:7" x14ac:dyDescent="0.25">
      <c r="A2977" t="s">
        <v>3867</v>
      </c>
      <c r="B2977" t="s">
        <v>3868</v>
      </c>
      <c r="C2977" t="s">
        <v>8454</v>
      </c>
      <c r="D2977" s="13">
        <v>2275</v>
      </c>
      <c r="E2977" t="s">
        <v>9102</v>
      </c>
      <c r="F2977" t="str">
        <f>IF(ISERROR(VLOOKUP(Transaktionen[[#This Row],[Transaktionen]],BTT[Verwendete Transaktion (Pflichtauswahl)],1,FALSE)),"nein","ja")</f>
        <v>nein</v>
      </c>
    </row>
    <row r="2978" spans="1:7" x14ac:dyDescent="0.25">
      <c r="A2978" t="s">
        <v>3869</v>
      </c>
      <c r="B2978" t="s">
        <v>3870</v>
      </c>
      <c r="C2978" t="s">
        <v>8454</v>
      </c>
      <c r="D2978" s="13">
        <v>1212</v>
      </c>
      <c r="E2978" t="s">
        <v>9102</v>
      </c>
      <c r="F2978" t="str">
        <f>IF(ISERROR(VLOOKUP(Transaktionen[[#This Row],[Transaktionen]],BTT[Verwendete Transaktion (Pflichtauswahl)],1,FALSE)),"nein","ja")</f>
        <v>nein</v>
      </c>
    </row>
    <row r="2979" spans="1:7" x14ac:dyDescent="0.25">
      <c r="A2979" t="s">
        <v>3871</v>
      </c>
      <c r="B2979" t="s">
        <v>3872</v>
      </c>
      <c r="C2979" t="s">
        <v>8454</v>
      </c>
      <c r="D2979" s="13">
        <v>6836</v>
      </c>
      <c r="E2979" t="s">
        <v>9102</v>
      </c>
      <c r="F2979" t="str">
        <f>IF(ISERROR(VLOOKUP(Transaktionen[[#This Row],[Transaktionen]],BTT[Verwendete Transaktion (Pflichtauswahl)],1,FALSE)),"nein","ja")</f>
        <v>nein</v>
      </c>
    </row>
    <row r="2980" spans="1:7" x14ac:dyDescent="0.25">
      <c r="A2980" t="s">
        <v>9242</v>
      </c>
      <c r="B2980" t="s">
        <v>9243</v>
      </c>
      <c r="C2980" t="s">
        <v>8454</v>
      </c>
      <c r="D2980" s="13">
        <v>900</v>
      </c>
      <c r="E2980" t="s">
        <v>9102</v>
      </c>
      <c r="F2980" t="str">
        <f>IF(ISERROR(VLOOKUP(Transaktionen[[#This Row],[Transaktionen]],BTT[Verwendete Transaktion (Pflichtauswahl)],1,FALSE)),"nein","ja")</f>
        <v>nein</v>
      </c>
    </row>
    <row r="2981" spans="1:7" x14ac:dyDescent="0.25">
      <c r="A2981" t="s">
        <v>3873</v>
      </c>
      <c r="B2981" t="s">
        <v>3874</v>
      </c>
      <c r="C2981" t="s">
        <v>8454</v>
      </c>
      <c r="D2981" s="13">
        <v>12</v>
      </c>
      <c r="E2981" t="s">
        <v>576</v>
      </c>
      <c r="F2981" t="str">
        <f>IF(ISERROR(VLOOKUP(Transaktionen[[#This Row],[Transaktionen]],BTT[Verwendete Transaktion (Pflichtauswahl)],1,FALSE)),"nein","ja")</f>
        <v>nein</v>
      </c>
    </row>
    <row r="2982" spans="1:7" x14ac:dyDescent="0.25">
      <c r="A2982" t="s">
        <v>3875</v>
      </c>
      <c r="B2982" t="s">
        <v>3876</v>
      </c>
      <c r="C2982" t="s">
        <v>8454</v>
      </c>
      <c r="D2982" s="13">
        <v>314</v>
      </c>
      <c r="E2982" t="s">
        <v>9102</v>
      </c>
      <c r="F2982" t="str">
        <f>IF(ISERROR(VLOOKUP(Transaktionen[[#This Row],[Transaktionen]],BTT[Verwendete Transaktion (Pflichtauswahl)],1,FALSE)),"nein","ja")</f>
        <v>nein</v>
      </c>
    </row>
    <row r="2983" spans="1:7" x14ac:dyDescent="0.25">
      <c r="A2983" t="s">
        <v>3877</v>
      </c>
      <c r="B2983" t="s">
        <v>3878</v>
      </c>
      <c r="C2983" t="s">
        <v>8454</v>
      </c>
      <c r="D2983" s="13">
        <v>365</v>
      </c>
      <c r="E2983" t="s">
        <v>576</v>
      </c>
      <c r="F2983" t="str">
        <f>IF(ISERROR(VLOOKUP(Transaktionen[[#This Row],[Transaktionen]],BTT[Verwendete Transaktion (Pflichtauswahl)],1,FALSE)),"nein","ja")</f>
        <v>nein</v>
      </c>
    </row>
    <row r="2984" spans="1:7" x14ac:dyDescent="0.25">
      <c r="A2984" t="s">
        <v>7254</v>
      </c>
      <c r="B2984" t="s">
        <v>8270</v>
      </c>
      <c r="C2984" t="s">
        <v>6322</v>
      </c>
      <c r="D2984" s="13">
        <v>58</v>
      </c>
      <c r="E2984" t="s">
        <v>9104</v>
      </c>
      <c r="F2984" t="str">
        <f>IF(ISERROR(VLOOKUP(Transaktionen[[#This Row],[Transaktionen]],BTT[Verwendete Transaktion (Pflichtauswahl)],1,FALSE)),"nein","ja")</f>
        <v>nein</v>
      </c>
    </row>
    <row r="2985" spans="1:7" x14ac:dyDescent="0.25">
      <c r="A2985" t="s">
        <v>3879</v>
      </c>
      <c r="B2985" t="s">
        <v>3880</v>
      </c>
      <c r="C2985" t="s">
        <v>8454</v>
      </c>
      <c r="D2985" s="13">
        <v>332</v>
      </c>
      <c r="E2985" t="s">
        <v>576</v>
      </c>
      <c r="F2985" t="str">
        <f>IF(ISERROR(VLOOKUP(Transaktionen[[#This Row],[Transaktionen]],BTT[Verwendete Transaktion (Pflichtauswahl)],1,FALSE)),"nein","ja")</f>
        <v>nein</v>
      </c>
    </row>
    <row r="2986" spans="1:7" x14ac:dyDescent="0.25">
      <c r="A2986" t="s">
        <v>3881</v>
      </c>
      <c r="B2986" t="s">
        <v>3882</v>
      </c>
      <c r="C2986" t="s">
        <v>8454</v>
      </c>
      <c r="D2986" s="13" t="s">
        <v>576</v>
      </c>
      <c r="E2986" t="s">
        <v>576</v>
      </c>
      <c r="F2986" t="str">
        <f>IF(ISERROR(VLOOKUP(Transaktionen[[#This Row],[Transaktionen]],BTT[Verwendete Transaktion (Pflichtauswahl)],1,FALSE)),"nein","ja")</f>
        <v>nein</v>
      </c>
      <c r="G2986" t="s">
        <v>9516</v>
      </c>
    </row>
    <row r="2987" spans="1:7" x14ac:dyDescent="0.25">
      <c r="A2987" t="s">
        <v>3887</v>
      </c>
      <c r="B2987" t="s">
        <v>3888</v>
      </c>
      <c r="C2987" t="s">
        <v>8454</v>
      </c>
      <c r="D2987" s="13">
        <v>24</v>
      </c>
      <c r="E2987" t="s">
        <v>576</v>
      </c>
      <c r="F2987" t="str">
        <f>IF(ISERROR(VLOOKUP(Transaktionen[[#This Row],[Transaktionen]],BTT[Verwendete Transaktion (Pflichtauswahl)],1,FALSE)),"nein","ja")</f>
        <v>nein</v>
      </c>
    </row>
    <row r="2988" spans="1:7" x14ac:dyDescent="0.25">
      <c r="A2988" t="s">
        <v>3883</v>
      </c>
      <c r="B2988" t="s">
        <v>3884</v>
      </c>
      <c r="C2988" t="s">
        <v>8454</v>
      </c>
      <c r="D2988" s="13">
        <v>340</v>
      </c>
      <c r="E2988" t="s">
        <v>576</v>
      </c>
      <c r="F2988" t="str">
        <f>IF(ISERROR(VLOOKUP(Transaktionen[[#This Row],[Transaktionen]],BTT[Verwendete Transaktion (Pflichtauswahl)],1,FALSE)),"nein","ja")</f>
        <v>nein</v>
      </c>
    </row>
    <row r="2989" spans="1:7" x14ac:dyDescent="0.25">
      <c r="A2989" t="s">
        <v>3885</v>
      </c>
      <c r="B2989" t="s">
        <v>3886</v>
      </c>
      <c r="C2989" t="s">
        <v>8454</v>
      </c>
      <c r="D2989" s="13">
        <v>5</v>
      </c>
      <c r="E2989" t="s">
        <v>9102</v>
      </c>
      <c r="F2989" s="10" t="str">
        <f>IF(ISERROR(VLOOKUP(Transaktionen[[#This Row],[Transaktionen]],BTT[Verwendete Transaktion (Pflichtauswahl)],1,FALSE)),"nein","ja")</f>
        <v>nein</v>
      </c>
    </row>
    <row r="2990" spans="1:7" x14ac:dyDescent="0.25">
      <c r="A2990" t="s">
        <v>7255</v>
      </c>
      <c r="B2990" t="s">
        <v>8271</v>
      </c>
      <c r="C2990" t="s">
        <v>8454</v>
      </c>
      <c r="D2990" s="13">
        <v>24</v>
      </c>
      <c r="E2990" t="s">
        <v>576</v>
      </c>
      <c r="F2990" t="str">
        <f>IF(ISERROR(VLOOKUP(Transaktionen[[#This Row],[Transaktionen]],BTT[Verwendete Transaktion (Pflichtauswahl)],1,FALSE)),"nein","ja")</f>
        <v>nein</v>
      </c>
    </row>
    <row r="2991" spans="1:7" x14ac:dyDescent="0.25">
      <c r="A2991" t="s">
        <v>3889</v>
      </c>
      <c r="B2991" t="s">
        <v>3890</v>
      </c>
      <c r="C2991" t="s">
        <v>8454</v>
      </c>
      <c r="D2991" s="13" t="s">
        <v>576</v>
      </c>
      <c r="E2991" t="s">
        <v>576</v>
      </c>
      <c r="F2991" t="str">
        <f>IF(ISERROR(VLOOKUP(Transaktionen[[#This Row],[Transaktionen]],BTT[Verwendete Transaktion (Pflichtauswahl)],1,FALSE)),"nein","ja")</f>
        <v>nein</v>
      </c>
      <c r="G2991" t="s">
        <v>9516</v>
      </c>
    </row>
    <row r="2992" spans="1:7" x14ac:dyDescent="0.25">
      <c r="A2992" t="s">
        <v>7256</v>
      </c>
      <c r="B2992" t="s">
        <v>8272</v>
      </c>
      <c r="C2992" t="s">
        <v>8454</v>
      </c>
      <c r="D2992" s="13">
        <v>28</v>
      </c>
      <c r="E2992" t="s">
        <v>9102</v>
      </c>
      <c r="F2992" t="str">
        <f>IF(ISERROR(VLOOKUP(Transaktionen[[#This Row],[Transaktionen]],BTT[Verwendete Transaktion (Pflichtauswahl)],1,FALSE)),"nein","ja")</f>
        <v>nein</v>
      </c>
    </row>
    <row r="2993" spans="1:7" x14ac:dyDescent="0.25">
      <c r="A2993" t="s">
        <v>7257</v>
      </c>
      <c r="B2993" t="s">
        <v>8273</v>
      </c>
      <c r="C2993" t="s">
        <v>8454</v>
      </c>
      <c r="D2993" s="13">
        <v>233</v>
      </c>
      <c r="E2993" t="s">
        <v>9102</v>
      </c>
      <c r="F2993" t="str">
        <f>IF(ISERROR(VLOOKUP(Transaktionen[[#This Row],[Transaktionen]],BTT[Verwendete Transaktion (Pflichtauswahl)],1,FALSE)),"nein","ja")</f>
        <v>nein</v>
      </c>
    </row>
    <row r="2994" spans="1:7" x14ac:dyDescent="0.25">
      <c r="A2994" t="s">
        <v>3891</v>
      </c>
      <c r="B2994" t="s">
        <v>3892</v>
      </c>
      <c r="C2994" t="s">
        <v>8454</v>
      </c>
      <c r="D2994" s="13">
        <v>2772</v>
      </c>
      <c r="E2994" t="s">
        <v>9102</v>
      </c>
      <c r="F2994" t="str">
        <f>IF(ISERROR(VLOOKUP(Transaktionen[[#This Row],[Transaktionen]],BTT[Verwendete Transaktion (Pflichtauswahl)],1,FALSE)),"nein","ja")</f>
        <v>nein</v>
      </c>
    </row>
    <row r="2995" spans="1:7" x14ac:dyDescent="0.25">
      <c r="A2995" t="s">
        <v>3893</v>
      </c>
      <c r="B2995" t="s">
        <v>3894</v>
      </c>
      <c r="C2995" t="s">
        <v>8454</v>
      </c>
      <c r="D2995" s="13">
        <v>1754</v>
      </c>
      <c r="E2995" t="s">
        <v>9102</v>
      </c>
      <c r="F2995" t="str">
        <f>IF(ISERROR(VLOOKUP(Transaktionen[[#This Row],[Transaktionen]],BTT[Verwendete Transaktion (Pflichtauswahl)],1,FALSE)),"nein","ja")</f>
        <v>nein</v>
      </c>
    </row>
    <row r="2996" spans="1:7" x14ac:dyDescent="0.25">
      <c r="A2996" t="s">
        <v>7258</v>
      </c>
      <c r="B2996" t="s">
        <v>8274</v>
      </c>
      <c r="C2996" t="s">
        <v>8454</v>
      </c>
      <c r="D2996" s="13" t="s">
        <v>576</v>
      </c>
      <c r="E2996" t="s">
        <v>576</v>
      </c>
      <c r="F2996" t="str">
        <f>IF(ISERROR(VLOOKUP(Transaktionen[[#This Row],[Transaktionen]],BTT[Verwendete Transaktion (Pflichtauswahl)],1,FALSE)),"nein","ja")</f>
        <v>nein</v>
      </c>
      <c r="G2996" t="s">
        <v>9516</v>
      </c>
    </row>
    <row r="2997" spans="1:7" x14ac:dyDescent="0.25">
      <c r="A2997" t="s">
        <v>3895</v>
      </c>
      <c r="B2997" t="s">
        <v>3896</v>
      </c>
      <c r="C2997" t="s">
        <v>8454</v>
      </c>
      <c r="D2997" s="13" t="s">
        <v>576</v>
      </c>
      <c r="E2997" t="s">
        <v>576</v>
      </c>
      <c r="F2997" t="str">
        <f>IF(ISERROR(VLOOKUP(Transaktionen[[#This Row],[Transaktionen]],BTT[Verwendete Transaktion (Pflichtauswahl)],1,FALSE)),"nein","ja")</f>
        <v>nein</v>
      </c>
      <c r="G2997" t="s">
        <v>9516</v>
      </c>
    </row>
    <row r="2998" spans="1:7" x14ac:dyDescent="0.25">
      <c r="A2998" t="s">
        <v>7259</v>
      </c>
      <c r="B2998" t="s">
        <v>8275</v>
      </c>
      <c r="C2998" t="s">
        <v>8454</v>
      </c>
      <c r="D2998" s="13" t="s">
        <v>576</v>
      </c>
      <c r="E2998" t="s">
        <v>576</v>
      </c>
      <c r="F2998" t="str">
        <f>IF(ISERROR(VLOOKUP(Transaktionen[[#This Row],[Transaktionen]],BTT[Verwendete Transaktion (Pflichtauswahl)],1,FALSE)),"nein","ja")</f>
        <v>nein</v>
      </c>
      <c r="G2998" t="s">
        <v>9516</v>
      </c>
    </row>
    <row r="2999" spans="1:7" x14ac:dyDescent="0.25">
      <c r="A2999" t="s">
        <v>3897</v>
      </c>
      <c r="B2999" t="s">
        <v>3898</v>
      </c>
      <c r="C2999" t="s">
        <v>8454</v>
      </c>
      <c r="D2999" s="13" t="s">
        <v>576</v>
      </c>
      <c r="E2999" t="s">
        <v>576</v>
      </c>
      <c r="F2999" t="str">
        <f>IF(ISERROR(VLOOKUP(Transaktionen[[#This Row],[Transaktionen]],BTT[Verwendete Transaktion (Pflichtauswahl)],1,FALSE)),"nein","ja")</f>
        <v>nein</v>
      </c>
      <c r="G2999" t="s">
        <v>9516</v>
      </c>
    </row>
    <row r="3000" spans="1:7" x14ac:dyDescent="0.25">
      <c r="A3000" t="s">
        <v>4223</v>
      </c>
      <c r="B3000" t="s">
        <v>4224</v>
      </c>
      <c r="C3000" t="s">
        <v>3</v>
      </c>
      <c r="D3000" s="13">
        <v>18</v>
      </c>
      <c r="E3000" t="s">
        <v>9102</v>
      </c>
      <c r="F3000" t="str">
        <f>IF(ISERROR(VLOOKUP(Transaktionen[[#This Row],[Transaktionen]],BTT[Verwendete Transaktion (Pflichtauswahl)],1,FALSE)),"nein","ja")</f>
        <v>nein</v>
      </c>
    </row>
    <row r="3001" spans="1:7" x14ac:dyDescent="0.25">
      <c r="A3001" t="s">
        <v>7329</v>
      </c>
      <c r="B3001" t="s">
        <v>8340</v>
      </c>
      <c r="C3001" t="s">
        <v>6089</v>
      </c>
      <c r="D3001" s="13" t="s">
        <v>576</v>
      </c>
      <c r="E3001" t="s">
        <v>576</v>
      </c>
      <c r="F3001" t="str">
        <f>IF(ISERROR(VLOOKUP(Transaktionen[[#This Row],[Transaktionen]],BTT[Verwendete Transaktion (Pflichtauswahl)],1,FALSE)),"nein","ja")</f>
        <v>nein</v>
      </c>
      <c r="G3001" t="s">
        <v>9516</v>
      </c>
    </row>
    <row r="3002" spans="1:7" x14ac:dyDescent="0.25">
      <c r="A3002" t="s">
        <v>7330</v>
      </c>
      <c r="B3002" t="s">
        <v>8341</v>
      </c>
      <c r="C3002" t="s">
        <v>6094</v>
      </c>
      <c r="D3002" s="13">
        <v>18</v>
      </c>
      <c r="E3002" t="s">
        <v>576</v>
      </c>
      <c r="F3002" t="str">
        <f>IF(ISERROR(VLOOKUP(Transaktionen[[#This Row],[Transaktionen]],BTT[Verwendete Transaktion (Pflichtauswahl)],1,FALSE)),"nein","ja")</f>
        <v>nein</v>
      </c>
    </row>
    <row r="3003" spans="1:7" x14ac:dyDescent="0.25">
      <c r="A3003" t="s">
        <v>7331</v>
      </c>
      <c r="B3003" t="s">
        <v>8342</v>
      </c>
      <c r="C3003" t="s">
        <v>6094</v>
      </c>
      <c r="D3003" s="13" t="s">
        <v>576</v>
      </c>
      <c r="E3003" t="s">
        <v>576</v>
      </c>
      <c r="F3003" t="str">
        <f>IF(ISERROR(VLOOKUP(Transaktionen[[#This Row],[Transaktionen]],BTT[Verwendete Transaktion (Pflichtauswahl)],1,FALSE)),"nein","ja")</f>
        <v>nein</v>
      </c>
      <c r="G3003" t="s">
        <v>9516</v>
      </c>
    </row>
    <row r="3004" spans="1:7" x14ac:dyDescent="0.25">
      <c r="A3004" t="s">
        <v>4225</v>
      </c>
      <c r="B3004" t="s">
        <v>4226</v>
      </c>
      <c r="C3004" t="s">
        <v>3</v>
      </c>
      <c r="D3004" s="13">
        <v>2</v>
      </c>
      <c r="E3004" t="s">
        <v>9102</v>
      </c>
      <c r="F3004" t="str">
        <f>IF(ISERROR(VLOOKUP(Transaktionen[[#This Row],[Transaktionen]],BTT[Verwendete Transaktion (Pflichtauswahl)],1,FALSE)),"nein","ja")</f>
        <v>nein</v>
      </c>
    </row>
    <row r="3005" spans="1:7" x14ac:dyDescent="0.25">
      <c r="A3005" t="s">
        <v>9440</v>
      </c>
      <c r="B3005" t="s">
        <v>9441</v>
      </c>
      <c r="C3005" t="s">
        <v>3</v>
      </c>
      <c r="D3005" s="13">
        <v>1</v>
      </c>
      <c r="E3005" t="s">
        <v>9102</v>
      </c>
      <c r="F3005" t="str">
        <f>IF(ISERROR(VLOOKUP(Transaktionen[[#This Row],[Transaktionen]],BTT[Verwendete Transaktion (Pflichtauswahl)],1,FALSE)),"nein","ja")</f>
        <v>nein</v>
      </c>
    </row>
    <row r="3006" spans="1:7" x14ac:dyDescent="0.25">
      <c r="A3006" t="s">
        <v>4227</v>
      </c>
      <c r="B3006" t="s">
        <v>4228</v>
      </c>
      <c r="C3006" t="s">
        <v>3</v>
      </c>
      <c r="D3006" s="13" t="s">
        <v>576</v>
      </c>
      <c r="E3006" t="s">
        <v>576</v>
      </c>
      <c r="F3006" t="str">
        <f>IF(ISERROR(VLOOKUP(Transaktionen[[#This Row],[Transaktionen]],BTT[Verwendete Transaktion (Pflichtauswahl)],1,FALSE)),"nein","ja")</f>
        <v>nein</v>
      </c>
      <c r="G3006" t="s">
        <v>9516</v>
      </c>
    </row>
    <row r="3007" spans="1:7" x14ac:dyDescent="0.25">
      <c r="A3007" t="s">
        <v>9442</v>
      </c>
      <c r="B3007" t="s">
        <v>9443</v>
      </c>
      <c r="C3007" t="s">
        <v>3</v>
      </c>
      <c r="D3007" s="13">
        <v>122</v>
      </c>
      <c r="E3007" t="s">
        <v>9102</v>
      </c>
      <c r="F3007" t="str">
        <f>IF(ISERROR(VLOOKUP(Transaktionen[[#This Row],[Transaktionen]],BTT[Verwendete Transaktion (Pflichtauswahl)],1,FALSE)),"nein","ja")</f>
        <v>nein</v>
      </c>
    </row>
    <row r="3008" spans="1:7" x14ac:dyDescent="0.25">
      <c r="A3008" t="s">
        <v>4229</v>
      </c>
      <c r="B3008" t="s">
        <v>4230</v>
      </c>
      <c r="C3008" t="s">
        <v>6037</v>
      </c>
      <c r="D3008" s="13">
        <v>40</v>
      </c>
      <c r="E3008" t="s">
        <v>9102</v>
      </c>
      <c r="F3008" t="str">
        <f>IF(ISERROR(VLOOKUP(Transaktionen[[#This Row],[Transaktionen]],BTT[Verwendete Transaktion (Pflichtauswahl)],1,FALSE)),"nein","ja")</f>
        <v>nein</v>
      </c>
    </row>
    <row r="3009" spans="1:7" x14ac:dyDescent="0.25">
      <c r="A3009" t="s">
        <v>4231</v>
      </c>
      <c r="B3009" t="s">
        <v>4232</v>
      </c>
      <c r="C3009" t="s">
        <v>6037</v>
      </c>
      <c r="D3009" s="13">
        <v>100</v>
      </c>
      <c r="E3009" t="s">
        <v>9102</v>
      </c>
      <c r="F3009" t="str">
        <f>IF(ISERROR(VLOOKUP(Transaktionen[[#This Row],[Transaktionen]],BTT[Verwendete Transaktion (Pflichtauswahl)],1,FALSE)),"nein","ja")</f>
        <v>nein</v>
      </c>
    </row>
    <row r="3010" spans="1:7" x14ac:dyDescent="0.25">
      <c r="A3010" t="s">
        <v>7332</v>
      </c>
      <c r="B3010" t="s">
        <v>8343</v>
      </c>
      <c r="C3010" t="s">
        <v>6037</v>
      </c>
      <c r="D3010" s="13" t="s">
        <v>576</v>
      </c>
      <c r="E3010" t="s">
        <v>576</v>
      </c>
      <c r="F3010" t="str">
        <f>IF(ISERROR(VLOOKUP(Transaktionen[[#This Row],[Transaktionen]],BTT[Verwendete Transaktion (Pflichtauswahl)],1,FALSE)),"nein","ja")</f>
        <v>nein</v>
      </c>
      <c r="G3010" t="s">
        <v>9516</v>
      </c>
    </row>
    <row r="3011" spans="1:7" x14ac:dyDescent="0.25">
      <c r="A3011" t="s">
        <v>7333</v>
      </c>
      <c r="B3011" t="s">
        <v>8344</v>
      </c>
      <c r="C3011" t="s">
        <v>6037</v>
      </c>
      <c r="D3011" s="13" t="s">
        <v>576</v>
      </c>
      <c r="E3011" t="s">
        <v>576</v>
      </c>
      <c r="F3011" s="10" t="str">
        <f>IF(ISERROR(VLOOKUP(Transaktionen[[#This Row],[Transaktionen]],BTT[Verwendete Transaktion (Pflichtauswahl)],1,FALSE)),"nein","ja")</f>
        <v>nein</v>
      </c>
      <c r="G3011" t="s">
        <v>9516</v>
      </c>
    </row>
    <row r="3012" spans="1:7" x14ac:dyDescent="0.25">
      <c r="A3012" t="s">
        <v>7334</v>
      </c>
      <c r="B3012" t="s">
        <v>8345</v>
      </c>
      <c r="C3012" t="s">
        <v>6037</v>
      </c>
      <c r="D3012" s="13" t="s">
        <v>576</v>
      </c>
      <c r="E3012" t="s">
        <v>576</v>
      </c>
      <c r="F3012" t="str">
        <f>IF(ISERROR(VLOOKUP(Transaktionen[[#This Row],[Transaktionen]],BTT[Verwendete Transaktion (Pflichtauswahl)],1,FALSE)),"nein","ja")</f>
        <v>nein</v>
      </c>
      <c r="G3012" t="s">
        <v>9516</v>
      </c>
    </row>
    <row r="3013" spans="1:7" x14ac:dyDescent="0.25">
      <c r="A3013" t="s">
        <v>7335</v>
      </c>
      <c r="B3013" t="s">
        <v>8346</v>
      </c>
      <c r="C3013" t="s">
        <v>6037</v>
      </c>
      <c r="D3013" s="13" t="s">
        <v>576</v>
      </c>
      <c r="E3013" t="s">
        <v>576</v>
      </c>
      <c r="F3013" t="str">
        <f>IF(ISERROR(VLOOKUP(Transaktionen[[#This Row],[Transaktionen]],BTT[Verwendete Transaktion (Pflichtauswahl)],1,FALSE)),"nein","ja")</f>
        <v>nein</v>
      </c>
      <c r="G3013" t="s">
        <v>9516</v>
      </c>
    </row>
    <row r="3014" spans="1:7" x14ac:dyDescent="0.25">
      <c r="A3014" t="s">
        <v>7336</v>
      </c>
      <c r="B3014" t="s">
        <v>8347</v>
      </c>
      <c r="C3014" t="s">
        <v>6037</v>
      </c>
      <c r="D3014" s="13" t="s">
        <v>576</v>
      </c>
      <c r="E3014" t="s">
        <v>576</v>
      </c>
      <c r="F3014" t="str">
        <f>IF(ISERROR(VLOOKUP(Transaktionen[[#This Row],[Transaktionen]],BTT[Verwendete Transaktion (Pflichtauswahl)],1,FALSE)),"nein","ja")</f>
        <v>nein</v>
      </c>
      <c r="G3014" t="s">
        <v>9516</v>
      </c>
    </row>
    <row r="3015" spans="1:7" x14ac:dyDescent="0.25">
      <c r="A3015" t="s">
        <v>4233</v>
      </c>
      <c r="B3015" t="s">
        <v>4234</v>
      </c>
      <c r="C3015" t="s">
        <v>3</v>
      </c>
      <c r="D3015" s="13">
        <v>1053</v>
      </c>
      <c r="E3015" t="s">
        <v>9102</v>
      </c>
      <c r="F3015" t="str">
        <f>IF(ISERROR(VLOOKUP(Transaktionen[[#This Row],[Transaktionen]],BTT[Verwendete Transaktion (Pflichtauswahl)],1,FALSE)),"nein","ja")</f>
        <v>nein</v>
      </c>
    </row>
    <row r="3016" spans="1:7" x14ac:dyDescent="0.25">
      <c r="A3016" t="s">
        <v>4235</v>
      </c>
      <c r="B3016" t="s">
        <v>4236</v>
      </c>
      <c r="C3016" t="s">
        <v>3</v>
      </c>
      <c r="D3016" s="13">
        <v>1273</v>
      </c>
      <c r="E3016" t="s">
        <v>9102</v>
      </c>
      <c r="F3016" t="str">
        <f>IF(ISERROR(VLOOKUP(Transaktionen[[#This Row],[Transaktionen]],BTT[Verwendete Transaktion (Pflichtauswahl)],1,FALSE)),"nein","ja")</f>
        <v>nein</v>
      </c>
    </row>
    <row r="3017" spans="1:7" x14ac:dyDescent="0.25">
      <c r="A3017" t="s">
        <v>4237</v>
      </c>
      <c r="B3017" t="s">
        <v>4238</v>
      </c>
      <c r="C3017" t="s">
        <v>3</v>
      </c>
      <c r="D3017" s="13">
        <v>1138</v>
      </c>
      <c r="E3017" t="s">
        <v>9102</v>
      </c>
      <c r="F3017" t="str">
        <f>IF(ISERROR(VLOOKUP(Transaktionen[[#This Row],[Transaktionen]],BTT[Verwendete Transaktion (Pflichtauswahl)],1,FALSE)),"nein","ja")</f>
        <v>nein</v>
      </c>
    </row>
    <row r="3018" spans="1:7" x14ac:dyDescent="0.25">
      <c r="A3018" t="s">
        <v>4239</v>
      </c>
      <c r="B3018" t="s">
        <v>4240</v>
      </c>
      <c r="C3018" t="s">
        <v>3</v>
      </c>
      <c r="D3018" s="13">
        <v>2503</v>
      </c>
      <c r="E3018" t="s">
        <v>9102</v>
      </c>
      <c r="F3018" s="10" t="str">
        <f>IF(ISERROR(VLOOKUP(Transaktionen[[#This Row],[Transaktionen]],BTT[Verwendete Transaktion (Pflichtauswahl)],1,FALSE)),"nein","ja")</f>
        <v>nein</v>
      </c>
    </row>
    <row r="3019" spans="1:7" x14ac:dyDescent="0.25">
      <c r="A3019" t="s">
        <v>4241</v>
      </c>
      <c r="B3019" t="s">
        <v>4242</v>
      </c>
      <c r="C3019" t="s">
        <v>3</v>
      </c>
      <c r="D3019" s="13" t="s">
        <v>576</v>
      </c>
      <c r="E3019" t="s">
        <v>576</v>
      </c>
      <c r="F3019" t="str">
        <f>IF(ISERROR(VLOOKUP(Transaktionen[[#This Row],[Transaktionen]],BTT[Verwendete Transaktion (Pflichtauswahl)],1,FALSE)),"nein","ja")</f>
        <v>nein</v>
      </c>
      <c r="G3019" t="s">
        <v>9516</v>
      </c>
    </row>
    <row r="3020" spans="1:7" x14ac:dyDescent="0.25">
      <c r="A3020" t="s">
        <v>4243</v>
      </c>
      <c r="B3020" t="s">
        <v>4244</v>
      </c>
      <c r="C3020" t="s">
        <v>3</v>
      </c>
      <c r="D3020" s="13" t="s">
        <v>576</v>
      </c>
      <c r="E3020" t="s">
        <v>576</v>
      </c>
      <c r="F3020" t="str">
        <f>IF(ISERROR(VLOOKUP(Transaktionen[[#This Row],[Transaktionen]],BTT[Verwendete Transaktion (Pflichtauswahl)],1,FALSE)),"nein","ja")</f>
        <v>nein</v>
      </c>
      <c r="G3020" t="s">
        <v>9516</v>
      </c>
    </row>
    <row r="3021" spans="1:7" x14ac:dyDescent="0.25">
      <c r="A3021" t="s">
        <v>4245</v>
      </c>
      <c r="B3021" t="s">
        <v>4246</v>
      </c>
      <c r="C3021" t="s">
        <v>3</v>
      </c>
      <c r="D3021" s="13">
        <v>30</v>
      </c>
      <c r="E3021" t="s">
        <v>9102</v>
      </c>
      <c r="F3021" t="str">
        <f>IF(ISERROR(VLOOKUP(Transaktionen[[#This Row],[Transaktionen]],BTT[Verwendete Transaktion (Pflichtauswahl)],1,FALSE)),"nein","ja")</f>
        <v>nein</v>
      </c>
    </row>
    <row r="3022" spans="1:7" x14ac:dyDescent="0.25">
      <c r="A3022" t="s">
        <v>4247</v>
      </c>
      <c r="B3022" t="s">
        <v>4248</v>
      </c>
      <c r="C3022" t="s">
        <v>3</v>
      </c>
      <c r="D3022" s="13">
        <v>3</v>
      </c>
      <c r="E3022" t="s">
        <v>9102</v>
      </c>
      <c r="F3022" t="str">
        <f>IF(ISERROR(VLOOKUP(Transaktionen[[#This Row],[Transaktionen]],BTT[Verwendete Transaktion (Pflichtauswahl)],1,FALSE)),"nein","ja")</f>
        <v>nein</v>
      </c>
    </row>
    <row r="3023" spans="1:7" x14ac:dyDescent="0.25">
      <c r="A3023" t="s">
        <v>4249</v>
      </c>
      <c r="B3023" t="s">
        <v>4250</v>
      </c>
      <c r="C3023" t="s">
        <v>3</v>
      </c>
      <c r="D3023" s="13">
        <v>1794</v>
      </c>
      <c r="E3023" t="s">
        <v>9102</v>
      </c>
      <c r="F3023" t="str">
        <f>IF(ISERROR(VLOOKUP(Transaktionen[[#This Row],[Transaktionen]],BTT[Verwendete Transaktion (Pflichtauswahl)],1,FALSE)),"nein","ja")</f>
        <v>nein</v>
      </c>
    </row>
    <row r="3024" spans="1:7" x14ac:dyDescent="0.25">
      <c r="A3024" t="s">
        <v>4251</v>
      </c>
      <c r="B3024" t="s">
        <v>4252</v>
      </c>
      <c r="C3024" t="s">
        <v>3</v>
      </c>
      <c r="D3024" s="13">
        <v>28</v>
      </c>
      <c r="E3024" t="s">
        <v>9102</v>
      </c>
      <c r="F3024" t="str">
        <f>IF(ISERROR(VLOOKUP(Transaktionen[[#This Row],[Transaktionen]],BTT[Verwendete Transaktion (Pflichtauswahl)],1,FALSE)),"nein","ja")</f>
        <v>nein</v>
      </c>
    </row>
    <row r="3025" spans="1:7" x14ac:dyDescent="0.25">
      <c r="A3025" t="s">
        <v>9244</v>
      </c>
      <c r="B3025" t="s">
        <v>4273</v>
      </c>
      <c r="C3025" t="s">
        <v>3</v>
      </c>
      <c r="D3025" s="13">
        <v>2</v>
      </c>
      <c r="E3025" t="s">
        <v>9102</v>
      </c>
      <c r="F3025" t="str">
        <f>IF(ISERROR(VLOOKUP(Transaktionen[[#This Row],[Transaktionen]],BTT[Verwendete Transaktion (Pflichtauswahl)],1,FALSE)),"nein","ja")</f>
        <v>nein</v>
      </c>
    </row>
    <row r="3026" spans="1:7" x14ac:dyDescent="0.25">
      <c r="A3026" t="s">
        <v>4253</v>
      </c>
      <c r="B3026" t="s">
        <v>4254</v>
      </c>
      <c r="C3026" t="s">
        <v>3</v>
      </c>
      <c r="D3026" s="13">
        <v>14</v>
      </c>
      <c r="E3026" t="s">
        <v>9102</v>
      </c>
      <c r="F3026" t="str">
        <f>IF(ISERROR(VLOOKUP(Transaktionen[[#This Row],[Transaktionen]],BTT[Verwendete Transaktion (Pflichtauswahl)],1,FALSE)),"nein","ja")</f>
        <v>nein</v>
      </c>
    </row>
    <row r="3027" spans="1:7" x14ac:dyDescent="0.25">
      <c r="A3027" t="s">
        <v>4255</v>
      </c>
      <c r="B3027" t="s">
        <v>4256</v>
      </c>
      <c r="C3027" t="s">
        <v>3</v>
      </c>
      <c r="D3027" s="13">
        <v>456</v>
      </c>
      <c r="E3027" t="s">
        <v>9102</v>
      </c>
      <c r="F3027" t="str">
        <f>IF(ISERROR(VLOOKUP(Transaktionen[[#This Row],[Transaktionen]],BTT[Verwendete Transaktion (Pflichtauswahl)],1,FALSE)),"nein","ja")</f>
        <v>nein</v>
      </c>
    </row>
    <row r="3028" spans="1:7" x14ac:dyDescent="0.25">
      <c r="A3028" t="s">
        <v>4257</v>
      </c>
      <c r="B3028" t="s">
        <v>4258</v>
      </c>
      <c r="C3028" t="s">
        <v>3</v>
      </c>
      <c r="D3028" s="13">
        <v>18</v>
      </c>
      <c r="E3028" t="s">
        <v>9102</v>
      </c>
      <c r="F3028" t="str">
        <f>IF(ISERROR(VLOOKUP(Transaktionen[[#This Row],[Transaktionen]],BTT[Verwendete Transaktion (Pflichtauswahl)],1,FALSE)),"nein","ja")</f>
        <v>nein</v>
      </c>
    </row>
    <row r="3029" spans="1:7" x14ac:dyDescent="0.25">
      <c r="A3029" t="s">
        <v>4259</v>
      </c>
      <c r="B3029" t="s">
        <v>4246</v>
      </c>
      <c r="C3029" t="s">
        <v>3</v>
      </c>
      <c r="D3029" s="13">
        <v>42286</v>
      </c>
      <c r="E3029" t="s">
        <v>9102</v>
      </c>
      <c r="F3029" t="str">
        <f>IF(ISERROR(VLOOKUP(Transaktionen[[#This Row],[Transaktionen]],BTT[Verwendete Transaktion (Pflichtauswahl)],1,FALSE)),"nein","ja")</f>
        <v>nein</v>
      </c>
    </row>
    <row r="3030" spans="1:7" x14ac:dyDescent="0.25">
      <c r="A3030" t="s">
        <v>4260</v>
      </c>
      <c r="B3030" t="s">
        <v>4246</v>
      </c>
      <c r="C3030" t="s">
        <v>3</v>
      </c>
      <c r="D3030" s="13">
        <v>20391</v>
      </c>
      <c r="E3030" t="s">
        <v>9102</v>
      </c>
      <c r="F3030" t="str">
        <f>IF(ISERROR(VLOOKUP(Transaktionen[[#This Row],[Transaktionen]],BTT[Verwendete Transaktion (Pflichtauswahl)],1,FALSE)),"nein","ja")</f>
        <v>nein</v>
      </c>
    </row>
    <row r="3031" spans="1:7" x14ac:dyDescent="0.25">
      <c r="A3031" t="s">
        <v>4261</v>
      </c>
      <c r="B3031" t="s">
        <v>4246</v>
      </c>
      <c r="C3031" t="s">
        <v>3</v>
      </c>
      <c r="D3031" s="13">
        <v>26</v>
      </c>
      <c r="E3031" t="s">
        <v>9102</v>
      </c>
      <c r="F3031" t="str">
        <f>IF(ISERROR(VLOOKUP(Transaktionen[[#This Row],[Transaktionen]],BTT[Verwendete Transaktion (Pflichtauswahl)],1,FALSE)),"nein","ja")</f>
        <v>nein</v>
      </c>
    </row>
    <row r="3032" spans="1:7" x14ac:dyDescent="0.25">
      <c r="A3032" t="s">
        <v>4262</v>
      </c>
      <c r="B3032" t="s">
        <v>4246</v>
      </c>
      <c r="C3032" t="s">
        <v>6322</v>
      </c>
      <c r="D3032" s="13">
        <v>12296</v>
      </c>
      <c r="E3032" t="s">
        <v>9102</v>
      </c>
      <c r="F3032" t="str">
        <f>IF(ISERROR(VLOOKUP(Transaktionen[[#This Row],[Transaktionen]],BTT[Verwendete Transaktion (Pflichtauswahl)],1,FALSE)),"nein","ja")</f>
        <v>nein</v>
      </c>
    </row>
    <row r="3033" spans="1:7" x14ac:dyDescent="0.25">
      <c r="A3033" t="s">
        <v>4263</v>
      </c>
      <c r="B3033" t="s">
        <v>4246</v>
      </c>
      <c r="C3033" t="s">
        <v>3</v>
      </c>
      <c r="D3033" s="13">
        <v>84</v>
      </c>
      <c r="E3033" t="s">
        <v>9102</v>
      </c>
      <c r="F3033" t="str">
        <f>IF(ISERROR(VLOOKUP(Transaktionen[[#This Row],[Transaktionen]],BTT[Verwendete Transaktion (Pflichtauswahl)],1,FALSE)),"nein","ja")</f>
        <v>nein</v>
      </c>
    </row>
    <row r="3034" spans="1:7" x14ac:dyDescent="0.25">
      <c r="A3034" t="s">
        <v>4264</v>
      </c>
      <c r="B3034" t="s">
        <v>4246</v>
      </c>
      <c r="C3034" t="s">
        <v>3</v>
      </c>
      <c r="D3034" s="13">
        <v>62</v>
      </c>
      <c r="E3034" t="s">
        <v>9102</v>
      </c>
      <c r="F3034" t="str">
        <f>IF(ISERROR(VLOOKUP(Transaktionen[[#This Row],[Transaktionen]],BTT[Verwendete Transaktion (Pflichtauswahl)],1,FALSE)),"nein","ja")</f>
        <v>nein</v>
      </c>
    </row>
    <row r="3035" spans="1:7" x14ac:dyDescent="0.25">
      <c r="A3035" t="s">
        <v>4265</v>
      </c>
      <c r="B3035" t="s">
        <v>4246</v>
      </c>
      <c r="C3035" t="s">
        <v>3</v>
      </c>
      <c r="D3035" s="13">
        <v>58</v>
      </c>
      <c r="E3035" t="s">
        <v>9102</v>
      </c>
      <c r="F3035" t="str">
        <f>IF(ISERROR(VLOOKUP(Transaktionen[[#This Row],[Transaktionen]],BTT[Verwendete Transaktion (Pflichtauswahl)],1,FALSE)),"nein","ja")</f>
        <v>nein</v>
      </c>
    </row>
    <row r="3036" spans="1:7" x14ac:dyDescent="0.25">
      <c r="A3036" t="s">
        <v>4266</v>
      </c>
      <c r="B3036" t="s">
        <v>4267</v>
      </c>
      <c r="C3036" t="s">
        <v>3</v>
      </c>
      <c r="D3036" s="13" t="s">
        <v>576</v>
      </c>
      <c r="E3036" t="s">
        <v>576</v>
      </c>
      <c r="F3036" t="str">
        <f>IF(ISERROR(VLOOKUP(Transaktionen[[#This Row],[Transaktionen]],BTT[Verwendete Transaktion (Pflichtauswahl)],1,FALSE)),"nein","ja")</f>
        <v>nein</v>
      </c>
      <c r="G3036" t="s">
        <v>9516</v>
      </c>
    </row>
    <row r="3037" spans="1:7" x14ac:dyDescent="0.25">
      <c r="A3037" t="s">
        <v>4268</v>
      </c>
      <c r="B3037" t="s">
        <v>3282</v>
      </c>
      <c r="C3037" t="s">
        <v>3</v>
      </c>
      <c r="D3037" s="13">
        <v>2390</v>
      </c>
      <c r="E3037" t="s">
        <v>9102</v>
      </c>
      <c r="F3037" t="str">
        <f>IF(ISERROR(VLOOKUP(Transaktionen[[#This Row],[Transaktionen]],BTT[Verwendete Transaktion (Pflichtauswahl)],1,FALSE)),"nein","ja")</f>
        <v>nein</v>
      </c>
    </row>
    <row r="3038" spans="1:7" x14ac:dyDescent="0.25">
      <c r="A3038" t="s">
        <v>4269</v>
      </c>
      <c r="B3038" t="s">
        <v>3282</v>
      </c>
      <c r="C3038" t="s">
        <v>3</v>
      </c>
      <c r="D3038" s="13">
        <v>90</v>
      </c>
      <c r="E3038" t="s">
        <v>9102</v>
      </c>
      <c r="F3038" t="str">
        <f>IF(ISERROR(VLOOKUP(Transaktionen[[#This Row],[Transaktionen]],BTT[Verwendete Transaktion (Pflichtauswahl)],1,FALSE)),"nein","ja")</f>
        <v>nein</v>
      </c>
    </row>
    <row r="3039" spans="1:7" x14ac:dyDescent="0.25">
      <c r="A3039" t="s">
        <v>4270</v>
      </c>
      <c r="B3039" t="s">
        <v>3282</v>
      </c>
      <c r="C3039" t="s">
        <v>3</v>
      </c>
      <c r="D3039" s="13">
        <v>291</v>
      </c>
      <c r="E3039" t="s">
        <v>9102</v>
      </c>
      <c r="F3039" t="str">
        <f>IF(ISERROR(VLOOKUP(Transaktionen[[#This Row],[Transaktionen]],BTT[Verwendete Transaktion (Pflichtauswahl)],1,FALSE)),"nein","ja")</f>
        <v>nein</v>
      </c>
    </row>
    <row r="3040" spans="1:7" x14ac:dyDescent="0.25">
      <c r="A3040" t="s">
        <v>4271</v>
      </c>
      <c r="B3040" t="s">
        <v>3282</v>
      </c>
      <c r="C3040" t="s">
        <v>3</v>
      </c>
      <c r="D3040" s="13">
        <v>56</v>
      </c>
      <c r="E3040" t="s">
        <v>9102</v>
      </c>
      <c r="F3040" t="str">
        <f>IF(ISERROR(VLOOKUP(Transaktionen[[#This Row],[Transaktionen]],BTT[Verwendete Transaktion (Pflichtauswahl)],1,FALSE)),"nein","ja")</f>
        <v>nein</v>
      </c>
    </row>
    <row r="3041" spans="1:7" x14ac:dyDescent="0.25">
      <c r="A3041" t="s">
        <v>4272</v>
      </c>
      <c r="B3041" t="s">
        <v>4273</v>
      </c>
      <c r="C3041" t="s">
        <v>6322</v>
      </c>
      <c r="D3041" s="13">
        <v>481427</v>
      </c>
      <c r="E3041" t="s">
        <v>9102</v>
      </c>
      <c r="F3041" t="str">
        <f>IF(ISERROR(VLOOKUP(Transaktionen[[#This Row],[Transaktionen]],BTT[Verwendete Transaktion (Pflichtauswahl)],1,FALSE)),"nein","ja")</f>
        <v>nein</v>
      </c>
    </row>
    <row r="3042" spans="1:7" x14ac:dyDescent="0.25">
      <c r="A3042" t="s">
        <v>4274</v>
      </c>
      <c r="B3042" t="s">
        <v>4273</v>
      </c>
      <c r="C3042" t="s">
        <v>3</v>
      </c>
      <c r="D3042" s="13" t="s">
        <v>576</v>
      </c>
      <c r="E3042" t="s">
        <v>576</v>
      </c>
      <c r="F3042" t="str">
        <f>IF(ISERROR(VLOOKUP(Transaktionen[[#This Row],[Transaktionen]],BTT[Verwendete Transaktion (Pflichtauswahl)],1,FALSE)),"nein","ja")</f>
        <v>nein</v>
      </c>
      <c r="G3042" t="s">
        <v>9516</v>
      </c>
    </row>
    <row r="3043" spans="1:7" x14ac:dyDescent="0.25">
      <c r="A3043" t="s">
        <v>4275</v>
      </c>
      <c r="B3043" t="s">
        <v>4246</v>
      </c>
      <c r="C3043" t="s">
        <v>3</v>
      </c>
      <c r="D3043" s="13">
        <v>379</v>
      </c>
      <c r="E3043" t="s">
        <v>9102</v>
      </c>
      <c r="F3043" t="str">
        <f>IF(ISERROR(VLOOKUP(Transaktionen[[#This Row],[Transaktionen]],BTT[Verwendete Transaktion (Pflichtauswahl)],1,FALSE)),"nein","ja")</f>
        <v>nein</v>
      </c>
    </row>
    <row r="3044" spans="1:7" x14ac:dyDescent="0.25">
      <c r="A3044" t="s">
        <v>4276</v>
      </c>
      <c r="B3044" t="s">
        <v>4273</v>
      </c>
      <c r="C3044" t="s">
        <v>3</v>
      </c>
      <c r="D3044" s="13" t="s">
        <v>576</v>
      </c>
      <c r="E3044" t="s">
        <v>576</v>
      </c>
      <c r="F3044" t="str">
        <f>IF(ISERROR(VLOOKUP(Transaktionen[[#This Row],[Transaktionen]],BTT[Verwendete Transaktion (Pflichtauswahl)],1,FALSE)),"nein","ja")</f>
        <v>nein</v>
      </c>
      <c r="G3044" t="s">
        <v>9516</v>
      </c>
    </row>
    <row r="3045" spans="1:7" x14ac:dyDescent="0.25">
      <c r="A3045" t="s">
        <v>4277</v>
      </c>
      <c r="B3045" t="s">
        <v>4278</v>
      </c>
      <c r="C3045" t="s">
        <v>3</v>
      </c>
      <c r="D3045" s="13">
        <v>141038</v>
      </c>
      <c r="E3045" t="s">
        <v>9102</v>
      </c>
      <c r="F3045" s="10" t="str">
        <f>IF(ISERROR(VLOOKUP(Transaktionen[[#This Row],[Transaktionen]],BTT[Verwendete Transaktion (Pflichtauswahl)],1,FALSE)),"nein","ja")</f>
        <v>nein</v>
      </c>
    </row>
    <row r="3046" spans="1:7" x14ac:dyDescent="0.25">
      <c r="A3046" t="s">
        <v>4279</v>
      </c>
      <c r="B3046" t="s">
        <v>4278</v>
      </c>
      <c r="C3046" t="s">
        <v>3</v>
      </c>
      <c r="D3046" s="13" t="s">
        <v>576</v>
      </c>
      <c r="E3046" t="s">
        <v>576</v>
      </c>
      <c r="F3046" t="str">
        <f>IF(ISERROR(VLOOKUP(Transaktionen[[#This Row],[Transaktionen]],BTT[Verwendete Transaktion (Pflichtauswahl)],1,FALSE)),"nein","ja")</f>
        <v>nein</v>
      </c>
      <c r="G3046" t="s">
        <v>9516</v>
      </c>
    </row>
    <row r="3047" spans="1:7" x14ac:dyDescent="0.25">
      <c r="A3047" t="s">
        <v>9245</v>
      </c>
      <c r="B3047" t="s">
        <v>4278</v>
      </c>
      <c r="C3047" t="s">
        <v>3</v>
      </c>
      <c r="D3047" s="13">
        <v>12</v>
      </c>
      <c r="E3047" t="s">
        <v>9102</v>
      </c>
      <c r="F3047" t="str">
        <f>IF(ISERROR(VLOOKUP(Transaktionen[[#This Row],[Transaktionen]],BTT[Verwendete Transaktion (Pflichtauswahl)],1,FALSE)),"nein","ja")</f>
        <v>nein</v>
      </c>
    </row>
    <row r="3048" spans="1:7" x14ac:dyDescent="0.25">
      <c r="A3048" t="s">
        <v>4280</v>
      </c>
      <c r="B3048" t="s">
        <v>4278</v>
      </c>
      <c r="C3048" t="s">
        <v>3</v>
      </c>
      <c r="D3048" s="13" t="s">
        <v>576</v>
      </c>
      <c r="E3048" t="s">
        <v>576</v>
      </c>
      <c r="F3048" t="str">
        <f>IF(ISERROR(VLOOKUP(Transaktionen[[#This Row],[Transaktionen]],BTT[Verwendete Transaktion (Pflichtauswahl)],1,FALSE)),"nein","ja")</f>
        <v>nein</v>
      </c>
      <c r="G3048" t="s">
        <v>9516</v>
      </c>
    </row>
    <row r="3049" spans="1:7" x14ac:dyDescent="0.25">
      <c r="A3049" t="s">
        <v>4281</v>
      </c>
      <c r="B3049" t="s">
        <v>4282</v>
      </c>
      <c r="C3049" t="s">
        <v>3</v>
      </c>
      <c r="D3049" s="13">
        <v>8642</v>
      </c>
      <c r="E3049" t="s">
        <v>9102</v>
      </c>
      <c r="F3049" t="str">
        <f>IF(ISERROR(VLOOKUP(Transaktionen[[#This Row],[Transaktionen]],BTT[Verwendete Transaktion (Pflichtauswahl)],1,FALSE)),"nein","ja")</f>
        <v>nein</v>
      </c>
    </row>
    <row r="3050" spans="1:7" x14ac:dyDescent="0.25">
      <c r="A3050" t="s">
        <v>4283</v>
      </c>
      <c r="B3050" t="s">
        <v>4284</v>
      </c>
      <c r="C3050" t="s">
        <v>3</v>
      </c>
      <c r="D3050" s="13">
        <v>17558</v>
      </c>
      <c r="E3050" t="s">
        <v>9102</v>
      </c>
      <c r="F3050" t="str">
        <f>IF(ISERROR(VLOOKUP(Transaktionen[[#This Row],[Transaktionen]],BTT[Verwendete Transaktion (Pflichtauswahl)],1,FALSE)),"nein","ja")</f>
        <v>nein</v>
      </c>
    </row>
    <row r="3051" spans="1:7" x14ac:dyDescent="0.25">
      <c r="A3051" t="s">
        <v>4285</v>
      </c>
      <c r="B3051" t="s">
        <v>4278</v>
      </c>
      <c r="C3051" t="s">
        <v>3</v>
      </c>
      <c r="D3051" s="13">
        <v>1200</v>
      </c>
      <c r="E3051" t="s">
        <v>9102</v>
      </c>
      <c r="F3051" t="str">
        <f>IF(ISERROR(VLOOKUP(Transaktionen[[#This Row],[Transaktionen]],BTT[Verwendete Transaktion (Pflichtauswahl)],1,FALSE)),"nein","ja")</f>
        <v>nein</v>
      </c>
    </row>
    <row r="3052" spans="1:7" x14ac:dyDescent="0.25">
      <c r="A3052" t="s">
        <v>4286</v>
      </c>
      <c r="B3052" t="s">
        <v>4287</v>
      </c>
      <c r="C3052" t="s">
        <v>3</v>
      </c>
      <c r="D3052" s="13">
        <v>16</v>
      </c>
      <c r="E3052" t="s">
        <v>576</v>
      </c>
      <c r="F3052" s="10" t="str">
        <f>IF(ISERROR(VLOOKUP(Transaktionen[[#This Row],[Transaktionen]],BTT[Verwendete Transaktion (Pflichtauswahl)],1,FALSE)),"nein","ja")</f>
        <v>nein</v>
      </c>
    </row>
    <row r="3053" spans="1:7" x14ac:dyDescent="0.25">
      <c r="A3053" t="s">
        <v>4288</v>
      </c>
      <c r="B3053" t="s">
        <v>4289</v>
      </c>
      <c r="C3053" t="s">
        <v>3</v>
      </c>
      <c r="D3053" s="13">
        <v>3699</v>
      </c>
      <c r="E3053" t="s">
        <v>9102</v>
      </c>
      <c r="F3053" t="str">
        <f>IF(ISERROR(VLOOKUP(Transaktionen[[#This Row],[Transaktionen]],BTT[Verwendete Transaktion (Pflichtauswahl)],1,FALSE)),"nein","ja")</f>
        <v>nein</v>
      </c>
    </row>
    <row r="3054" spans="1:7" x14ac:dyDescent="0.25">
      <c r="A3054" t="s">
        <v>9246</v>
      </c>
      <c r="B3054" t="s">
        <v>4278</v>
      </c>
      <c r="C3054" t="s">
        <v>3</v>
      </c>
      <c r="D3054" s="13">
        <v>4</v>
      </c>
      <c r="E3054" t="s">
        <v>9102</v>
      </c>
      <c r="F3054" t="str">
        <f>IF(ISERROR(VLOOKUP(Transaktionen[[#This Row],[Transaktionen]],BTT[Verwendete Transaktion (Pflichtauswahl)],1,FALSE)),"nein","ja")</f>
        <v>nein</v>
      </c>
    </row>
    <row r="3055" spans="1:7" x14ac:dyDescent="0.25">
      <c r="A3055" t="s">
        <v>4290</v>
      </c>
      <c r="B3055" t="s">
        <v>4291</v>
      </c>
      <c r="C3055" t="s">
        <v>3</v>
      </c>
      <c r="D3055" s="13">
        <v>787</v>
      </c>
      <c r="E3055" t="s">
        <v>9102</v>
      </c>
      <c r="F3055" t="str">
        <f>IF(ISERROR(VLOOKUP(Transaktionen[[#This Row],[Transaktionen]],BTT[Verwendete Transaktion (Pflichtauswahl)],1,FALSE)),"nein","ja")</f>
        <v>nein</v>
      </c>
    </row>
    <row r="3056" spans="1:7" x14ac:dyDescent="0.25">
      <c r="A3056" t="s">
        <v>4292</v>
      </c>
      <c r="B3056" t="s">
        <v>4293</v>
      </c>
      <c r="C3056" t="s">
        <v>3</v>
      </c>
      <c r="D3056" s="13">
        <v>13612</v>
      </c>
      <c r="E3056" t="s">
        <v>9102</v>
      </c>
      <c r="F3056" t="str">
        <f>IF(ISERROR(VLOOKUP(Transaktionen[[#This Row],[Transaktionen]],BTT[Verwendete Transaktion (Pflichtauswahl)],1,FALSE)),"nein","ja")</f>
        <v>nein</v>
      </c>
    </row>
    <row r="3057" spans="1:7" x14ac:dyDescent="0.25">
      <c r="A3057" t="s">
        <v>4294</v>
      </c>
      <c r="B3057" t="s">
        <v>4246</v>
      </c>
      <c r="C3057" t="s">
        <v>3</v>
      </c>
      <c r="D3057" s="13">
        <v>41</v>
      </c>
      <c r="E3057" t="s">
        <v>9102</v>
      </c>
      <c r="F3057" t="str">
        <f>IF(ISERROR(VLOOKUP(Transaktionen[[#This Row],[Transaktionen]],BTT[Verwendete Transaktion (Pflichtauswahl)],1,FALSE)),"nein","ja")</f>
        <v>nein</v>
      </c>
    </row>
    <row r="3058" spans="1:7" x14ac:dyDescent="0.25">
      <c r="A3058" t="s">
        <v>4295</v>
      </c>
      <c r="B3058" t="s">
        <v>4293</v>
      </c>
      <c r="C3058" t="s">
        <v>3</v>
      </c>
      <c r="D3058" s="13">
        <v>27240</v>
      </c>
      <c r="E3058" t="s">
        <v>9102</v>
      </c>
      <c r="F3058" t="str">
        <f>IF(ISERROR(VLOOKUP(Transaktionen[[#This Row],[Transaktionen]],BTT[Verwendete Transaktion (Pflichtauswahl)],1,FALSE)),"nein","ja")</f>
        <v>nein</v>
      </c>
    </row>
    <row r="3059" spans="1:7" x14ac:dyDescent="0.25">
      <c r="A3059" t="s">
        <v>4296</v>
      </c>
      <c r="B3059" t="s">
        <v>4297</v>
      </c>
      <c r="C3059" t="s">
        <v>3</v>
      </c>
      <c r="D3059" s="13">
        <v>50460</v>
      </c>
      <c r="E3059" t="s">
        <v>9102</v>
      </c>
      <c r="F3059" s="10" t="str">
        <f>IF(ISERROR(VLOOKUP(Transaktionen[[#This Row],[Transaktionen]],BTT[Verwendete Transaktion (Pflichtauswahl)],1,FALSE)),"nein","ja")</f>
        <v>nein</v>
      </c>
    </row>
    <row r="3060" spans="1:7" x14ac:dyDescent="0.25">
      <c r="A3060" t="s">
        <v>4298</v>
      </c>
      <c r="B3060" t="s">
        <v>4299</v>
      </c>
      <c r="C3060" t="s">
        <v>3</v>
      </c>
      <c r="D3060" s="13">
        <v>48357</v>
      </c>
      <c r="E3060" t="s">
        <v>9102</v>
      </c>
      <c r="F3060" t="str">
        <f>IF(ISERROR(VLOOKUP(Transaktionen[[#This Row],[Transaktionen]],BTT[Verwendete Transaktion (Pflichtauswahl)],1,FALSE)),"nein","ja")</f>
        <v>nein</v>
      </c>
    </row>
    <row r="3061" spans="1:7" x14ac:dyDescent="0.25">
      <c r="A3061" t="s">
        <v>4300</v>
      </c>
      <c r="B3061" t="s">
        <v>4301</v>
      </c>
      <c r="C3061" t="s">
        <v>3</v>
      </c>
      <c r="D3061" s="13">
        <v>4073</v>
      </c>
      <c r="E3061" t="s">
        <v>9102</v>
      </c>
      <c r="F3061" t="str">
        <f>IF(ISERROR(VLOOKUP(Transaktionen[[#This Row],[Transaktionen]],BTT[Verwendete Transaktion (Pflichtauswahl)],1,FALSE)),"nein","ja")</f>
        <v>nein</v>
      </c>
    </row>
    <row r="3062" spans="1:7" x14ac:dyDescent="0.25">
      <c r="A3062" t="s">
        <v>4302</v>
      </c>
      <c r="B3062" t="s">
        <v>4303</v>
      </c>
      <c r="C3062" t="s">
        <v>3</v>
      </c>
      <c r="D3062" s="13">
        <v>501</v>
      </c>
      <c r="E3062" t="s">
        <v>9102</v>
      </c>
      <c r="F3062" t="str">
        <f>IF(ISERROR(VLOOKUP(Transaktionen[[#This Row],[Transaktionen]],BTT[Verwendete Transaktion (Pflichtauswahl)],1,FALSE)),"nein","ja")</f>
        <v>nein</v>
      </c>
    </row>
    <row r="3063" spans="1:7" x14ac:dyDescent="0.25">
      <c r="A3063" t="s">
        <v>4304</v>
      </c>
      <c r="B3063" t="s">
        <v>4305</v>
      </c>
      <c r="C3063" t="s">
        <v>3</v>
      </c>
      <c r="D3063" s="13">
        <v>10696</v>
      </c>
      <c r="E3063" t="s">
        <v>9102</v>
      </c>
      <c r="F3063" t="str">
        <f>IF(ISERROR(VLOOKUP(Transaktionen[[#This Row],[Transaktionen]],BTT[Verwendete Transaktion (Pflichtauswahl)],1,FALSE)),"nein","ja")</f>
        <v>nein</v>
      </c>
    </row>
    <row r="3064" spans="1:7" x14ac:dyDescent="0.25">
      <c r="A3064" t="s">
        <v>4306</v>
      </c>
      <c r="B3064" t="s">
        <v>4307</v>
      </c>
      <c r="C3064" t="s">
        <v>3</v>
      </c>
      <c r="D3064" s="13">
        <v>73</v>
      </c>
      <c r="E3064" t="s">
        <v>9102</v>
      </c>
      <c r="F3064" t="str">
        <f>IF(ISERROR(VLOOKUP(Transaktionen[[#This Row],[Transaktionen]],BTT[Verwendete Transaktion (Pflichtauswahl)],1,FALSE)),"nein","ja")</f>
        <v>nein</v>
      </c>
    </row>
    <row r="3065" spans="1:7" x14ac:dyDescent="0.25">
      <c r="A3065" t="s">
        <v>4308</v>
      </c>
      <c r="B3065" t="s">
        <v>4309</v>
      </c>
      <c r="C3065" t="s">
        <v>3</v>
      </c>
      <c r="D3065" s="13">
        <v>9</v>
      </c>
      <c r="E3065" t="s">
        <v>576</v>
      </c>
      <c r="F3065" t="str">
        <f>IF(ISERROR(VLOOKUP(Transaktionen[[#This Row],[Transaktionen]],BTT[Verwendete Transaktion (Pflichtauswahl)],1,FALSE)),"nein","ja")</f>
        <v>nein</v>
      </c>
    </row>
    <row r="3066" spans="1:7" x14ac:dyDescent="0.25">
      <c r="A3066" t="s">
        <v>4310</v>
      </c>
      <c r="B3066" t="s">
        <v>4311</v>
      </c>
      <c r="C3066" t="s">
        <v>3</v>
      </c>
      <c r="D3066" s="13">
        <v>325</v>
      </c>
      <c r="E3066" t="s">
        <v>9102</v>
      </c>
      <c r="F3066" t="str">
        <f>IF(ISERROR(VLOOKUP(Transaktionen[[#This Row],[Transaktionen]],BTT[Verwendete Transaktion (Pflichtauswahl)],1,FALSE)),"nein","ja")</f>
        <v>nein</v>
      </c>
    </row>
    <row r="3067" spans="1:7" x14ac:dyDescent="0.25">
      <c r="A3067" t="s">
        <v>4312</v>
      </c>
      <c r="B3067" t="s">
        <v>4313</v>
      </c>
      <c r="C3067" t="s">
        <v>3</v>
      </c>
      <c r="D3067" s="13">
        <v>30641</v>
      </c>
      <c r="E3067" t="s">
        <v>9102</v>
      </c>
      <c r="F3067" t="str">
        <f>IF(ISERROR(VLOOKUP(Transaktionen[[#This Row],[Transaktionen]],BTT[Verwendete Transaktion (Pflichtauswahl)],1,FALSE)),"nein","ja")</f>
        <v>nein</v>
      </c>
    </row>
    <row r="3068" spans="1:7" x14ac:dyDescent="0.25">
      <c r="A3068" t="s">
        <v>4314</v>
      </c>
      <c r="B3068" t="s">
        <v>4315</v>
      </c>
      <c r="C3068" t="s">
        <v>3</v>
      </c>
      <c r="D3068" s="13">
        <v>1260</v>
      </c>
      <c r="E3068" t="s">
        <v>9102</v>
      </c>
      <c r="F3068" t="str">
        <f>IF(ISERROR(VLOOKUP(Transaktionen[[#This Row],[Transaktionen]],BTT[Verwendete Transaktion (Pflichtauswahl)],1,FALSE)),"nein","ja")</f>
        <v>nein</v>
      </c>
    </row>
    <row r="3069" spans="1:7" x14ac:dyDescent="0.25">
      <c r="A3069" t="s">
        <v>4316</v>
      </c>
      <c r="B3069" t="s">
        <v>4317</v>
      </c>
      <c r="C3069" t="s">
        <v>3</v>
      </c>
      <c r="D3069" s="13">
        <v>1185</v>
      </c>
      <c r="E3069" t="s">
        <v>9102</v>
      </c>
      <c r="F3069" t="str">
        <f>IF(ISERROR(VLOOKUP(Transaktionen[[#This Row],[Transaktionen]],BTT[Verwendete Transaktion (Pflichtauswahl)],1,FALSE)),"nein","ja")</f>
        <v>nein</v>
      </c>
    </row>
    <row r="3070" spans="1:7" x14ac:dyDescent="0.25">
      <c r="A3070" t="s">
        <v>4318</v>
      </c>
      <c r="B3070" t="s">
        <v>4319</v>
      </c>
      <c r="C3070" t="s">
        <v>3</v>
      </c>
      <c r="D3070" s="13" t="s">
        <v>576</v>
      </c>
      <c r="E3070" t="s">
        <v>576</v>
      </c>
      <c r="F3070" t="str">
        <f>IF(ISERROR(VLOOKUP(Transaktionen[[#This Row],[Transaktionen]],BTT[Verwendete Transaktion (Pflichtauswahl)],1,FALSE)),"nein","ja")</f>
        <v>nein</v>
      </c>
      <c r="G3070" t="s">
        <v>9516</v>
      </c>
    </row>
    <row r="3071" spans="1:7" x14ac:dyDescent="0.25">
      <c r="A3071" t="s">
        <v>4320</v>
      </c>
      <c r="B3071" t="s">
        <v>4321</v>
      </c>
      <c r="C3071" t="s">
        <v>3</v>
      </c>
      <c r="D3071" s="13">
        <v>16</v>
      </c>
      <c r="E3071" t="s">
        <v>576</v>
      </c>
      <c r="F3071" t="str">
        <f>IF(ISERROR(VLOOKUP(Transaktionen[[#This Row],[Transaktionen]],BTT[Verwendete Transaktion (Pflichtauswahl)],1,FALSE)),"nein","ja")</f>
        <v>nein</v>
      </c>
    </row>
    <row r="3072" spans="1:7" x14ac:dyDescent="0.25">
      <c r="A3072" t="s">
        <v>4322</v>
      </c>
      <c r="B3072" t="s">
        <v>4323</v>
      </c>
      <c r="C3072" t="s">
        <v>3</v>
      </c>
      <c r="D3072" s="13">
        <v>15</v>
      </c>
      <c r="E3072" t="s">
        <v>9102</v>
      </c>
      <c r="F3072" t="str">
        <f>IF(ISERROR(VLOOKUP(Transaktionen[[#This Row],[Transaktionen]],BTT[Verwendete Transaktion (Pflichtauswahl)],1,FALSE)),"nein","ja")</f>
        <v>nein</v>
      </c>
    </row>
    <row r="3073" spans="1:7" x14ac:dyDescent="0.25">
      <c r="A3073" t="s">
        <v>4324</v>
      </c>
      <c r="B3073" t="s">
        <v>4325</v>
      </c>
      <c r="C3073" t="s">
        <v>3</v>
      </c>
      <c r="D3073" s="13">
        <v>28</v>
      </c>
      <c r="E3073" t="s">
        <v>576</v>
      </c>
      <c r="F3073" t="str">
        <f>IF(ISERROR(VLOOKUP(Transaktionen[[#This Row],[Transaktionen]],BTT[Verwendete Transaktion (Pflichtauswahl)],1,FALSE)),"nein","ja")</f>
        <v>nein</v>
      </c>
    </row>
    <row r="3074" spans="1:7" x14ac:dyDescent="0.25">
      <c r="A3074" t="s">
        <v>4326</v>
      </c>
      <c r="B3074" t="s">
        <v>4327</v>
      </c>
      <c r="C3074" t="s">
        <v>3</v>
      </c>
      <c r="D3074" s="13">
        <v>14713</v>
      </c>
      <c r="E3074" t="s">
        <v>9102</v>
      </c>
      <c r="F3074" t="str">
        <f>IF(ISERROR(VLOOKUP(Transaktionen[[#This Row],[Transaktionen]],BTT[Verwendete Transaktion (Pflichtauswahl)],1,FALSE)),"nein","ja")</f>
        <v>nein</v>
      </c>
    </row>
    <row r="3075" spans="1:7" x14ac:dyDescent="0.25">
      <c r="A3075" t="s">
        <v>4328</v>
      </c>
      <c r="B3075" t="s">
        <v>4311</v>
      </c>
      <c r="C3075" t="s">
        <v>3</v>
      </c>
      <c r="D3075" s="13" t="s">
        <v>576</v>
      </c>
      <c r="E3075" t="s">
        <v>576</v>
      </c>
      <c r="F3075" t="str">
        <f>IF(ISERROR(VLOOKUP(Transaktionen[[#This Row],[Transaktionen]],BTT[Verwendete Transaktion (Pflichtauswahl)],1,FALSE)),"nein","ja")</f>
        <v>nein</v>
      </c>
      <c r="G3075" t="s">
        <v>9516</v>
      </c>
    </row>
    <row r="3076" spans="1:7" x14ac:dyDescent="0.25">
      <c r="A3076" t="s">
        <v>4329</v>
      </c>
      <c r="B3076" t="s">
        <v>4330</v>
      </c>
      <c r="C3076" t="s">
        <v>3</v>
      </c>
      <c r="D3076" s="13">
        <v>3593</v>
      </c>
      <c r="E3076" t="s">
        <v>9102</v>
      </c>
      <c r="F3076" t="str">
        <f>IF(ISERROR(VLOOKUP(Transaktionen[[#This Row],[Transaktionen]],BTT[Verwendete Transaktion (Pflichtauswahl)],1,FALSE)),"nein","ja")</f>
        <v>nein</v>
      </c>
    </row>
    <row r="3077" spans="1:7" x14ac:dyDescent="0.25">
      <c r="A3077" t="s">
        <v>4331</v>
      </c>
      <c r="B3077" t="s">
        <v>4332</v>
      </c>
      <c r="C3077" t="s">
        <v>3</v>
      </c>
      <c r="D3077" s="13">
        <v>1414</v>
      </c>
      <c r="E3077" t="s">
        <v>9102</v>
      </c>
      <c r="F3077" t="str">
        <f>IF(ISERROR(VLOOKUP(Transaktionen[[#This Row],[Transaktionen]],BTT[Verwendete Transaktion (Pflichtauswahl)],1,FALSE)),"nein","ja")</f>
        <v>nein</v>
      </c>
    </row>
    <row r="3078" spans="1:7" x14ac:dyDescent="0.25">
      <c r="A3078" t="s">
        <v>4333</v>
      </c>
      <c r="B3078" t="s">
        <v>4332</v>
      </c>
      <c r="C3078" t="s">
        <v>3</v>
      </c>
      <c r="D3078" s="13">
        <v>222</v>
      </c>
      <c r="E3078" t="s">
        <v>9102</v>
      </c>
      <c r="F3078" t="str">
        <f>IF(ISERROR(VLOOKUP(Transaktionen[[#This Row],[Transaktionen]],BTT[Verwendete Transaktion (Pflichtauswahl)],1,FALSE)),"nein","ja")</f>
        <v>nein</v>
      </c>
    </row>
    <row r="3079" spans="1:7" x14ac:dyDescent="0.25">
      <c r="A3079" t="s">
        <v>4334</v>
      </c>
      <c r="B3079" t="s">
        <v>4335</v>
      </c>
      <c r="C3079" t="s">
        <v>3</v>
      </c>
      <c r="D3079" s="13" t="s">
        <v>576</v>
      </c>
      <c r="E3079" t="s">
        <v>576</v>
      </c>
      <c r="F3079" t="str">
        <f>IF(ISERROR(VLOOKUP(Transaktionen[[#This Row],[Transaktionen]],BTT[Verwendete Transaktion (Pflichtauswahl)],1,FALSE)),"nein","ja")</f>
        <v>nein</v>
      </c>
      <c r="G3079" t="s">
        <v>9516</v>
      </c>
    </row>
    <row r="3080" spans="1:7" x14ac:dyDescent="0.25">
      <c r="A3080" t="s">
        <v>4336</v>
      </c>
      <c r="B3080" t="s">
        <v>4337</v>
      </c>
      <c r="C3080" t="s">
        <v>3</v>
      </c>
      <c r="D3080" s="13">
        <v>312</v>
      </c>
      <c r="E3080" t="s">
        <v>9102</v>
      </c>
      <c r="F3080" t="str">
        <f>IF(ISERROR(VLOOKUP(Transaktionen[[#This Row],[Transaktionen]],BTT[Verwendete Transaktion (Pflichtauswahl)],1,FALSE)),"nein","ja")</f>
        <v>nein</v>
      </c>
    </row>
    <row r="3081" spans="1:7" x14ac:dyDescent="0.25">
      <c r="A3081" t="s">
        <v>9247</v>
      </c>
      <c r="B3081" t="s">
        <v>9248</v>
      </c>
      <c r="C3081" t="s">
        <v>3</v>
      </c>
      <c r="D3081" s="13">
        <v>3</v>
      </c>
      <c r="E3081" t="s">
        <v>9102</v>
      </c>
      <c r="F3081" t="str">
        <f>IF(ISERROR(VLOOKUP(Transaktionen[[#This Row],[Transaktionen]],BTT[Verwendete Transaktion (Pflichtauswahl)],1,FALSE)),"nein","ja")</f>
        <v>nein</v>
      </c>
    </row>
    <row r="3082" spans="1:7" x14ac:dyDescent="0.25">
      <c r="A3082" t="s">
        <v>4338</v>
      </c>
      <c r="B3082" t="s">
        <v>4339</v>
      </c>
      <c r="C3082" t="s">
        <v>3</v>
      </c>
      <c r="D3082" s="13">
        <v>2350</v>
      </c>
      <c r="E3082" t="s">
        <v>9102</v>
      </c>
      <c r="F3082" t="str">
        <f>IF(ISERROR(VLOOKUP(Transaktionen[[#This Row],[Transaktionen]],BTT[Verwendete Transaktion (Pflichtauswahl)],1,FALSE)),"nein","ja")</f>
        <v>nein</v>
      </c>
    </row>
    <row r="3083" spans="1:7" x14ac:dyDescent="0.25">
      <c r="A3083" t="s">
        <v>4340</v>
      </c>
      <c r="B3083" t="s">
        <v>4244</v>
      </c>
      <c r="C3083" t="s">
        <v>3</v>
      </c>
      <c r="D3083" s="13">
        <v>34</v>
      </c>
      <c r="E3083" t="s">
        <v>9102</v>
      </c>
      <c r="F3083" t="str">
        <f>IF(ISERROR(VLOOKUP(Transaktionen[[#This Row],[Transaktionen]],BTT[Verwendete Transaktion (Pflichtauswahl)],1,FALSE)),"nein","ja")</f>
        <v>nein</v>
      </c>
    </row>
    <row r="3084" spans="1:7" x14ac:dyDescent="0.25">
      <c r="A3084" t="s">
        <v>4341</v>
      </c>
      <c r="B3084" t="s">
        <v>4342</v>
      </c>
      <c r="C3084" t="s">
        <v>3</v>
      </c>
      <c r="D3084" s="13" t="s">
        <v>576</v>
      </c>
      <c r="E3084" t="s">
        <v>576</v>
      </c>
      <c r="F3084" t="str">
        <f>IF(ISERROR(VLOOKUP(Transaktionen[[#This Row],[Transaktionen]],BTT[Verwendete Transaktion (Pflichtauswahl)],1,FALSE)),"nein","ja")</f>
        <v>nein</v>
      </c>
      <c r="G3084" t="s">
        <v>9516</v>
      </c>
    </row>
    <row r="3085" spans="1:7" x14ac:dyDescent="0.25">
      <c r="A3085" t="s">
        <v>4343</v>
      </c>
      <c r="B3085" t="s">
        <v>4344</v>
      </c>
      <c r="C3085" t="s">
        <v>3</v>
      </c>
      <c r="D3085" s="13" t="s">
        <v>576</v>
      </c>
      <c r="E3085" t="s">
        <v>576</v>
      </c>
      <c r="F3085" t="str">
        <f>IF(ISERROR(VLOOKUP(Transaktionen[[#This Row],[Transaktionen]],BTT[Verwendete Transaktion (Pflichtauswahl)],1,FALSE)),"nein","ja")</f>
        <v>nein</v>
      </c>
      <c r="G3085" t="s">
        <v>9516</v>
      </c>
    </row>
    <row r="3086" spans="1:7" x14ac:dyDescent="0.25">
      <c r="A3086" t="s">
        <v>4345</v>
      </c>
      <c r="B3086" t="s">
        <v>4346</v>
      </c>
      <c r="C3086" t="s">
        <v>3</v>
      </c>
      <c r="D3086" s="13" t="s">
        <v>576</v>
      </c>
      <c r="E3086" t="s">
        <v>576</v>
      </c>
      <c r="F3086" t="str">
        <f>IF(ISERROR(VLOOKUP(Transaktionen[[#This Row],[Transaktionen]],BTT[Verwendete Transaktion (Pflichtauswahl)],1,FALSE)),"nein","ja")</f>
        <v>nein</v>
      </c>
      <c r="G3086" t="s">
        <v>9516</v>
      </c>
    </row>
    <row r="3087" spans="1:7" x14ac:dyDescent="0.25">
      <c r="A3087" t="s">
        <v>4347</v>
      </c>
      <c r="B3087" t="s">
        <v>4348</v>
      </c>
      <c r="C3087" t="s">
        <v>3</v>
      </c>
      <c r="D3087" s="13">
        <v>22283</v>
      </c>
      <c r="E3087" t="s">
        <v>9102</v>
      </c>
      <c r="F3087" t="str">
        <f>IF(ISERROR(VLOOKUP(Transaktionen[[#This Row],[Transaktionen]],BTT[Verwendete Transaktion (Pflichtauswahl)],1,FALSE)),"nein","ja")</f>
        <v>nein</v>
      </c>
    </row>
    <row r="3088" spans="1:7" x14ac:dyDescent="0.25">
      <c r="A3088" t="s">
        <v>9249</v>
      </c>
      <c r="B3088" t="s">
        <v>4350</v>
      </c>
      <c r="C3088" t="s">
        <v>3</v>
      </c>
      <c r="D3088" s="13">
        <v>40</v>
      </c>
      <c r="E3088" t="s">
        <v>9102</v>
      </c>
      <c r="F3088" t="str">
        <f>IF(ISERROR(VLOOKUP(Transaktionen[[#This Row],[Transaktionen]],BTT[Verwendete Transaktion (Pflichtauswahl)],1,FALSE)),"nein","ja")</f>
        <v>nein</v>
      </c>
    </row>
    <row r="3089" spans="1:6" x14ac:dyDescent="0.25">
      <c r="A3089" t="s">
        <v>4349</v>
      </c>
      <c r="B3089" t="s">
        <v>4350</v>
      </c>
      <c r="C3089" t="s">
        <v>3</v>
      </c>
      <c r="D3089" s="13">
        <v>10964</v>
      </c>
      <c r="E3089" t="s">
        <v>9102</v>
      </c>
      <c r="F3089" t="str">
        <f>IF(ISERROR(VLOOKUP(Transaktionen[[#This Row],[Transaktionen]],BTT[Verwendete Transaktion (Pflichtauswahl)],1,FALSE)),"nein","ja")</f>
        <v>nein</v>
      </c>
    </row>
    <row r="3090" spans="1:6" x14ac:dyDescent="0.25">
      <c r="A3090" t="s">
        <v>4351</v>
      </c>
      <c r="B3090" t="s">
        <v>4352</v>
      </c>
      <c r="C3090" t="s">
        <v>3</v>
      </c>
      <c r="D3090" s="13">
        <v>41</v>
      </c>
      <c r="E3090" t="s">
        <v>9102</v>
      </c>
      <c r="F3090" t="str">
        <f>IF(ISERROR(VLOOKUP(Transaktionen[[#This Row],[Transaktionen]],BTT[Verwendete Transaktion (Pflichtauswahl)],1,FALSE)),"nein","ja")</f>
        <v>nein</v>
      </c>
    </row>
    <row r="3091" spans="1:6" x14ac:dyDescent="0.25">
      <c r="A3091" t="s">
        <v>4353</v>
      </c>
      <c r="B3091" t="s">
        <v>4354</v>
      </c>
      <c r="C3091" t="s">
        <v>3</v>
      </c>
      <c r="D3091" s="13">
        <v>762672</v>
      </c>
      <c r="E3091" t="s">
        <v>9102</v>
      </c>
      <c r="F3091" t="str">
        <f>IF(ISERROR(VLOOKUP(Transaktionen[[#This Row],[Transaktionen]],BTT[Verwendete Transaktion (Pflichtauswahl)],1,FALSE)),"nein","ja")</f>
        <v>nein</v>
      </c>
    </row>
    <row r="3092" spans="1:6" x14ac:dyDescent="0.25">
      <c r="A3092" t="s">
        <v>4355</v>
      </c>
      <c r="B3092" t="s">
        <v>4356</v>
      </c>
      <c r="C3092" t="s">
        <v>3</v>
      </c>
      <c r="D3092" s="13">
        <v>1246</v>
      </c>
      <c r="E3092" t="s">
        <v>9102</v>
      </c>
      <c r="F3092" t="str">
        <f>IF(ISERROR(VLOOKUP(Transaktionen[[#This Row],[Transaktionen]],BTT[Verwendete Transaktion (Pflichtauswahl)],1,FALSE)),"nein","ja")</f>
        <v>nein</v>
      </c>
    </row>
    <row r="3093" spans="1:6" x14ac:dyDescent="0.25">
      <c r="A3093" t="s">
        <v>4357</v>
      </c>
      <c r="B3093" t="s">
        <v>4358</v>
      </c>
      <c r="C3093" t="s">
        <v>3</v>
      </c>
      <c r="D3093" s="13">
        <v>6</v>
      </c>
      <c r="E3093" t="s">
        <v>576</v>
      </c>
      <c r="F3093" t="str">
        <f>IF(ISERROR(VLOOKUP(Transaktionen[[#This Row],[Transaktionen]],BTT[Verwendete Transaktion (Pflichtauswahl)],1,FALSE)),"nein","ja")</f>
        <v>nein</v>
      </c>
    </row>
    <row r="3094" spans="1:6" x14ac:dyDescent="0.25">
      <c r="A3094" t="s">
        <v>4359</v>
      </c>
      <c r="B3094" t="s">
        <v>4360</v>
      </c>
      <c r="C3094" t="s">
        <v>3</v>
      </c>
      <c r="D3094" s="13">
        <v>4074</v>
      </c>
      <c r="E3094" t="s">
        <v>9102</v>
      </c>
      <c r="F3094" t="str">
        <f>IF(ISERROR(VLOOKUP(Transaktionen[[#This Row],[Transaktionen]],BTT[Verwendete Transaktion (Pflichtauswahl)],1,FALSE)),"nein","ja")</f>
        <v>nein</v>
      </c>
    </row>
    <row r="3095" spans="1:6" x14ac:dyDescent="0.25">
      <c r="A3095" t="s">
        <v>9250</v>
      </c>
      <c r="B3095" t="s">
        <v>4348</v>
      </c>
      <c r="C3095" t="s">
        <v>3</v>
      </c>
      <c r="D3095" s="13">
        <v>12</v>
      </c>
      <c r="E3095" t="s">
        <v>9102</v>
      </c>
      <c r="F3095" t="str">
        <f>IF(ISERROR(VLOOKUP(Transaktionen[[#This Row],[Transaktionen]],BTT[Verwendete Transaktion (Pflichtauswahl)],1,FALSE)),"nein","ja")</f>
        <v>nein</v>
      </c>
    </row>
    <row r="3096" spans="1:6" x14ac:dyDescent="0.25">
      <c r="A3096" t="s">
        <v>4361</v>
      </c>
      <c r="B3096" t="s">
        <v>4348</v>
      </c>
      <c r="C3096" t="s">
        <v>3</v>
      </c>
      <c r="D3096" s="13">
        <v>342</v>
      </c>
      <c r="E3096" t="s">
        <v>9102</v>
      </c>
      <c r="F3096" t="str">
        <f>IF(ISERROR(VLOOKUP(Transaktionen[[#This Row],[Transaktionen]],BTT[Verwendete Transaktion (Pflichtauswahl)],1,FALSE)),"nein","ja")</f>
        <v>nein</v>
      </c>
    </row>
    <row r="3097" spans="1:6" x14ac:dyDescent="0.25">
      <c r="A3097" t="s">
        <v>4362</v>
      </c>
      <c r="B3097" t="s">
        <v>4363</v>
      </c>
      <c r="C3097" t="s">
        <v>3</v>
      </c>
      <c r="D3097" s="13">
        <v>173</v>
      </c>
      <c r="E3097" t="s">
        <v>9102</v>
      </c>
      <c r="F3097" t="str">
        <f>IF(ISERROR(VLOOKUP(Transaktionen[[#This Row],[Transaktionen]],BTT[Verwendete Transaktion (Pflichtauswahl)],1,FALSE)),"nein","ja")</f>
        <v>nein</v>
      </c>
    </row>
    <row r="3098" spans="1:6" x14ac:dyDescent="0.25">
      <c r="A3098" t="s">
        <v>4364</v>
      </c>
      <c r="B3098" t="s">
        <v>4365</v>
      </c>
      <c r="C3098" t="s">
        <v>3</v>
      </c>
      <c r="D3098" s="13">
        <v>126</v>
      </c>
      <c r="E3098" t="s">
        <v>9102</v>
      </c>
      <c r="F3098" t="str">
        <f>IF(ISERROR(VLOOKUP(Transaktionen[[#This Row],[Transaktionen]],BTT[Verwendete Transaktion (Pflichtauswahl)],1,FALSE)),"nein","ja")</f>
        <v>nein</v>
      </c>
    </row>
    <row r="3099" spans="1:6" x14ac:dyDescent="0.25">
      <c r="A3099" t="s">
        <v>4366</v>
      </c>
      <c r="B3099" t="s">
        <v>4367</v>
      </c>
      <c r="C3099" t="s">
        <v>3</v>
      </c>
      <c r="D3099" s="13">
        <v>6</v>
      </c>
      <c r="E3099" t="s">
        <v>9102</v>
      </c>
      <c r="F3099" t="str">
        <f>IF(ISERROR(VLOOKUP(Transaktionen[[#This Row],[Transaktionen]],BTT[Verwendete Transaktion (Pflichtauswahl)],1,FALSE)),"nein","ja")</f>
        <v>nein</v>
      </c>
    </row>
    <row r="3100" spans="1:6" x14ac:dyDescent="0.25">
      <c r="A3100" t="s">
        <v>4368</v>
      </c>
      <c r="B3100" t="s">
        <v>4369</v>
      </c>
      <c r="C3100" t="s">
        <v>3</v>
      </c>
      <c r="D3100" s="13">
        <v>2</v>
      </c>
      <c r="E3100" t="s">
        <v>576</v>
      </c>
      <c r="F3100" t="str">
        <f>IF(ISERROR(VLOOKUP(Transaktionen[[#This Row],[Transaktionen]],BTT[Verwendete Transaktion (Pflichtauswahl)],1,FALSE)),"nein","ja")</f>
        <v>nein</v>
      </c>
    </row>
    <row r="3101" spans="1:6" x14ac:dyDescent="0.25">
      <c r="A3101" t="s">
        <v>4370</v>
      </c>
      <c r="B3101" t="s">
        <v>4371</v>
      </c>
      <c r="C3101" t="s">
        <v>3</v>
      </c>
      <c r="D3101" s="13">
        <v>4127</v>
      </c>
      <c r="E3101" t="s">
        <v>9102</v>
      </c>
      <c r="F3101" t="str">
        <f>IF(ISERROR(VLOOKUP(Transaktionen[[#This Row],[Transaktionen]],BTT[Verwendete Transaktion (Pflichtauswahl)],1,FALSE)),"nein","ja")</f>
        <v>nein</v>
      </c>
    </row>
    <row r="3102" spans="1:6" x14ac:dyDescent="0.25">
      <c r="A3102" t="s">
        <v>4372</v>
      </c>
      <c r="B3102" t="s">
        <v>4373</v>
      </c>
      <c r="C3102" t="s">
        <v>3</v>
      </c>
      <c r="D3102" s="13">
        <v>13396</v>
      </c>
      <c r="E3102" t="s">
        <v>9102</v>
      </c>
      <c r="F3102" t="str">
        <f>IF(ISERROR(VLOOKUP(Transaktionen[[#This Row],[Transaktionen]],BTT[Verwendete Transaktion (Pflichtauswahl)],1,FALSE)),"nein","ja")</f>
        <v>nein</v>
      </c>
    </row>
    <row r="3103" spans="1:6" x14ac:dyDescent="0.25">
      <c r="A3103" t="s">
        <v>4374</v>
      </c>
      <c r="B3103" t="s">
        <v>4375</v>
      </c>
      <c r="C3103" t="s">
        <v>3</v>
      </c>
      <c r="D3103" s="13">
        <v>161</v>
      </c>
      <c r="E3103" t="s">
        <v>9102</v>
      </c>
      <c r="F3103" t="str">
        <f>IF(ISERROR(VLOOKUP(Transaktionen[[#This Row],[Transaktionen]],BTT[Verwendete Transaktion (Pflichtauswahl)],1,FALSE)),"nein","ja")</f>
        <v>nein</v>
      </c>
    </row>
    <row r="3104" spans="1:6" x14ac:dyDescent="0.25">
      <c r="A3104" t="s">
        <v>4376</v>
      </c>
      <c r="B3104" t="s">
        <v>4377</v>
      </c>
      <c r="C3104" t="s">
        <v>3</v>
      </c>
      <c r="D3104" s="13">
        <v>286</v>
      </c>
      <c r="E3104" t="s">
        <v>9102</v>
      </c>
      <c r="F3104" t="str">
        <f>IF(ISERROR(VLOOKUP(Transaktionen[[#This Row],[Transaktionen]],BTT[Verwendete Transaktion (Pflichtauswahl)],1,FALSE)),"nein","ja")</f>
        <v>nein</v>
      </c>
    </row>
    <row r="3105" spans="1:7" x14ac:dyDescent="0.25">
      <c r="A3105" t="s">
        <v>4378</v>
      </c>
      <c r="B3105" t="s">
        <v>4377</v>
      </c>
      <c r="C3105" t="s">
        <v>3</v>
      </c>
      <c r="D3105" s="13">
        <v>5</v>
      </c>
      <c r="E3105" t="s">
        <v>9102</v>
      </c>
      <c r="F3105" t="str">
        <f>IF(ISERROR(VLOOKUP(Transaktionen[[#This Row],[Transaktionen]],BTT[Verwendete Transaktion (Pflichtauswahl)],1,FALSE)),"nein","ja")</f>
        <v>nein</v>
      </c>
    </row>
    <row r="3106" spans="1:7" x14ac:dyDescent="0.25">
      <c r="A3106" t="s">
        <v>4379</v>
      </c>
      <c r="B3106" t="s">
        <v>4380</v>
      </c>
      <c r="C3106" t="s">
        <v>3</v>
      </c>
      <c r="D3106" s="13">
        <v>5</v>
      </c>
      <c r="E3106" t="s">
        <v>9102</v>
      </c>
      <c r="F3106" t="str">
        <f>IF(ISERROR(VLOOKUP(Transaktionen[[#This Row],[Transaktionen]],BTT[Verwendete Transaktion (Pflichtauswahl)],1,FALSE)),"nein","ja")</f>
        <v>nein</v>
      </c>
    </row>
    <row r="3107" spans="1:7" x14ac:dyDescent="0.25">
      <c r="A3107" t="s">
        <v>4381</v>
      </c>
      <c r="B3107" t="s">
        <v>4382</v>
      </c>
      <c r="C3107" t="s">
        <v>3</v>
      </c>
      <c r="D3107" s="13">
        <v>10</v>
      </c>
      <c r="E3107" t="s">
        <v>9102</v>
      </c>
      <c r="F3107" t="str">
        <f>IF(ISERROR(VLOOKUP(Transaktionen[[#This Row],[Transaktionen]],BTT[Verwendete Transaktion (Pflichtauswahl)],1,FALSE)),"nein","ja")</f>
        <v>nein</v>
      </c>
    </row>
    <row r="3108" spans="1:7" x14ac:dyDescent="0.25">
      <c r="A3108" t="s">
        <v>4383</v>
      </c>
      <c r="B3108" t="s">
        <v>4384</v>
      </c>
      <c r="C3108" t="s">
        <v>3</v>
      </c>
      <c r="D3108" s="13" t="s">
        <v>576</v>
      </c>
      <c r="E3108" t="s">
        <v>576</v>
      </c>
      <c r="F3108" t="str">
        <f>IF(ISERROR(VLOOKUP(Transaktionen[[#This Row],[Transaktionen]],BTT[Verwendete Transaktion (Pflichtauswahl)],1,FALSE)),"nein","ja")</f>
        <v>nein</v>
      </c>
      <c r="G3108" t="s">
        <v>9516</v>
      </c>
    </row>
    <row r="3109" spans="1:7" x14ac:dyDescent="0.25">
      <c r="A3109" t="s">
        <v>4385</v>
      </c>
      <c r="B3109" t="s">
        <v>4305</v>
      </c>
      <c r="C3109" t="s">
        <v>3</v>
      </c>
      <c r="D3109" s="13" t="s">
        <v>576</v>
      </c>
      <c r="E3109" t="s">
        <v>576</v>
      </c>
      <c r="F3109" t="str">
        <f>IF(ISERROR(VLOOKUP(Transaktionen[[#This Row],[Transaktionen]],BTT[Verwendete Transaktion (Pflichtauswahl)],1,FALSE)),"nein","ja")</f>
        <v>nein</v>
      </c>
      <c r="G3109" t="s">
        <v>9516</v>
      </c>
    </row>
    <row r="3110" spans="1:7" x14ac:dyDescent="0.25">
      <c r="A3110" t="s">
        <v>4386</v>
      </c>
      <c r="B3110" t="s">
        <v>4384</v>
      </c>
      <c r="C3110" t="s">
        <v>3</v>
      </c>
      <c r="D3110" s="13">
        <v>7436</v>
      </c>
      <c r="E3110" t="s">
        <v>9102</v>
      </c>
      <c r="F3110" t="str">
        <f>IF(ISERROR(VLOOKUP(Transaktionen[[#This Row],[Transaktionen]],BTT[Verwendete Transaktion (Pflichtauswahl)],1,FALSE)),"nein","ja")</f>
        <v>nein</v>
      </c>
    </row>
    <row r="3111" spans="1:7" x14ac:dyDescent="0.25">
      <c r="A3111" t="s">
        <v>4387</v>
      </c>
      <c r="B3111" t="s">
        <v>606</v>
      </c>
      <c r="C3111" t="s">
        <v>6322</v>
      </c>
      <c r="D3111" s="13">
        <v>366933</v>
      </c>
      <c r="E3111" t="s">
        <v>9102</v>
      </c>
      <c r="F3111" t="str">
        <f>IF(ISERROR(VLOOKUP(Transaktionen[[#This Row],[Transaktionen]],BTT[Verwendete Transaktion (Pflichtauswahl)],1,FALSE)),"nein","ja")</f>
        <v>nein</v>
      </c>
    </row>
    <row r="3112" spans="1:7" x14ac:dyDescent="0.25">
      <c r="A3112" t="s">
        <v>4388</v>
      </c>
      <c r="B3112" t="s">
        <v>610</v>
      </c>
      <c r="C3112" t="s">
        <v>6322</v>
      </c>
      <c r="D3112" s="13">
        <v>573354</v>
      </c>
      <c r="E3112" t="s">
        <v>9102</v>
      </c>
      <c r="F3112" t="str">
        <f>IF(ISERROR(VLOOKUP(Transaktionen[[#This Row],[Transaktionen]],BTT[Verwendete Transaktion (Pflichtauswahl)],1,FALSE)),"nein","ja")</f>
        <v>nein</v>
      </c>
    </row>
    <row r="3113" spans="1:7" x14ac:dyDescent="0.25">
      <c r="A3113" t="s">
        <v>4389</v>
      </c>
      <c r="B3113" t="s">
        <v>4390</v>
      </c>
      <c r="C3113" t="s">
        <v>3</v>
      </c>
      <c r="D3113" s="13">
        <v>860</v>
      </c>
      <c r="E3113" t="s">
        <v>9102</v>
      </c>
      <c r="F3113" t="str">
        <f>IF(ISERROR(VLOOKUP(Transaktionen[[#This Row],[Transaktionen]],BTT[Verwendete Transaktion (Pflichtauswahl)],1,FALSE)),"nein","ja")</f>
        <v>nein</v>
      </c>
    </row>
    <row r="3114" spans="1:7" x14ac:dyDescent="0.25">
      <c r="A3114" t="s">
        <v>4391</v>
      </c>
      <c r="B3114" t="s">
        <v>604</v>
      </c>
      <c r="C3114" t="s">
        <v>3</v>
      </c>
      <c r="D3114" s="13">
        <v>599</v>
      </c>
      <c r="E3114" t="s">
        <v>9102</v>
      </c>
      <c r="F3114" t="str">
        <f>IF(ISERROR(VLOOKUP(Transaktionen[[#This Row],[Transaktionen]],BTT[Verwendete Transaktion (Pflichtauswahl)],1,FALSE)),"nein","ja")</f>
        <v>nein</v>
      </c>
    </row>
    <row r="3115" spans="1:7" x14ac:dyDescent="0.25">
      <c r="A3115" t="s">
        <v>4392</v>
      </c>
      <c r="B3115" t="s">
        <v>602</v>
      </c>
      <c r="C3115" t="s">
        <v>3</v>
      </c>
      <c r="D3115" s="13">
        <v>305</v>
      </c>
      <c r="E3115" t="s">
        <v>9102</v>
      </c>
      <c r="F3115" t="str">
        <f>IF(ISERROR(VLOOKUP(Transaktionen[[#This Row],[Transaktionen]],BTT[Verwendete Transaktion (Pflichtauswahl)],1,FALSE)),"nein","ja")</f>
        <v>nein</v>
      </c>
    </row>
    <row r="3116" spans="1:7" x14ac:dyDescent="0.25">
      <c r="A3116" t="s">
        <v>4393</v>
      </c>
      <c r="B3116" t="s">
        <v>612</v>
      </c>
      <c r="C3116" t="s">
        <v>3</v>
      </c>
      <c r="D3116" s="13">
        <v>18</v>
      </c>
      <c r="E3116" t="s">
        <v>9102</v>
      </c>
      <c r="F3116" t="str">
        <f>IF(ISERROR(VLOOKUP(Transaktionen[[#This Row],[Transaktionen]],BTT[Verwendete Transaktion (Pflichtauswahl)],1,FALSE)),"nein","ja")</f>
        <v>nein</v>
      </c>
    </row>
    <row r="3117" spans="1:7" x14ac:dyDescent="0.25">
      <c r="A3117" t="s">
        <v>4394</v>
      </c>
      <c r="B3117" t="s">
        <v>608</v>
      </c>
      <c r="C3117" t="s">
        <v>6322</v>
      </c>
      <c r="D3117" s="13">
        <v>82347</v>
      </c>
      <c r="E3117" t="s">
        <v>9102</v>
      </c>
      <c r="F3117" t="str">
        <f>IF(ISERROR(VLOOKUP(Transaktionen[[#This Row],[Transaktionen]],BTT[Verwendete Transaktion (Pflichtauswahl)],1,FALSE)),"nein","ja")</f>
        <v>nein</v>
      </c>
    </row>
    <row r="3118" spans="1:7" x14ac:dyDescent="0.25">
      <c r="A3118" t="s">
        <v>4395</v>
      </c>
      <c r="B3118" t="s">
        <v>600</v>
      </c>
      <c r="C3118" t="s">
        <v>3</v>
      </c>
      <c r="D3118" s="13">
        <v>410</v>
      </c>
      <c r="E3118" t="s">
        <v>9102</v>
      </c>
      <c r="F3118" t="str">
        <f>IF(ISERROR(VLOOKUP(Transaktionen[[#This Row],[Transaktionen]],BTT[Verwendete Transaktion (Pflichtauswahl)],1,FALSE)),"nein","ja")</f>
        <v>nein</v>
      </c>
    </row>
    <row r="3119" spans="1:7" x14ac:dyDescent="0.25">
      <c r="A3119" t="s">
        <v>4396</v>
      </c>
      <c r="B3119" t="s">
        <v>4397</v>
      </c>
      <c r="C3119" t="s">
        <v>3</v>
      </c>
      <c r="D3119" s="13">
        <v>2829</v>
      </c>
      <c r="E3119" t="s">
        <v>9102</v>
      </c>
      <c r="F3119" t="str">
        <f>IF(ISERROR(VLOOKUP(Transaktionen[[#This Row],[Transaktionen]],BTT[Verwendete Transaktion (Pflichtauswahl)],1,FALSE)),"nein","ja")</f>
        <v>nein</v>
      </c>
    </row>
    <row r="3120" spans="1:7" x14ac:dyDescent="0.25">
      <c r="A3120" t="s">
        <v>4398</v>
      </c>
      <c r="B3120" t="s">
        <v>4399</v>
      </c>
      <c r="C3120" t="s">
        <v>3</v>
      </c>
      <c r="D3120" s="13">
        <v>4854</v>
      </c>
      <c r="E3120" t="s">
        <v>9102</v>
      </c>
      <c r="F3120" t="str">
        <f>IF(ISERROR(VLOOKUP(Transaktionen[[#This Row],[Transaktionen]],BTT[Verwendete Transaktion (Pflichtauswahl)],1,FALSE)),"nein","ja")</f>
        <v>nein</v>
      </c>
    </row>
    <row r="3121" spans="1:6" x14ac:dyDescent="0.25">
      <c r="A3121" t="s">
        <v>4400</v>
      </c>
      <c r="B3121" t="s">
        <v>4401</v>
      </c>
      <c r="C3121" t="s">
        <v>3</v>
      </c>
      <c r="D3121" s="13">
        <v>2486</v>
      </c>
      <c r="E3121" t="s">
        <v>9102</v>
      </c>
      <c r="F3121" t="str">
        <f>IF(ISERROR(VLOOKUP(Transaktionen[[#This Row],[Transaktionen]],BTT[Verwendete Transaktion (Pflichtauswahl)],1,FALSE)),"nein","ja")</f>
        <v>nein</v>
      </c>
    </row>
    <row r="3122" spans="1:6" x14ac:dyDescent="0.25">
      <c r="A3122" t="s">
        <v>4402</v>
      </c>
      <c r="B3122" t="s">
        <v>4403</v>
      </c>
      <c r="C3122" t="s">
        <v>3</v>
      </c>
      <c r="D3122" s="13">
        <v>90</v>
      </c>
      <c r="E3122" t="s">
        <v>576</v>
      </c>
      <c r="F3122" t="str">
        <f>IF(ISERROR(VLOOKUP(Transaktionen[[#This Row],[Transaktionen]],BTT[Verwendete Transaktion (Pflichtauswahl)],1,FALSE)),"nein","ja")</f>
        <v>nein</v>
      </c>
    </row>
    <row r="3123" spans="1:6" x14ac:dyDescent="0.25">
      <c r="A3123" t="s">
        <v>4404</v>
      </c>
      <c r="B3123" t="s">
        <v>4405</v>
      </c>
      <c r="C3123" t="s">
        <v>3</v>
      </c>
      <c r="D3123" s="13">
        <v>2</v>
      </c>
      <c r="E3123" t="s">
        <v>576</v>
      </c>
      <c r="F3123" t="str">
        <f>IF(ISERROR(VLOOKUP(Transaktionen[[#This Row],[Transaktionen]],BTT[Verwendete Transaktion (Pflichtauswahl)],1,FALSE)),"nein","ja")</f>
        <v>nein</v>
      </c>
    </row>
    <row r="3124" spans="1:6" x14ac:dyDescent="0.25">
      <c r="A3124" t="s">
        <v>9444</v>
      </c>
      <c r="B3124" t="s">
        <v>4487</v>
      </c>
      <c r="C3124" t="s">
        <v>3</v>
      </c>
      <c r="D3124" s="13">
        <v>3</v>
      </c>
      <c r="E3124" t="s">
        <v>9102</v>
      </c>
      <c r="F3124" t="str">
        <f>IF(ISERROR(VLOOKUP(Transaktionen[[#This Row],[Transaktionen]],BTT[Verwendete Transaktion (Pflichtauswahl)],1,FALSE)),"nein","ja")</f>
        <v>nein</v>
      </c>
    </row>
    <row r="3125" spans="1:6" x14ac:dyDescent="0.25">
      <c r="A3125" t="s">
        <v>9445</v>
      </c>
      <c r="B3125" t="s">
        <v>4489</v>
      </c>
      <c r="C3125" t="s">
        <v>3</v>
      </c>
      <c r="D3125" s="13">
        <v>3</v>
      </c>
      <c r="E3125" t="s">
        <v>9102</v>
      </c>
      <c r="F3125" t="str">
        <f>IF(ISERROR(VLOOKUP(Transaktionen[[#This Row],[Transaktionen]],BTT[Verwendete Transaktion (Pflichtauswahl)],1,FALSE)),"nein","ja")</f>
        <v>nein</v>
      </c>
    </row>
    <row r="3126" spans="1:6" x14ac:dyDescent="0.25">
      <c r="A3126" t="s">
        <v>4406</v>
      </c>
      <c r="B3126" t="s">
        <v>4407</v>
      </c>
      <c r="C3126" t="s">
        <v>3</v>
      </c>
      <c r="D3126" s="13">
        <v>24</v>
      </c>
      <c r="E3126" t="s">
        <v>9102</v>
      </c>
      <c r="F3126" t="str">
        <f>IF(ISERROR(VLOOKUP(Transaktionen[[#This Row],[Transaktionen]],BTT[Verwendete Transaktion (Pflichtauswahl)],1,FALSE)),"nein","ja")</f>
        <v>nein</v>
      </c>
    </row>
    <row r="3127" spans="1:6" x14ac:dyDescent="0.25">
      <c r="A3127" t="s">
        <v>9446</v>
      </c>
      <c r="B3127" t="s">
        <v>9447</v>
      </c>
      <c r="C3127" t="s">
        <v>3</v>
      </c>
      <c r="D3127" s="13">
        <v>24</v>
      </c>
      <c r="E3127" t="s">
        <v>9102</v>
      </c>
      <c r="F3127" t="str">
        <f>IF(ISERROR(VLOOKUP(Transaktionen[[#This Row],[Transaktionen]],BTT[Verwendete Transaktion (Pflichtauswahl)],1,FALSE)),"nein","ja")</f>
        <v>nein</v>
      </c>
    </row>
    <row r="3128" spans="1:6" x14ac:dyDescent="0.25">
      <c r="A3128" t="s">
        <v>4408</v>
      </c>
      <c r="B3128" t="s">
        <v>4409</v>
      </c>
      <c r="C3128" t="s">
        <v>3</v>
      </c>
      <c r="D3128" s="13">
        <v>16</v>
      </c>
      <c r="E3128" t="s">
        <v>9102</v>
      </c>
      <c r="F3128" t="str">
        <f>IF(ISERROR(VLOOKUP(Transaktionen[[#This Row],[Transaktionen]],BTT[Verwendete Transaktion (Pflichtauswahl)],1,FALSE)),"nein","ja")</f>
        <v>nein</v>
      </c>
    </row>
    <row r="3129" spans="1:6" x14ac:dyDescent="0.25">
      <c r="A3129" t="s">
        <v>9448</v>
      </c>
      <c r="B3129" t="s">
        <v>9449</v>
      </c>
      <c r="C3129" t="s">
        <v>3</v>
      </c>
      <c r="D3129" s="13">
        <v>3</v>
      </c>
      <c r="E3129" t="s">
        <v>9102</v>
      </c>
      <c r="F3129" s="10" t="str">
        <f>IF(ISERROR(VLOOKUP(Transaktionen[[#This Row],[Transaktionen]],BTT[Verwendete Transaktion (Pflichtauswahl)],1,FALSE)),"nein","ja")</f>
        <v>nein</v>
      </c>
    </row>
    <row r="3130" spans="1:6" x14ac:dyDescent="0.25">
      <c r="A3130" t="s">
        <v>9450</v>
      </c>
      <c r="B3130" t="s">
        <v>9451</v>
      </c>
      <c r="C3130" t="s">
        <v>3</v>
      </c>
      <c r="D3130" s="13">
        <v>15</v>
      </c>
      <c r="E3130" t="s">
        <v>9102</v>
      </c>
      <c r="F3130" s="10" t="str">
        <f>IF(ISERROR(VLOOKUP(Transaktionen[[#This Row],[Transaktionen]],BTT[Verwendete Transaktion (Pflichtauswahl)],1,FALSE)),"nein","ja")</f>
        <v>nein</v>
      </c>
    </row>
    <row r="3131" spans="1:6" x14ac:dyDescent="0.25">
      <c r="A3131" t="s">
        <v>9452</v>
      </c>
      <c r="B3131" t="s">
        <v>9453</v>
      </c>
      <c r="C3131" t="s">
        <v>3</v>
      </c>
      <c r="D3131" s="13">
        <v>9</v>
      </c>
      <c r="E3131" t="s">
        <v>9102</v>
      </c>
      <c r="F3131" s="10" t="str">
        <f>IF(ISERROR(VLOOKUP(Transaktionen[[#This Row],[Transaktionen]],BTT[Verwendete Transaktion (Pflichtauswahl)],1,FALSE)),"nein","ja")</f>
        <v>nein</v>
      </c>
    </row>
    <row r="3132" spans="1:6" x14ac:dyDescent="0.25">
      <c r="A3132" t="s">
        <v>4410</v>
      </c>
      <c r="B3132" t="s">
        <v>4411</v>
      </c>
      <c r="C3132" t="s">
        <v>3</v>
      </c>
      <c r="D3132" s="13">
        <v>33484</v>
      </c>
      <c r="E3132" t="s">
        <v>9102</v>
      </c>
      <c r="F3132" t="str">
        <f>IF(ISERROR(VLOOKUP(Transaktionen[[#This Row],[Transaktionen]],BTT[Verwendete Transaktion (Pflichtauswahl)],1,FALSE)),"nein","ja")</f>
        <v>nein</v>
      </c>
    </row>
    <row r="3133" spans="1:6" x14ac:dyDescent="0.25">
      <c r="A3133" t="s">
        <v>4412</v>
      </c>
      <c r="B3133" t="s">
        <v>4413</v>
      </c>
      <c r="C3133" t="s">
        <v>3</v>
      </c>
      <c r="D3133" s="13">
        <v>1967</v>
      </c>
      <c r="E3133" t="s">
        <v>9102</v>
      </c>
      <c r="F3133" s="10" t="str">
        <f>IF(ISERROR(VLOOKUP(Transaktionen[[#This Row],[Transaktionen]],BTT[Verwendete Transaktion (Pflichtauswahl)],1,FALSE)),"nein","ja")</f>
        <v>nein</v>
      </c>
    </row>
    <row r="3134" spans="1:6" x14ac:dyDescent="0.25">
      <c r="A3134" t="s">
        <v>4414</v>
      </c>
      <c r="B3134" t="s">
        <v>4415</v>
      </c>
      <c r="C3134" t="s">
        <v>3</v>
      </c>
      <c r="D3134" s="13">
        <v>27</v>
      </c>
      <c r="E3134" t="s">
        <v>9102</v>
      </c>
      <c r="F3134" t="str">
        <f>IF(ISERROR(VLOOKUP(Transaktionen[[#This Row],[Transaktionen]],BTT[Verwendete Transaktion (Pflichtauswahl)],1,FALSE)),"nein","ja")</f>
        <v>nein</v>
      </c>
    </row>
    <row r="3135" spans="1:6" x14ac:dyDescent="0.25">
      <c r="A3135" t="s">
        <v>9454</v>
      </c>
      <c r="B3135" t="s">
        <v>9455</v>
      </c>
      <c r="C3135" t="s">
        <v>3</v>
      </c>
      <c r="D3135" s="13">
        <v>5</v>
      </c>
      <c r="E3135" t="s">
        <v>9102</v>
      </c>
      <c r="F3135" t="str">
        <f>IF(ISERROR(VLOOKUP(Transaktionen[[#This Row],[Transaktionen]],BTT[Verwendete Transaktion (Pflichtauswahl)],1,FALSE)),"nein","ja")</f>
        <v>nein</v>
      </c>
    </row>
    <row r="3136" spans="1:6" x14ac:dyDescent="0.25">
      <c r="A3136" t="s">
        <v>4416</v>
      </c>
      <c r="B3136" t="s">
        <v>4417</v>
      </c>
      <c r="C3136" t="s">
        <v>3</v>
      </c>
      <c r="D3136" s="13">
        <v>27</v>
      </c>
      <c r="E3136" t="s">
        <v>9102</v>
      </c>
      <c r="F3136" t="str">
        <f>IF(ISERROR(VLOOKUP(Transaktionen[[#This Row],[Transaktionen]],BTT[Verwendete Transaktion (Pflichtauswahl)],1,FALSE)),"nein","ja")</f>
        <v>nein</v>
      </c>
    </row>
    <row r="3137" spans="1:7" x14ac:dyDescent="0.25">
      <c r="A3137" t="s">
        <v>4418</v>
      </c>
      <c r="B3137" t="s">
        <v>4419</v>
      </c>
      <c r="C3137" t="s">
        <v>3</v>
      </c>
      <c r="D3137" s="13">
        <v>36</v>
      </c>
      <c r="E3137" t="s">
        <v>9102</v>
      </c>
      <c r="F3137" t="str">
        <f>IF(ISERROR(VLOOKUP(Transaktionen[[#This Row],[Transaktionen]],BTT[Verwendete Transaktion (Pflichtauswahl)],1,FALSE)),"nein","ja")</f>
        <v>nein</v>
      </c>
    </row>
    <row r="3138" spans="1:7" x14ac:dyDescent="0.25">
      <c r="A3138" t="s">
        <v>4420</v>
      </c>
      <c r="B3138" t="s">
        <v>4421</v>
      </c>
      <c r="C3138" t="s">
        <v>3</v>
      </c>
      <c r="D3138" s="13">
        <v>54</v>
      </c>
      <c r="E3138" t="s">
        <v>9102</v>
      </c>
      <c r="F3138" t="str">
        <f>IF(ISERROR(VLOOKUP(Transaktionen[[#This Row],[Transaktionen]],BTT[Verwendete Transaktion (Pflichtauswahl)],1,FALSE)),"nein","ja")</f>
        <v>nein</v>
      </c>
    </row>
    <row r="3139" spans="1:7" x14ac:dyDescent="0.25">
      <c r="A3139" t="s">
        <v>4422</v>
      </c>
      <c r="B3139" t="s">
        <v>4415</v>
      </c>
      <c r="C3139" t="s">
        <v>3</v>
      </c>
      <c r="D3139" s="13">
        <v>63</v>
      </c>
      <c r="E3139" t="s">
        <v>9102</v>
      </c>
      <c r="F3139" t="str">
        <f>IF(ISERROR(VLOOKUP(Transaktionen[[#This Row],[Transaktionen]],BTT[Verwendete Transaktion (Pflichtauswahl)],1,FALSE)),"nein","ja")</f>
        <v>nein</v>
      </c>
    </row>
    <row r="3140" spans="1:7" x14ac:dyDescent="0.25">
      <c r="A3140" t="s">
        <v>4423</v>
      </c>
      <c r="B3140" t="s">
        <v>4424</v>
      </c>
      <c r="C3140" t="s">
        <v>3</v>
      </c>
      <c r="D3140" s="13">
        <v>45</v>
      </c>
      <c r="E3140" t="s">
        <v>9102</v>
      </c>
      <c r="F3140" t="str">
        <f>IF(ISERROR(VLOOKUP(Transaktionen[[#This Row],[Transaktionen]],BTT[Verwendete Transaktion (Pflichtauswahl)],1,FALSE)),"nein","ja")</f>
        <v>nein</v>
      </c>
    </row>
    <row r="3141" spans="1:7" x14ac:dyDescent="0.25">
      <c r="A3141" t="s">
        <v>4425</v>
      </c>
      <c r="B3141" t="s">
        <v>4417</v>
      </c>
      <c r="C3141" t="s">
        <v>3</v>
      </c>
      <c r="D3141" s="13">
        <v>27</v>
      </c>
      <c r="E3141" t="s">
        <v>9102</v>
      </c>
      <c r="F3141" t="str">
        <f>IF(ISERROR(VLOOKUP(Transaktionen[[#This Row],[Transaktionen]],BTT[Verwendete Transaktion (Pflichtauswahl)],1,FALSE)),"nein","ja")</f>
        <v>nein</v>
      </c>
    </row>
    <row r="3142" spans="1:7" x14ac:dyDescent="0.25">
      <c r="A3142" t="s">
        <v>9456</v>
      </c>
      <c r="B3142" t="s">
        <v>4417</v>
      </c>
      <c r="C3142" t="s">
        <v>3</v>
      </c>
      <c r="D3142" s="13">
        <v>10</v>
      </c>
      <c r="E3142" t="s">
        <v>9102</v>
      </c>
      <c r="F3142" t="str">
        <f>IF(ISERROR(VLOOKUP(Transaktionen[[#This Row],[Transaktionen]],BTT[Verwendete Transaktion (Pflichtauswahl)],1,FALSE)),"nein","ja")</f>
        <v>nein</v>
      </c>
    </row>
    <row r="3143" spans="1:7" x14ac:dyDescent="0.25">
      <c r="A3143" t="s">
        <v>4426</v>
      </c>
      <c r="B3143" t="s">
        <v>4427</v>
      </c>
      <c r="C3143" t="s">
        <v>3</v>
      </c>
      <c r="D3143" s="13">
        <v>36</v>
      </c>
      <c r="E3143" t="s">
        <v>9102</v>
      </c>
      <c r="F3143" t="str">
        <f>IF(ISERROR(VLOOKUP(Transaktionen[[#This Row],[Transaktionen]],BTT[Verwendete Transaktion (Pflichtauswahl)],1,FALSE)),"nein","ja")</f>
        <v>nein</v>
      </c>
    </row>
    <row r="3144" spans="1:7" x14ac:dyDescent="0.25">
      <c r="A3144" t="s">
        <v>4428</v>
      </c>
      <c r="B3144" t="s">
        <v>4429</v>
      </c>
      <c r="C3144" t="s">
        <v>3</v>
      </c>
      <c r="D3144" s="13" t="s">
        <v>576</v>
      </c>
      <c r="E3144" t="s">
        <v>576</v>
      </c>
      <c r="F3144" t="str">
        <f>IF(ISERROR(VLOOKUP(Transaktionen[[#This Row],[Transaktionen]],BTT[Verwendete Transaktion (Pflichtauswahl)],1,FALSE)),"nein","ja")</f>
        <v>nein</v>
      </c>
      <c r="G3144" t="s">
        <v>9516</v>
      </c>
    </row>
    <row r="3145" spans="1:7" x14ac:dyDescent="0.25">
      <c r="A3145" t="s">
        <v>4430</v>
      </c>
      <c r="B3145" t="s">
        <v>4431</v>
      </c>
      <c r="C3145" t="s">
        <v>3</v>
      </c>
      <c r="D3145" s="13">
        <v>622</v>
      </c>
      <c r="E3145" t="s">
        <v>9102</v>
      </c>
      <c r="F3145" t="str">
        <f>IF(ISERROR(VLOOKUP(Transaktionen[[#This Row],[Transaktionen]],BTT[Verwendete Transaktion (Pflichtauswahl)],1,FALSE)),"nein","ja")</f>
        <v>nein</v>
      </c>
    </row>
    <row r="3146" spans="1:7" x14ac:dyDescent="0.25">
      <c r="A3146" t="s">
        <v>4432</v>
      </c>
      <c r="B3146" t="s">
        <v>4433</v>
      </c>
      <c r="C3146" t="s">
        <v>3</v>
      </c>
      <c r="D3146" s="13">
        <v>61</v>
      </c>
      <c r="E3146" t="s">
        <v>9102</v>
      </c>
      <c r="F3146" t="str">
        <f>IF(ISERROR(VLOOKUP(Transaktionen[[#This Row],[Transaktionen]],BTT[Verwendete Transaktion (Pflichtauswahl)],1,FALSE)),"nein","ja")</f>
        <v>nein</v>
      </c>
    </row>
    <row r="3147" spans="1:7" x14ac:dyDescent="0.25">
      <c r="A3147" t="s">
        <v>9457</v>
      </c>
      <c r="B3147" t="s">
        <v>9458</v>
      </c>
      <c r="C3147" t="s">
        <v>3</v>
      </c>
      <c r="D3147" s="13">
        <v>15</v>
      </c>
      <c r="E3147" t="s">
        <v>9102</v>
      </c>
      <c r="F3147" t="str">
        <f>IF(ISERROR(VLOOKUP(Transaktionen[[#This Row],[Transaktionen]],BTT[Verwendete Transaktion (Pflichtauswahl)],1,FALSE)),"nein","ja")</f>
        <v>nein</v>
      </c>
    </row>
    <row r="3148" spans="1:7" x14ac:dyDescent="0.25">
      <c r="A3148" t="s">
        <v>4434</v>
      </c>
      <c r="B3148" t="s">
        <v>4435</v>
      </c>
      <c r="C3148" t="s">
        <v>3</v>
      </c>
      <c r="D3148" s="13">
        <v>2</v>
      </c>
      <c r="E3148" t="s">
        <v>9102</v>
      </c>
      <c r="F3148" t="str">
        <f>IF(ISERROR(VLOOKUP(Transaktionen[[#This Row],[Transaktionen]],BTT[Verwendete Transaktion (Pflichtauswahl)],1,FALSE)),"nein","ja")</f>
        <v>nein</v>
      </c>
    </row>
    <row r="3149" spans="1:7" x14ac:dyDescent="0.25">
      <c r="A3149" t="s">
        <v>9459</v>
      </c>
      <c r="B3149" t="s">
        <v>9460</v>
      </c>
      <c r="C3149" t="s">
        <v>3</v>
      </c>
      <c r="D3149" s="13">
        <v>4</v>
      </c>
      <c r="E3149" t="s">
        <v>9102</v>
      </c>
      <c r="F3149" t="str">
        <f>IF(ISERROR(VLOOKUP(Transaktionen[[#This Row],[Transaktionen]],BTT[Verwendete Transaktion (Pflichtauswahl)],1,FALSE)),"nein","ja")</f>
        <v>nein</v>
      </c>
    </row>
    <row r="3150" spans="1:7" x14ac:dyDescent="0.25">
      <c r="A3150" t="s">
        <v>9461</v>
      </c>
      <c r="B3150" t="s">
        <v>9462</v>
      </c>
      <c r="C3150" t="s">
        <v>3</v>
      </c>
      <c r="D3150" s="13">
        <v>7</v>
      </c>
      <c r="E3150" t="s">
        <v>9102</v>
      </c>
      <c r="F3150" t="str">
        <f>IF(ISERROR(VLOOKUP(Transaktionen[[#This Row],[Transaktionen]],BTT[Verwendete Transaktion (Pflichtauswahl)],1,FALSE)),"nein","ja")</f>
        <v>nein</v>
      </c>
    </row>
    <row r="3151" spans="1:7" x14ac:dyDescent="0.25">
      <c r="A3151" t="s">
        <v>4436</v>
      </c>
      <c r="B3151" t="s">
        <v>4437</v>
      </c>
      <c r="C3151" t="s">
        <v>3</v>
      </c>
      <c r="D3151" s="13">
        <v>1539909</v>
      </c>
      <c r="E3151" t="s">
        <v>9102</v>
      </c>
      <c r="F3151" t="str">
        <f>IF(ISERROR(VLOOKUP(Transaktionen[[#This Row],[Transaktionen]],BTT[Verwendete Transaktion (Pflichtauswahl)],1,FALSE)),"nein","ja")</f>
        <v>nein</v>
      </c>
    </row>
    <row r="3152" spans="1:7" x14ac:dyDescent="0.25">
      <c r="A3152" t="s">
        <v>4438</v>
      </c>
      <c r="B3152" t="s">
        <v>4439</v>
      </c>
      <c r="C3152" t="s">
        <v>3</v>
      </c>
      <c r="D3152" s="13">
        <v>2128</v>
      </c>
      <c r="E3152" t="s">
        <v>9102</v>
      </c>
      <c r="F3152" t="str">
        <f>IF(ISERROR(VLOOKUP(Transaktionen[[#This Row],[Transaktionen]],BTT[Verwendete Transaktion (Pflichtauswahl)],1,FALSE)),"nein","ja")</f>
        <v>nein</v>
      </c>
    </row>
    <row r="3153" spans="1:6" x14ac:dyDescent="0.25">
      <c r="A3153" t="s">
        <v>9463</v>
      </c>
      <c r="B3153" t="s">
        <v>9464</v>
      </c>
      <c r="C3153" t="s">
        <v>3</v>
      </c>
      <c r="D3153" s="13">
        <v>6</v>
      </c>
      <c r="E3153" t="s">
        <v>9102</v>
      </c>
      <c r="F3153" t="str">
        <f>IF(ISERROR(VLOOKUP(Transaktionen[[#This Row],[Transaktionen]],BTT[Verwendete Transaktion (Pflichtauswahl)],1,FALSE)),"nein","ja")</f>
        <v>nein</v>
      </c>
    </row>
    <row r="3154" spans="1:6" x14ac:dyDescent="0.25">
      <c r="A3154" t="s">
        <v>4440</v>
      </c>
      <c r="B3154" t="s">
        <v>4441</v>
      </c>
      <c r="C3154" t="s">
        <v>3</v>
      </c>
      <c r="D3154" s="13">
        <v>3</v>
      </c>
      <c r="E3154" t="s">
        <v>9102</v>
      </c>
      <c r="F3154" t="str">
        <f>IF(ISERROR(VLOOKUP(Transaktionen[[#This Row],[Transaktionen]],BTT[Verwendete Transaktion (Pflichtauswahl)],1,FALSE)),"nein","ja")</f>
        <v>nein</v>
      </c>
    </row>
    <row r="3155" spans="1:6" x14ac:dyDescent="0.25">
      <c r="A3155" t="s">
        <v>4442</v>
      </c>
      <c r="B3155" t="s">
        <v>4443</v>
      </c>
      <c r="C3155" t="s">
        <v>3</v>
      </c>
      <c r="D3155" s="13">
        <v>34</v>
      </c>
      <c r="E3155" t="s">
        <v>9102</v>
      </c>
      <c r="F3155" t="str">
        <f>IF(ISERROR(VLOOKUP(Transaktionen[[#This Row],[Transaktionen]],BTT[Verwendete Transaktion (Pflichtauswahl)],1,FALSE)),"nein","ja")</f>
        <v>nein</v>
      </c>
    </row>
    <row r="3156" spans="1:6" x14ac:dyDescent="0.25">
      <c r="A3156" t="s">
        <v>9465</v>
      </c>
      <c r="B3156" t="s">
        <v>9466</v>
      </c>
      <c r="C3156" t="s">
        <v>3</v>
      </c>
      <c r="D3156" s="13">
        <v>2</v>
      </c>
      <c r="E3156" t="s">
        <v>9102</v>
      </c>
      <c r="F3156" t="str">
        <f>IF(ISERROR(VLOOKUP(Transaktionen[[#This Row],[Transaktionen]],BTT[Verwendete Transaktion (Pflichtauswahl)],1,FALSE)),"nein","ja")</f>
        <v>nein</v>
      </c>
    </row>
    <row r="3157" spans="1:6" x14ac:dyDescent="0.25">
      <c r="A3157" t="s">
        <v>4444</v>
      </c>
      <c r="B3157" t="s">
        <v>4445</v>
      </c>
      <c r="C3157" t="s">
        <v>3</v>
      </c>
      <c r="D3157" s="13">
        <v>30</v>
      </c>
      <c r="E3157" t="s">
        <v>9102</v>
      </c>
      <c r="F3157" t="str">
        <f>IF(ISERROR(VLOOKUP(Transaktionen[[#This Row],[Transaktionen]],BTT[Verwendete Transaktion (Pflichtauswahl)],1,FALSE)),"nein","ja")</f>
        <v>nein</v>
      </c>
    </row>
    <row r="3158" spans="1:6" x14ac:dyDescent="0.25">
      <c r="A3158" t="s">
        <v>4446</v>
      </c>
      <c r="B3158" t="s">
        <v>2523</v>
      </c>
      <c r="C3158" t="s">
        <v>3</v>
      </c>
      <c r="D3158" s="13">
        <v>81</v>
      </c>
      <c r="E3158" t="s">
        <v>9102</v>
      </c>
      <c r="F3158" t="str">
        <f>IF(ISERROR(VLOOKUP(Transaktionen[[#This Row],[Transaktionen]],BTT[Verwendete Transaktion (Pflichtauswahl)],1,FALSE)),"nein","ja")</f>
        <v>nein</v>
      </c>
    </row>
    <row r="3159" spans="1:6" x14ac:dyDescent="0.25">
      <c r="A3159" t="s">
        <v>4447</v>
      </c>
      <c r="B3159" t="s">
        <v>4448</v>
      </c>
      <c r="C3159" t="s">
        <v>3</v>
      </c>
      <c r="D3159" s="13">
        <v>1446</v>
      </c>
      <c r="E3159" t="s">
        <v>9102</v>
      </c>
      <c r="F3159" t="str">
        <f>IF(ISERROR(VLOOKUP(Transaktionen[[#This Row],[Transaktionen]],BTT[Verwendete Transaktion (Pflichtauswahl)],1,FALSE)),"nein","ja")</f>
        <v>nein</v>
      </c>
    </row>
    <row r="3160" spans="1:6" x14ac:dyDescent="0.25">
      <c r="A3160" t="s">
        <v>4449</v>
      </c>
      <c r="B3160" t="s">
        <v>4445</v>
      </c>
      <c r="C3160" t="s">
        <v>3</v>
      </c>
      <c r="D3160" s="13">
        <v>22</v>
      </c>
      <c r="E3160" t="s">
        <v>576</v>
      </c>
      <c r="F3160" t="str">
        <f>IF(ISERROR(VLOOKUP(Transaktionen[[#This Row],[Transaktionen]],BTT[Verwendete Transaktion (Pflichtauswahl)],1,FALSE)),"nein","ja")</f>
        <v>nein</v>
      </c>
    </row>
    <row r="3161" spans="1:6" x14ac:dyDescent="0.25">
      <c r="A3161" t="s">
        <v>4450</v>
      </c>
      <c r="B3161" t="s">
        <v>2465</v>
      </c>
      <c r="C3161" t="s">
        <v>3</v>
      </c>
      <c r="D3161" s="13">
        <v>5</v>
      </c>
      <c r="E3161" t="s">
        <v>576</v>
      </c>
      <c r="F3161" t="str">
        <f>IF(ISERROR(VLOOKUP(Transaktionen[[#This Row],[Transaktionen]],BTT[Verwendete Transaktion (Pflichtauswahl)],1,FALSE)),"nein","ja")</f>
        <v>nein</v>
      </c>
    </row>
    <row r="3162" spans="1:6" x14ac:dyDescent="0.25">
      <c r="A3162" t="s">
        <v>4451</v>
      </c>
      <c r="B3162" t="s">
        <v>4452</v>
      </c>
      <c r="C3162" t="s">
        <v>3</v>
      </c>
      <c r="D3162" s="13">
        <v>961</v>
      </c>
      <c r="E3162" t="s">
        <v>9102</v>
      </c>
      <c r="F3162" t="str">
        <f>IF(ISERROR(VLOOKUP(Transaktionen[[#This Row],[Transaktionen]],BTT[Verwendete Transaktion (Pflichtauswahl)],1,FALSE)),"nein","ja")</f>
        <v>nein</v>
      </c>
    </row>
    <row r="3163" spans="1:6" x14ac:dyDescent="0.25">
      <c r="A3163" t="s">
        <v>4453</v>
      </c>
      <c r="B3163" t="s">
        <v>4454</v>
      </c>
      <c r="C3163" t="s">
        <v>3</v>
      </c>
      <c r="D3163" s="13">
        <v>1330</v>
      </c>
      <c r="E3163" t="s">
        <v>9102</v>
      </c>
      <c r="F3163" t="str">
        <f>IF(ISERROR(VLOOKUP(Transaktionen[[#This Row],[Transaktionen]],BTT[Verwendete Transaktion (Pflichtauswahl)],1,FALSE)),"nein","ja")</f>
        <v>nein</v>
      </c>
    </row>
    <row r="3164" spans="1:6" x14ac:dyDescent="0.25">
      <c r="A3164" t="s">
        <v>4455</v>
      </c>
      <c r="B3164" t="s">
        <v>4456</v>
      </c>
      <c r="C3164" t="s">
        <v>3</v>
      </c>
      <c r="D3164" s="13">
        <v>394</v>
      </c>
      <c r="E3164" t="s">
        <v>9102</v>
      </c>
      <c r="F3164" t="str">
        <f>IF(ISERROR(VLOOKUP(Transaktionen[[#This Row],[Transaktionen]],BTT[Verwendete Transaktion (Pflichtauswahl)],1,FALSE)),"nein","ja")</f>
        <v>nein</v>
      </c>
    </row>
    <row r="3165" spans="1:6" x14ac:dyDescent="0.25">
      <c r="A3165" t="s">
        <v>9467</v>
      </c>
      <c r="B3165" t="s">
        <v>9468</v>
      </c>
      <c r="C3165" t="s">
        <v>3</v>
      </c>
      <c r="D3165" s="13">
        <v>1</v>
      </c>
      <c r="E3165" t="s">
        <v>9102</v>
      </c>
      <c r="F3165" t="str">
        <f>IF(ISERROR(VLOOKUP(Transaktionen[[#This Row],[Transaktionen]],BTT[Verwendete Transaktion (Pflichtauswahl)],1,FALSE)),"nein","ja")</f>
        <v>nein</v>
      </c>
    </row>
    <row r="3166" spans="1:6" x14ac:dyDescent="0.25">
      <c r="A3166" t="s">
        <v>4457</v>
      </c>
      <c r="B3166" t="s">
        <v>4458</v>
      </c>
      <c r="C3166" t="s">
        <v>3</v>
      </c>
      <c r="D3166" s="13">
        <v>25</v>
      </c>
      <c r="E3166" t="s">
        <v>9102</v>
      </c>
      <c r="F3166" t="str">
        <f>IF(ISERROR(VLOOKUP(Transaktionen[[#This Row],[Transaktionen]],BTT[Verwendete Transaktion (Pflichtauswahl)],1,FALSE)),"nein","ja")</f>
        <v>nein</v>
      </c>
    </row>
    <row r="3167" spans="1:6" x14ac:dyDescent="0.25">
      <c r="A3167" t="s">
        <v>4459</v>
      </c>
      <c r="B3167" t="s">
        <v>4460</v>
      </c>
      <c r="C3167" t="s">
        <v>3</v>
      </c>
      <c r="D3167" s="13">
        <v>66</v>
      </c>
      <c r="E3167" t="s">
        <v>9102</v>
      </c>
      <c r="F3167" t="str">
        <f>IF(ISERROR(VLOOKUP(Transaktionen[[#This Row],[Transaktionen]],BTT[Verwendete Transaktion (Pflichtauswahl)],1,FALSE)),"nein","ja")</f>
        <v>nein</v>
      </c>
    </row>
    <row r="3168" spans="1:6" x14ac:dyDescent="0.25">
      <c r="A3168" t="s">
        <v>4461</v>
      </c>
      <c r="B3168" t="s">
        <v>4462</v>
      </c>
      <c r="C3168" t="s">
        <v>3</v>
      </c>
      <c r="D3168" s="13">
        <v>48</v>
      </c>
      <c r="E3168" t="s">
        <v>9102</v>
      </c>
      <c r="F3168" t="str">
        <f>IF(ISERROR(VLOOKUP(Transaktionen[[#This Row],[Transaktionen]],BTT[Verwendete Transaktion (Pflichtauswahl)],1,FALSE)),"nein","ja")</f>
        <v>nein</v>
      </c>
    </row>
    <row r="3169" spans="1:7" x14ac:dyDescent="0.25">
      <c r="A3169" t="s">
        <v>4463</v>
      </c>
      <c r="B3169" t="s">
        <v>4464</v>
      </c>
      <c r="C3169" t="s">
        <v>3</v>
      </c>
      <c r="D3169" s="13">
        <v>175</v>
      </c>
      <c r="E3169" t="s">
        <v>9102</v>
      </c>
      <c r="F3169" s="10" t="str">
        <f>IF(ISERROR(VLOOKUP(Transaktionen[[#This Row],[Transaktionen]],BTT[Verwendete Transaktion (Pflichtauswahl)],1,FALSE)),"nein","ja")</f>
        <v>nein</v>
      </c>
    </row>
    <row r="3170" spans="1:7" x14ac:dyDescent="0.25">
      <c r="A3170" t="s">
        <v>4465</v>
      </c>
      <c r="B3170" t="s">
        <v>4466</v>
      </c>
      <c r="C3170" t="s">
        <v>3</v>
      </c>
      <c r="D3170" s="13">
        <v>928</v>
      </c>
      <c r="E3170" t="s">
        <v>9102</v>
      </c>
      <c r="F3170" t="str">
        <f>IF(ISERROR(VLOOKUP(Transaktionen[[#This Row],[Transaktionen]],BTT[Verwendete Transaktion (Pflichtauswahl)],1,FALSE)),"nein","ja")</f>
        <v>nein</v>
      </c>
    </row>
    <row r="3171" spans="1:7" x14ac:dyDescent="0.25">
      <c r="A3171" t="s">
        <v>4467</v>
      </c>
      <c r="B3171" t="s">
        <v>4468</v>
      </c>
      <c r="C3171" t="s">
        <v>3</v>
      </c>
      <c r="D3171" s="13">
        <v>46</v>
      </c>
      <c r="E3171" t="s">
        <v>9102</v>
      </c>
      <c r="F3171" t="str">
        <f>IF(ISERROR(VLOOKUP(Transaktionen[[#This Row],[Transaktionen]],BTT[Verwendete Transaktion (Pflichtauswahl)],1,FALSE)),"nein","ja")</f>
        <v>nein</v>
      </c>
    </row>
    <row r="3172" spans="1:7" x14ac:dyDescent="0.25">
      <c r="A3172" t="s">
        <v>4469</v>
      </c>
      <c r="B3172" t="s">
        <v>4470</v>
      </c>
      <c r="C3172" t="s">
        <v>3</v>
      </c>
      <c r="D3172" s="13">
        <v>20</v>
      </c>
      <c r="E3172" t="s">
        <v>576</v>
      </c>
      <c r="F3172" t="str">
        <f>IF(ISERROR(VLOOKUP(Transaktionen[[#This Row],[Transaktionen]],BTT[Verwendete Transaktion (Pflichtauswahl)],1,FALSE)),"nein","ja")</f>
        <v>nein</v>
      </c>
    </row>
    <row r="3173" spans="1:7" x14ac:dyDescent="0.25">
      <c r="A3173" t="s">
        <v>4471</v>
      </c>
      <c r="B3173" t="s">
        <v>4472</v>
      </c>
      <c r="C3173" t="s">
        <v>3</v>
      </c>
      <c r="D3173" s="13" t="s">
        <v>576</v>
      </c>
      <c r="E3173" t="s">
        <v>576</v>
      </c>
      <c r="F3173" t="str">
        <f>IF(ISERROR(VLOOKUP(Transaktionen[[#This Row],[Transaktionen]],BTT[Verwendete Transaktion (Pflichtauswahl)],1,FALSE)),"nein","ja")</f>
        <v>nein</v>
      </c>
      <c r="G3173" t="s">
        <v>9516</v>
      </c>
    </row>
    <row r="3174" spans="1:7" x14ac:dyDescent="0.25">
      <c r="A3174" t="s">
        <v>4473</v>
      </c>
      <c r="B3174" t="s">
        <v>4474</v>
      </c>
      <c r="C3174" t="s">
        <v>6042</v>
      </c>
      <c r="D3174" s="13">
        <v>164635</v>
      </c>
      <c r="E3174" t="s">
        <v>9102</v>
      </c>
      <c r="F3174" t="str">
        <f>IF(ISERROR(VLOOKUP(Transaktionen[[#This Row],[Transaktionen]],BTT[Verwendete Transaktion (Pflichtauswahl)],1,FALSE)),"nein","ja")</f>
        <v>nein</v>
      </c>
    </row>
    <row r="3175" spans="1:7" x14ac:dyDescent="0.25">
      <c r="A3175" t="s">
        <v>4475</v>
      </c>
      <c r="B3175" t="s">
        <v>4476</v>
      </c>
      <c r="C3175" t="s">
        <v>3</v>
      </c>
      <c r="D3175" s="13">
        <v>48</v>
      </c>
      <c r="E3175" t="s">
        <v>9102</v>
      </c>
      <c r="F3175" t="str">
        <f>IF(ISERROR(VLOOKUP(Transaktionen[[#This Row],[Transaktionen]],BTT[Verwendete Transaktion (Pflichtauswahl)],1,FALSE)),"nein","ja")</f>
        <v>nein</v>
      </c>
    </row>
    <row r="3176" spans="1:7" x14ac:dyDescent="0.25">
      <c r="A3176" t="s">
        <v>4477</v>
      </c>
      <c r="B3176" t="s">
        <v>4478</v>
      </c>
      <c r="C3176" t="s">
        <v>3</v>
      </c>
      <c r="D3176" s="13">
        <v>10</v>
      </c>
      <c r="E3176" t="s">
        <v>576</v>
      </c>
      <c r="F3176" t="str">
        <f>IF(ISERROR(VLOOKUP(Transaktionen[[#This Row],[Transaktionen]],BTT[Verwendete Transaktion (Pflichtauswahl)],1,FALSE)),"nein","ja")</f>
        <v>nein</v>
      </c>
    </row>
    <row r="3177" spans="1:7" x14ac:dyDescent="0.25">
      <c r="A3177" t="s">
        <v>4479</v>
      </c>
      <c r="B3177" t="s">
        <v>4480</v>
      </c>
      <c r="C3177" t="s">
        <v>3</v>
      </c>
      <c r="D3177" s="13">
        <v>32</v>
      </c>
      <c r="E3177" t="s">
        <v>9102</v>
      </c>
      <c r="F3177" t="str">
        <f>IF(ISERROR(VLOOKUP(Transaktionen[[#This Row],[Transaktionen]],BTT[Verwendete Transaktion (Pflichtauswahl)],1,FALSE)),"nein","ja")</f>
        <v>nein</v>
      </c>
    </row>
    <row r="3178" spans="1:7" x14ac:dyDescent="0.25">
      <c r="A3178" t="s">
        <v>4481</v>
      </c>
      <c r="B3178" t="s">
        <v>4482</v>
      </c>
      <c r="C3178" t="s">
        <v>3</v>
      </c>
      <c r="D3178" s="13">
        <v>20</v>
      </c>
      <c r="E3178" t="s">
        <v>9102</v>
      </c>
      <c r="F3178" t="str">
        <f>IF(ISERROR(VLOOKUP(Transaktionen[[#This Row],[Transaktionen]],BTT[Verwendete Transaktion (Pflichtauswahl)],1,FALSE)),"nein","ja")</f>
        <v>nein</v>
      </c>
    </row>
    <row r="3179" spans="1:7" x14ac:dyDescent="0.25">
      <c r="A3179" t="s">
        <v>9251</v>
      </c>
      <c r="B3179" t="s">
        <v>9252</v>
      </c>
      <c r="C3179" t="s">
        <v>3</v>
      </c>
      <c r="D3179" s="13">
        <v>4</v>
      </c>
      <c r="E3179" t="s">
        <v>9102</v>
      </c>
      <c r="F3179" t="str">
        <f>IF(ISERROR(VLOOKUP(Transaktionen[[#This Row],[Transaktionen]],BTT[Verwendete Transaktion (Pflichtauswahl)],1,FALSE)),"nein","ja")</f>
        <v>nein</v>
      </c>
    </row>
    <row r="3180" spans="1:7" x14ac:dyDescent="0.25">
      <c r="A3180" t="s">
        <v>9253</v>
      </c>
      <c r="B3180" t="s">
        <v>9254</v>
      </c>
      <c r="C3180" t="s">
        <v>3</v>
      </c>
      <c r="D3180" s="13">
        <v>3</v>
      </c>
      <c r="E3180" t="s">
        <v>9102</v>
      </c>
      <c r="F3180" t="str">
        <f>IF(ISERROR(VLOOKUP(Transaktionen[[#This Row],[Transaktionen]],BTT[Verwendete Transaktion (Pflichtauswahl)],1,FALSE)),"nein","ja")</f>
        <v>nein</v>
      </c>
    </row>
    <row r="3181" spans="1:7" x14ac:dyDescent="0.25">
      <c r="A3181" t="s">
        <v>9255</v>
      </c>
      <c r="B3181" t="s">
        <v>4478</v>
      </c>
      <c r="C3181" t="s">
        <v>3</v>
      </c>
      <c r="D3181" s="13">
        <v>36</v>
      </c>
      <c r="E3181" t="s">
        <v>9102</v>
      </c>
      <c r="F3181" t="str">
        <f>IF(ISERROR(VLOOKUP(Transaktionen[[#This Row],[Transaktionen]],BTT[Verwendete Transaktion (Pflichtauswahl)],1,FALSE)),"nein","ja")</f>
        <v>nein</v>
      </c>
    </row>
    <row r="3182" spans="1:7" x14ac:dyDescent="0.25">
      <c r="A3182" t="s">
        <v>9469</v>
      </c>
      <c r="B3182" t="s">
        <v>9470</v>
      </c>
      <c r="C3182" t="s">
        <v>3</v>
      </c>
      <c r="D3182" s="13">
        <v>2</v>
      </c>
      <c r="E3182" t="s">
        <v>9102</v>
      </c>
      <c r="F3182" t="str">
        <f>IF(ISERROR(VLOOKUP(Transaktionen[[#This Row],[Transaktionen]],BTT[Verwendete Transaktion (Pflichtauswahl)],1,FALSE)),"nein","ja")</f>
        <v>nein</v>
      </c>
    </row>
    <row r="3183" spans="1:7" x14ac:dyDescent="0.25">
      <c r="A3183" t="s">
        <v>4483</v>
      </c>
      <c r="B3183" t="s">
        <v>4466</v>
      </c>
      <c r="C3183" t="s">
        <v>3</v>
      </c>
      <c r="D3183" s="13">
        <v>51602</v>
      </c>
      <c r="E3183" t="s">
        <v>9102</v>
      </c>
      <c r="F3183" t="str">
        <f>IF(ISERROR(VLOOKUP(Transaktionen[[#This Row],[Transaktionen]],BTT[Verwendete Transaktion (Pflichtauswahl)],1,FALSE)),"nein","ja")</f>
        <v>nein</v>
      </c>
    </row>
    <row r="3184" spans="1:7" x14ac:dyDescent="0.25">
      <c r="A3184" t="s">
        <v>9256</v>
      </c>
      <c r="B3184" t="s">
        <v>4454</v>
      </c>
      <c r="C3184" t="s">
        <v>3</v>
      </c>
      <c r="D3184" s="13">
        <v>1</v>
      </c>
      <c r="E3184" t="s">
        <v>9102</v>
      </c>
      <c r="F3184" t="str">
        <f>IF(ISERROR(VLOOKUP(Transaktionen[[#This Row],[Transaktionen]],BTT[Verwendete Transaktion (Pflichtauswahl)],1,FALSE)),"nein","ja")</f>
        <v>nein</v>
      </c>
    </row>
    <row r="3185" spans="1:7" x14ac:dyDescent="0.25">
      <c r="A3185" t="s">
        <v>4484</v>
      </c>
      <c r="B3185" t="s">
        <v>4485</v>
      </c>
      <c r="C3185" t="s">
        <v>3</v>
      </c>
      <c r="D3185" s="13">
        <v>12</v>
      </c>
      <c r="E3185" t="s">
        <v>9102</v>
      </c>
      <c r="F3185" t="str">
        <f>IF(ISERROR(VLOOKUP(Transaktionen[[#This Row],[Transaktionen]],BTT[Verwendete Transaktion (Pflichtauswahl)],1,FALSE)),"nein","ja")</f>
        <v>nein</v>
      </c>
    </row>
    <row r="3186" spans="1:7" x14ac:dyDescent="0.25">
      <c r="A3186" t="s">
        <v>4486</v>
      </c>
      <c r="B3186" t="s">
        <v>4487</v>
      </c>
      <c r="C3186" t="s">
        <v>3</v>
      </c>
      <c r="D3186" s="13">
        <v>27</v>
      </c>
      <c r="E3186" t="s">
        <v>576</v>
      </c>
      <c r="F3186" t="str">
        <f>IF(ISERROR(VLOOKUP(Transaktionen[[#This Row],[Transaktionen]],BTT[Verwendete Transaktion (Pflichtauswahl)],1,FALSE)),"nein","ja")</f>
        <v>nein</v>
      </c>
    </row>
    <row r="3187" spans="1:7" x14ac:dyDescent="0.25">
      <c r="A3187" t="s">
        <v>4488</v>
      </c>
      <c r="B3187" t="s">
        <v>4489</v>
      </c>
      <c r="C3187" t="s">
        <v>3</v>
      </c>
      <c r="D3187" s="13" t="s">
        <v>576</v>
      </c>
      <c r="E3187" t="s">
        <v>576</v>
      </c>
      <c r="F3187" t="str">
        <f>IF(ISERROR(VLOOKUP(Transaktionen[[#This Row],[Transaktionen]],BTT[Verwendete Transaktion (Pflichtauswahl)],1,FALSE)),"nein","ja")</f>
        <v>nein</v>
      </c>
      <c r="G3187" t="s">
        <v>9516</v>
      </c>
    </row>
    <row r="3188" spans="1:7" x14ac:dyDescent="0.25">
      <c r="A3188" t="s">
        <v>4490</v>
      </c>
      <c r="B3188" t="s">
        <v>4491</v>
      </c>
      <c r="C3188" t="s">
        <v>3</v>
      </c>
      <c r="D3188" s="13">
        <v>607</v>
      </c>
      <c r="E3188" t="s">
        <v>9102</v>
      </c>
      <c r="F3188" t="str">
        <f>IF(ISERROR(VLOOKUP(Transaktionen[[#This Row],[Transaktionen]],BTT[Verwendete Transaktion (Pflichtauswahl)],1,FALSE)),"nein","ja")</f>
        <v>nein</v>
      </c>
    </row>
    <row r="3189" spans="1:7" x14ac:dyDescent="0.25">
      <c r="A3189" t="s">
        <v>4492</v>
      </c>
      <c r="B3189" t="s">
        <v>4493</v>
      </c>
      <c r="C3189" t="s">
        <v>3</v>
      </c>
      <c r="D3189" s="13">
        <v>30</v>
      </c>
      <c r="E3189" t="s">
        <v>9102</v>
      </c>
      <c r="F3189" t="str">
        <f>IF(ISERROR(VLOOKUP(Transaktionen[[#This Row],[Transaktionen]],BTT[Verwendete Transaktion (Pflichtauswahl)],1,FALSE)),"nein","ja")</f>
        <v>nein</v>
      </c>
    </row>
    <row r="3190" spans="1:7" x14ac:dyDescent="0.25">
      <c r="A3190" t="s">
        <v>4494</v>
      </c>
      <c r="B3190" t="s">
        <v>4495</v>
      </c>
      <c r="C3190" t="s">
        <v>3</v>
      </c>
      <c r="D3190" s="13">
        <v>8546</v>
      </c>
      <c r="E3190" t="s">
        <v>9102</v>
      </c>
      <c r="F3190" t="str">
        <f>IF(ISERROR(VLOOKUP(Transaktionen[[#This Row],[Transaktionen]],BTT[Verwendete Transaktion (Pflichtauswahl)],1,FALSE)),"nein","ja")</f>
        <v>nein</v>
      </c>
    </row>
    <row r="3191" spans="1:7" x14ac:dyDescent="0.25">
      <c r="A3191" t="s">
        <v>4496</v>
      </c>
      <c r="B3191" t="s">
        <v>4497</v>
      </c>
      <c r="C3191" t="s">
        <v>3</v>
      </c>
      <c r="D3191" s="13">
        <v>14</v>
      </c>
      <c r="E3191" t="s">
        <v>9102</v>
      </c>
      <c r="F3191" t="str">
        <f>IF(ISERROR(VLOOKUP(Transaktionen[[#This Row],[Transaktionen]],BTT[Verwendete Transaktion (Pflichtauswahl)],1,FALSE)),"nein","ja")</f>
        <v>nein</v>
      </c>
    </row>
    <row r="3192" spans="1:7" x14ac:dyDescent="0.25">
      <c r="A3192" t="s">
        <v>4498</v>
      </c>
      <c r="B3192" t="s">
        <v>4499</v>
      </c>
      <c r="C3192" t="s">
        <v>3</v>
      </c>
      <c r="D3192" s="13">
        <v>271</v>
      </c>
      <c r="E3192" t="s">
        <v>9102</v>
      </c>
      <c r="F3192" t="str">
        <f>IF(ISERROR(VLOOKUP(Transaktionen[[#This Row],[Transaktionen]],BTT[Verwendete Transaktion (Pflichtauswahl)],1,FALSE)),"nein","ja")</f>
        <v>nein</v>
      </c>
    </row>
    <row r="3193" spans="1:7" x14ac:dyDescent="0.25">
      <c r="A3193" t="s">
        <v>4500</v>
      </c>
      <c r="B3193" t="s">
        <v>4501</v>
      </c>
      <c r="C3193" t="s">
        <v>3</v>
      </c>
      <c r="D3193" s="13">
        <v>8372</v>
      </c>
      <c r="E3193" t="s">
        <v>9102</v>
      </c>
      <c r="F3193" t="str">
        <f>IF(ISERROR(VLOOKUP(Transaktionen[[#This Row],[Transaktionen]],BTT[Verwendete Transaktion (Pflichtauswahl)],1,FALSE)),"nein","ja")</f>
        <v>nein</v>
      </c>
    </row>
    <row r="3194" spans="1:7" x14ac:dyDescent="0.25">
      <c r="A3194" t="s">
        <v>4502</v>
      </c>
      <c r="B3194" t="s">
        <v>4503</v>
      </c>
      <c r="C3194" t="s">
        <v>3</v>
      </c>
      <c r="D3194" s="13">
        <v>37</v>
      </c>
      <c r="E3194" t="s">
        <v>9102</v>
      </c>
      <c r="F3194" t="str">
        <f>IF(ISERROR(VLOOKUP(Transaktionen[[#This Row],[Transaktionen]],BTT[Verwendete Transaktion (Pflichtauswahl)],1,FALSE)),"nein","ja")</f>
        <v>nein</v>
      </c>
    </row>
    <row r="3195" spans="1:7" x14ac:dyDescent="0.25">
      <c r="A3195" t="s">
        <v>4504</v>
      </c>
      <c r="B3195" t="s">
        <v>4505</v>
      </c>
      <c r="C3195" t="s">
        <v>3</v>
      </c>
      <c r="D3195" s="13">
        <v>72</v>
      </c>
      <c r="E3195" t="s">
        <v>9102</v>
      </c>
      <c r="F3195" t="str">
        <f>IF(ISERROR(VLOOKUP(Transaktionen[[#This Row],[Transaktionen]],BTT[Verwendete Transaktion (Pflichtauswahl)],1,FALSE)),"nein","ja")</f>
        <v>nein</v>
      </c>
    </row>
    <row r="3196" spans="1:7" x14ac:dyDescent="0.25">
      <c r="A3196" t="s">
        <v>4506</v>
      </c>
      <c r="B3196" t="s">
        <v>4258</v>
      </c>
      <c r="C3196" t="s">
        <v>3</v>
      </c>
      <c r="D3196" s="13">
        <v>1887916</v>
      </c>
      <c r="E3196" t="s">
        <v>9102</v>
      </c>
      <c r="F3196" t="str">
        <f>IF(ISERROR(VLOOKUP(Transaktionen[[#This Row],[Transaktionen]],BTT[Verwendete Transaktion (Pflichtauswahl)],1,FALSE)),"nein","ja")</f>
        <v>nein</v>
      </c>
    </row>
    <row r="3197" spans="1:7" x14ac:dyDescent="0.25">
      <c r="A3197" t="s">
        <v>4507</v>
      </c>
      <c r="B3197" t="s">
        <v>4508</v>
      </c>
      <c r="C3197" t="s">
        <v>3</v>
      </c>
      <c r="D3197" s="13">
        <v>1388</v>
      </c>
      <c r="E3197" t="s">
        <v>9102</v>
      </c>
      <c r="F3197" t="str">
        <f>IF(ISERROR(VLOOKUP(Transaktionen[[#This Row],[Transaktionen]],BTT[Verwendete Transaktion (Pflichtauswahl)],1,FALSE)),"nein","ja")</f>
        <v>nein</v>
      </c>
    </row>
    <row r="3198" spans="1:7" x14ac:dyDescent="0.25">
      <c r="A3198" t="s">
        <v>4509</v>
      </c>
      <c r="B3198" t="s">
        <v>4510</v>
      </c>
      <c r="C3198" t="s">
        <v>3</v>
      </c>
      <c r="D3198" s="13">
        <v>4975</v>
      </c>
      <c r="E3198" t="s">
        <v>9102</v>
      </c>
      <c r="F3198" t="str">
        <f>IF(ISERROR(VLOOKUP(Transaktionen[[#This Row],[Transaktionen]],BTT[Verwendete Transaktion (Pflichtauswahl)],1,FALSE)),"nein","ja")</f>
        <v>nein</v>
      </c>
    </row>
    <row r="3199" spans="1:7" x14ac:dyDescent="0.25">
      <c r="A3199" t="s">
        <v>4511</v>
      </c>
      <c r="B3199" t="s">
        <v>4512</v>
      </c>
      <c r="C3199" t="s">
        <v>3</v>
      </c>
      <c r="D3199" s="13">
        <v>3760</v>
      </c>
      <c r="E3199" t="s">
        <v>9102</v>
      </c>
      <c r="F3199" t="str">
        <f>IF(ISERROR(VLOOKUP(Transaktionen[[#This Row],[Transaktionen]],BTT[Verwendete Transaktion (Pflichtauswahl)],1,FALSE)),"nein","ja")</f>
        <v>nein</v>
      </c>
    </row>
    <row r="3200" spans="1:7" x14ac:dyDescent="0.25">
      <c r="A3200" t="s">
        <v>4513</v>
      </c>
      <c r="B3200" t="s">
        <v>4514</v>
      </c>
      <c r="C3200" t="s">
        <v>3</v>
      </c>
      <c r="D3200" s="13">
        <v>69868</v>
      </c>
      <c r="E3200" t="s">
        <v>9102</v>
      </c>
      <c r="F3200" t="str">
        <f>IF(ISERROR(VLOOKUP(Transaktionen[[#This Row],[Transaktionen]],BTT[Verwendete Transaktion (Pflichtauswahl)],1,FALSE)),"nein","ja")</f>
        <v>nein</v>
      </c>
    </row>
    <row r="3201" spans="1:7" x14ac:dyDescent="0.25">
      <c r="A3201" t="s">
        <v>4515</v>
      </c>
      <c r="B3201" t="s">
        <v>4516</v>
      </c>
      <c r="C3201" t="s">
        <v>3</v>
      </c>
      <c r="D3201" s="13">
        <v>1370</v>
      </c>
      <c r="E3201" t="s">
        <v>9102</v>
      </c>
      <c r="F3201" t="str">
        <f>IF(ISERROR(VLOOKUP(Transaktionen[[#This Row],[Transaktionen]],BTT[Verwendete Transaktion (Pflichtauswahl)],1,FALSE)),"nein","ja")</f>
        <v>nein</v>
      </c>
    </row>
    <row r="3202" spans="1:7" x14ac:dyDescent="0.25">
      <c r="A3202" t="s">
        <v>4517</v>
      </c>
      <c r="B3202" t="s">
        <v>4518</v>
      </c>
      <c r="C3202" t="s">
        <v>3</v>
      </c>
      <c r="D3202" s="13">
        <v>1124</v>
      </c>
      <c r="E3202" t="s">
        <v>9102</v>
      </c>
      <c r="F3202" t="str">
        <f>IF(ISERROR(VLOOKUP(Transaktionen[[#This Row],[Transaktionen]],BTT[Verwendete Transaktion (Pflichtauswahl)],1,FALSE)),"nein","ja")</f>
        <v>nein</v>
      </c>
    </row>
    <row r="3203" spans="1:7" x14ac:dyDescent="0.25">
      <c r="A3203" t="s">
        <v>4519</v>
      </c>
      <c r="B3203" t="s">
        <v>4520</v>
      </c>
      <c r="C3203" t="s">
        <v>3</v>
      </c>
      <c r="D3203" s="13">
        <v>120</v>
      </c>
      <c r="E3203" t="s">
        <v>9102</v>
      </c>
      <c r="F3203" t="str">
        <f>IF(ISERROR(VLOOKUP(Transaktionen[[#This Row],[Transaktionen]],BTT[Verwendete Transaktion (Pflichtauswahl)],1,FALSE)),"nein","ja")</f>
        <v>nein</v>
      </c>
    </row>
    <row r="3204" spans="1:7" x14ac:dyDescent="0.25">
      <c r="A3204" t="s">
        <v>4521</v>
      </c>
      <c r="B3204" t="s">
        <v>4522</v>
      </c>
      <c r="C3204" t="s">
        <v>3</v>
      </c>
      <c r="D3204" s="13">
        <v>106345</v>
      </c>
      <c r="E3204" t="s">
        <v>9102</v>
      </c>
      <c r="F3204" t="str">
        <f>IF(ISERROR(VLOOKUP(Transaktionen[[#This Row],[Transaktionen]],BTT[Verwendete Transaktion (Pflichtauswahl)],1,FALSE)),"nein","ja")</f>
        <v>nein</v>
      </c>
    </row>
    <row r="3205" spans="1:7" x14ac:dyDescent="0.25">
      <c r="A3205" t="s">
        <v>4523</v>
      </c>
      <c r="B3205" t="s">
        <v>4524</v>
      </c>
      <c r="C3205" t="s">
        <v>3</v>
      </c>
      <c r="D3205" s="13" t="s">
        <v>576</v>
      </c>
      <c r="E3205" t="s">
        <v>576</v>
      </c>
      <c r="F3205" t="str">
        <f>IF(ISERROR(VLOOKUP(Transaktionen[[#This Row],[Transaktionen]],BTT[Verwendete Transaktion (Pflichtauswahl)],1,FALSE)),"nein","ja")</f>
        <v>nein</v>
      </c>
      <c r="G3205" t="s">
        <v>9516</v>
      </c>
    </row>
    <row r="3206" spans="1:7" x14ac:dyDescent="0.25">
      <c r="A3206" t="s">
        <v>4525</v>
      </c>
      <c r="B3206" t="s">
        <v>4526</v>
      </c>
      <c r="C3206" t="s">
        <v>3</v>
      </c>
      <c r="D3206" s="13">
        <v>15294</v>
      </c>
      <c r="E3206" t="s">
        <v>9102</v>
      </c>
      <c r="F3206" t="str">
        <f>IF(ISERROR(VLOOKUP(Transaktionen[[#This Row],[Transaktionen]],BTT[Verwendete Transaktion (Pflichtauswahl)],1,FALSE)),"nein","ja")</f>
        <v>nein</v>
      </c>
    </row>
    <row r="3207" spans="1:7" x14ac:dyDescent="0.25">
      <c r="A3207" t="s">
        <v>4527</v>
      </c>
      <c r="B3207" t="s">
        <v>4528</v>
      </c>
      <c r="C3207" t="s">
        <v>3</v>
      </c>
      <c r="D3207" s="13">
        <v>11854</v>
      </c>
      <c r="E3207" t="s">
        <v>9102</v>
      </c>
      <c r="F3207" s="10" t="str">
        <f>IF(ISERROR(VLOOKUP(Transaktionen[[#This Row],[Transaktionen]],BTT[Verwendete Transaktion (Pflichtauswahl)],1,FALSE)),"nein","ja")</f>
        <v>nein</v>
      </c>
    </row>
    <row r="3208" spans="1:7" x14ac:dyDescent="0.25">
      <c r="A3208" t="s">
        <v>4529</v>
      </c>
      <c r="B3208" t="s">
        <v>4530</v>
      </c>
      <c r="C3208" t="s">
        <v>3</v>
      </c>
      <c r="D3208" s="13">
        <v>1631</v>
      </c>
      <c r="E3208" t="s">
        <v>9102</v>
      </c>
      <c r="F3208" t="str">
        <f>IF(ISERROR(VLOOKUP(Transaktionen[[#This Row],[Transaktionen]],BTT[Verwendete Transaktion (Pflichtauswahl)],1,FALSE)),"nein","ja")</f>
        <v>nein</v>
      </c>
    </row>
    <row r="3209" spans="1:7" x14ac:dyDescent="0.25">
      <c r="A3209" t="s">
        <v>4531</v>
      </c>
      <c r="B3209" t="s">
        <v>4510</v>
      </c>
      <c r="C3209" t="s">
        <v>3</v>
      </c>
      <c r="D3209" s="13">
        <v>62</v>
      </c>
      <c r="E3209" t="s">
        <v>9102</v>
      </c>
      <c r="F3209" t="str">
        <f>IF(ISERROR(VLOOKUP(Transaktionen[[#This Row],[Transaktionen]],BTT[Verwendete Transaktion (Pflichtauswahl)],1,FALSE)),"nein","ja")</f>
        <v>nein</v>
      </c>
    </row>
    <row r="3210" spans="1:7" x14ac:dyDescent="0.25">
      <c r="A3210" t="s">
        <v>4532</v>
      </c>
      <c r="B3210" t="s">
        <v>4533</v>
      </c>
      <c r="C3210" t="s">
        <v>3</v>
      </c>
      <c r="D3210" s="13">
        <v>41</v>
      </c>
      <c r="E3210" t="s">
        <v>576</v>
      </c>
      <c r="F3210" t="str">
        <f>IF(ISERROR(VLOOKUP(Transaktionen[[#This Row],[Transaktionen]],BTT[Verwendete Transaktion (Pflichtauswahl)],1,FALSE)),"nein","ja")</f>
        <v>nein</v>
      </c>
    </row>
    <row r="3211" spans="1:7" x14ac:dyDescent="0.25">
      <c r="A3211" t="s">
        <v>9471</v>
      </c>
      <c r="B3211" t="s">
        <v>9472</v>
      </c>
      <c r="C3211" t="s">
        <v>3</v>
      </c>
      <c r="D3211" s="13">
        <v>9</v>
      </c>
      <c r="E3211" t="s">
        <v>9102</v>
      </c>
      <c r="F3211" t="str">
        <f>IF(ISERROR(VLOOKUP(Transaktionen[[#This Row],[Transaktionen]],BTT[Verwendete Transaktion (Pflichtauswahl)],1,FALSE)),"nein","ja")</f>
        <v>nein</v>
      </c>
    </row>
    <row r="3212" spans="1:7" x14ac:dyDescent="0.25">
      <c r="A3212" t="s">
        <v>4534</v>
      </c>
      <c r="B3212" t="s">
        <v>4535</v>
      </c>
      <c r="C3212" t="s">
        <v>3</v>
      </c>
      <c r="D3212" s="13">
        <v>6590</v>
      </c>
      <c r="E3212" t="s">
        <v>9102</v>
      </c>
      <c r="F3212" t="str">
        <f>IF(ISERROR(VLOOKUP(Transaktionen[[#This Row],[Transaktionen]],BTT[Verwendete Transaktion (Pflichtauswahl)],1,FALSE)),"nein","ja")</f>
        <v>nein</v>
      </c>
    </row>
    <row r="3213" spans="1:7" x14ac:dyDescent="0.25">
      <c r="A3213" t="s">
        <v>4536</v>
      </c>
      <c r="B3213" t="s">
        <v>4537</v>
      </c>
      <c r="C3213" t="s">
        <v>3</v>
      </c>
      <c r="D3213" s="13">
        <v>238</v>
      </c>
      <c r="E3213" t="s">
        <v>9102</v>
      </c>
      <c r="F3213" s="10" t="str">
        <f>IF(ISERROR(VLOOKUP(Transaktionen[[#This Row],[Transaktionen]],BTT[Verwendete Transaktion (Pflichtauswahl)],1,FALSE)),"nein","ja")</f>
        <v>nein</v>
      </c>
    </row>
    <row r="3214" spans="1:7" x14ac:dyDescent="0.25">
      <c r="A3214" t="s">
        <v>4538</v>
      </c>
      <c r="B3214" t="s">
        <v>4539</v>
      </c>
      <c r="C3214" t="s">
        <v>3</v>
      </c>
      <c r="D3214" s="13">
        <v>144</v>
      </c>
      <c r="E3214" t="s">
        <v>9102</v>
      </c>
      <c r="F3214" t="str">
        <f>IF(ISERROR(VLOOKUP(Transaktionen[[#This Row],[Transaktionen]],BTT[Verwendete Transaktion (Pflichtauswahl)],1,FALSE)),"nein","ja")</f>
        <v>nein</v>
      </c>
    </row>
    <row r="3215" spans="1:7" x14ac:dyDescent="0.25">
      <c r="A3215" t="s">
        <v>4540</v>
      </c>
      <c r="B3215" t="s">
        <v>4541</v>
      </c>
      <c r="C3215" t="s">
        <v>3</v>
      </c>
      <c r="D3215" s="13">
        <v>6362</v>
      </c>
      <c r="E3215" t="s">
        <v>9102</v>
      </c>
      <c r="F3215" t="str">
        <f>IF(ISERROR(VLOOKUP(Transaktionen[[#This Row],[Transaktionen]],BTT[Verwendete Transaktion (Pflichtauswahl)],1,FALSE)),"nein","ja")</f>
        <v>nein</v>
      </c>
    </row>
    <row r="3216" spans="1:7" x14ac:dyDescent="0.25">
      <c r="A3216" t="s">
        <v>4542</v>
      </c>
      <c r="B3216" t="s">
        <v>4543</v>
      </c>
      <c r="C3216" t="s">
        <v>3</v>
      </c>
      <c r="D3216" s="13">
        <v>30</v>
      </c>
      <c r="E3216" t="s">
        <v>576</v>
      </c>
      <c r="F3216" t="str">
        <f>IF(ISERROR(VLOOKUP(Transaktionen[[#This Row],[Transaktionen]],BTT[Verwendete Transaktion (Pflichtauswahl)],1,FALSE)),"nein","ja")</f>
        <v>nein</v>
      </c>
    </row>
    <row r="3217" spans="1:7" x14ac:dyDescent="0.25">
      <c r="A3217" t="s">
        <v>4544</v>
      </c>
      <c r="B3217" t="s">
        <v>4545</v>
      </c>
      <c r="C3217" t="s">
        <v>3</v>
      </c>
      <c r="D3217" s="13">
        <v>94</v>
      </c>
      <c r="E3217" t="s">
        <v>9102</v>
      </c>
      <c r="F3217" t="str">
        <f>IF(ISERROR(VLOOKUP(Transaktionen[[#This Row],[Transaktionen]],BTT[Verwendete Transaktion (Pflichtauswahl)],1,FALSE)),"nein","ja")</f>
        <v>nein</v>
      </c>
    </row>
    <row r="3218" spans="1:7" x14ac:dyDescent="0.25">
      <c r="A3218" t="s">
        <v>4546</v>
      </c>
      <c r="B3218" t="s">
        <v>4547</v>
      </c>
      <c r="C3218" t="s">
        <v>3</v>
      </c>
      <c r="D3218" s="13" t="s">
        <v>576</v>
      </c>
      <c r="E3218" t="s">
        <v>576</v>
      </c>
      <c r="F3218" t="str">
        <f>IF(ISERROR(VLOOKUP(Transaktionen[[#This Row],[Transaktionen]],BTT[Verwendete Transaktion (Pflichtauswahl)],1,FALSE)),"nein","ja")</f>
        <v>nein</v>
      </c>
      <c r="G3218" t="s">
        <v>9516</v>
      </c>
    </row>
    <row r="3219" spans="1:7" x14ac:dyDescent="0.25">
      <c r="A3219" t="s">
        <v>4548</v>
      </c>
      <c r="B3219" t="s">
        <v>4549</v>
      </c>
      <c r="C3219" t="s">
        <v>3</v>
      </c>
      <c r="D3219" s="13">
        <v>3075</v>
      </c>
      <c r="E3219" t="s">
        <v>9102</v>
      </c>
      <c r="F3219" t="str">
        <f>IF(ISERROR(VLOOKUP(Transaktionen[[#This Row],[Transaktionen]],BTT[Verwendete Transaktion (Pflichtauswahl)],1,FALSE)),"nein","ja")</f>
        <v>nein</v>
      </c>
    </row>
    <row r="3220" spans="1:7" x14ac:dyDescent="0.25">
      <c r="A3220" t="s">
        <v>4550</v>
      </c>
      <c r="B3220" t="s">
        <v>4551</v>
      </c>
      <c r="C3220" t="s">
        <v>3</v>
      </c>
      <c r="D3220" s="13">
        <v>128</v>
      </c>
      <c r="E3220" t="s">
        <v>576</v>
      </c>
      <c r="F3220" s="10" t="str">
        <f>IF(ISERROR(VLOOKUP(Transaktionen[[#This Row],[Transaktionen]],BTT[Verwendete Transaktion (Pflichtauswahl)],1,FALSE)),"nein","ja")</f>
        <v>nein</v>
      </c>
    </row>
    <row r="3221" spans="1:7" x14ac:dyDescent="0.25">
      <c r="A3221" t="s">
        <v>9257</v>
      </c>
      <c r="B3221" t="s">
        <v>9258</v>
      </c>
      <c r="C3221" t="s">
        <v>3</v>
      </c>
      <c r="D3221" s="13">
        <v>3</v>
      </c>
      <c r="E3221" t="s">
        <v>9102</v>
      </c>
      <c r="F3221" s="10" t="str">
        <f>IF(ISERROR(VLOOKUP(Transaktionen[[#This Row],[Transaktionen]],BTT[Verwendete Transaktion (Pflichtauswahl)],1,FALSE)),"nein","ja")</f>
        <v>nein</v>
      </c>
    </row>
    <row r="3222" spans="1:7" x14ac:dyDescent="0.25">
      <c r="A3222" t="s">
        <v>9473</v>
      </c>
      <c r="B3222" t="s">
        <v>9474</v>
      </c>
      <c r="C3222" t="s">
        <v>3</v>
      </c>
      <c r="D3222" s="13">
        <v>24</v>
      </c>
      <c r="E3222" t="s">
        <v>9102</v>
      </c>
      <c r="F3222" t="str">
        <f>IF(ISERROR(VLOOKUP(Transaktionen[[#This Row],[Transaktionen]],BTT[Verwendete Transaktion (Pflichtauswahl)],1,FALSE)),"nein","ja")</f>
        <v>nein</v>
      </c>
    </row>
    <row r="3223" spans="1:7" x14ac:dyDescent="0.25">
      <c r="A3223" t="s">
        <v>9475</v>
      </c>
      <c r="B3223" t="s">
        <v>576</v>
      </c>
      <c r="C3223" t="s">
        <v>3</v>
      </c>
      <c r="D3223" s="13">
        <v>10</v>
      </c>
      <c r="E3223" t="s">
        <v>9102</v>
      </c>
      <c r="F3223" t="str">
        <f>IF(ISERROR(VLOOKUP(Transaktionen[[#This Row],[Transaktionen]],BTT[Verwendete Transaktion (Pflichtauswahl)],1,FALSE)),"nein","ja")</f>
        <v>nein</v>
      </c>
    </row>
    <row r="3224" spans="1:7" x14ac:dyDescent="0.25">
      <c r="A3224" t="s">
        <v>4552</v>
      </c>
      <c r="B3224" t="s">
        <v>4553</v>
      </c>
      <c r="C3224" t="s">
        <v>3</v>
      </c>
      <c r="D3224" s="13">
        <v>5778</v>
      </c>
      <c r="E3224" t="s">
        <v>9102</v>
      </c>
      <c r="F3224" t="str">
        <f>IF(ISERROR(VLOOKUP(Transaktionen[[#This Row],[Transaktionen]],BTT[Verwendete Transaktion (Pflichtauswahl)],1,FALSE)),"nein","ja")</f>
        <v>nein</v>
      </c>
    </row>
    <row r="3225" spans="1:7" x14ac:dyDescent="0.25">
      <c r="A3225" t="s">
        <v>4554</v>
      </c>
      <c r="B3225" t="s">
        <v>4555</v>
      </c>
      <c r="C3225" t="s">
        <v>3</v>
      </c>
      <c r="D3225" s="13">
        <v>22</v>
      </c>
      <c r="E3225" t="s">
        <v>9102</v>
      </c>
      <c r="F3225" t="str">
        <f>IF(ISERROR(VLOOKUP(Transaktionen[[#This Row],[Transaktionen]],BTT[Verwendete Transaktion (Pflichtauswahl)],1,FALSE)),"nein","ja")</f>
        <v>nein</v>
      </c>
    </row>
    <row r="3226" spans="1:7" x14ac:dyDescent="0.25">
      <c r="A3226" t="s">
        <v>4556</v>
      </c>
      <c r="B3226" t="s">
        <v>4557</v>
      </c>
      <c r="C3226" t="s">
        <v>3</v>
      </c>
      <c r="D3226" s="13">
        <v>1950</v>
      </c>
      <c r="E3226" t="s">
        <v>9102</v>
      </c>
      <c r="F3226" t="str">
        <f>IF(ISERROR(VLOOKUP(Transaktionen[[#This Row],[Transaktionen]],BTT[Verwendete Transaktion (Pflichtauswahl)],1,FALSE)),"nein","ja")</f>
        <v>nein</v>
      </c>
    </row>
    <row r="3227" spans="1:7" x14ac:dyDescent="0.25">
      <c r="A3227" t="s">
        <v>4558</v>
      </c>
      <c r="B3227" t="s">
        <v>4559</v>
      </c>
      <c r="C3227" t="s">
        <v>3</v>
      </c>
      <c r="D3227" s="13">
        <v>222</v>
      </c>
      <c r="E3227" t="s">
        <v>9102</v>
      </c>
      <c r="F3227" t="str">
        <f>IF(ISERROR(VLOOKUP(Transaktionen[[#This Row],[Transaktionen]],BTT[Verwendete Transaktion (Pflichtauswahl)],1,FALSE)),"nein","ja")</f>
        <v>nein</v>
      </c>
    </row>
    <row r="3228" spans="1:7" x14ac:dyDescent="0.25">
      <c r="A3228" t="s">
        <v>4560</v>
      </c>
      <c r="B3228" t="s">
        <v>4561</v>
      </c>
      <c r="C3228" t="s">
        <v>3</v>
      </c>
      <c r="D3228" s="13" t="s">
        <v>576</v>
      </c>
      <c r="E3228" t="s">
        <v>576</v>
      </c>
      <c r="F3228" t="str">
        <f>IF(ISERROR(VLOOKUP(Transaktionen[[#This Row],[Transaktionen]],BTT[Verwendete Transaktion (Pflichtauswahl)],1,FALSE)),"nein","ja")</f>
        <v>nein</v>
      </c>
      <c r="G3228" t="s">
        <v>9516</v>
      </c>
    </row>
    <row r="3229" spans="1:7" x14ac:dyDescent="0.25">
      <c r="A3229" t="s">
        <v>4562</v>
      </c>
      <c r="B3229" t="s">
        <v>4563</v>
      </c>
      <c r="C3229" t="s">
        <v>3</v>
      </c>
      <c r="D3229" s="13">
        <v>22</v>
      </c>
      <c r="E3229" t="s">
        <v>9102</v>
      </c>
      <c r="F3229" t="str">
        <f>IF(ISERROR(VLOOKUP(Transaktionen[[#This Row],[Transaktionen]],BTT[Verwendete Transaktion (Pflichtauswahl)],1,FALSE)),"nein","ja")</f>
        <v>nein</v>
      </c>
    </row>
    <row r="3230" spans="1:7" x14ac:dyDescent="0.25">
      <c r="A3230" t="s">
        <v>4564</v>
      </c>
      <c r="B3230" t="s">
        <v>4565</v>
      </c>
      <c r="C3230" t="s">
        <v>3</v>
      </c>
      <c r="D3230" s="13">
        <v>16</v>
      </c>
      <c r="E3230" t="s">
        <v>9102</v>
      </c>
      <c r="F3230" t="str">
        <f>IF(ISERROR(VLOOKUP(Transaktionen[[#This Row],[Transaktionen]],BTT[Verwendete Transaktion (Pflichtauswahl)],1,FALSE)),"nein","ja")</f>
        <v>nein</v>
      </c>
    </row>
    <row r="3231" spans="1:7" x14ac:dyDescent="0.25">
      <c r="A3231" t="s">
        <v>4566</v>
      </c>
      <c r="B3231" t="s">
        <v>4567</v>
      </c>
      <c r="C3231" t="s">
        <v>3</v>
      </c>
      <c r="D3231" s="13" t="s">
        <v>576</v>
      </c>
      <c r="E3231" t="s">
        <v>576</v>
      </c>
      <c r="F3231" t="str">
        <f>IF(ISERROR(VLOOKUP(Transaktionen[[#This Row],[Transaktionen]],BTT[Verwendete Transaktion (Pflichtauswahl)],1,FALSE)),"nein","ja")</f>
        <v>nein</v>
      </c>
      <c r="G3231" t="s">
        <v>9516</v>
      </c>
    </row>
    <row r="3232" spans="1:7" x14ac:dyDescent="0.25">
      <c r="A3232" t="s">
        <v>4568</v>
      </c>
      <c r="B3232" t="s">
        <v>4569</v>
      </c>
      <c r="C3232" t="s">
        <v>3</v>
      </c>
      <c r="D3232" s="13" t="s">
        <v>576</v>
      </c>
      <c r="E3232" t="s">
        <v>576</v>
      </c>
      <c r="F3232" t="str">
        <f>IF(ISERROR(VLOOKUP(Transaktionen[[#This Row],[Transaktionen]],BTT[Verwendete Transaktion (Pflichtauswahl)],1,FALSE)),"nein","ja")</f>
        <v>nein</v>
      </c>
      <c r="G3232" t="s">
        <v>9516</v>
      </c>
    </row>
    <row r="3233" spans="1:6" x14ac:dyDescent="0.25">
      <c r="A3233" t="s">
        <v>4570</v>
      </c>
      <c r="B3233" t="s">
        <v>4571</v>
      </c>
      <c r="C3233" t="s">
        <v>8454</v>
      </c>
      <c r="D3233" s="13">
        <v>2</v>
      </c>
      <c r="E3233" t="s">
        <v>9102</v>
      </c>
      <c r="F3233" t="str">
        <f>IF(ISERROR(VLOOKUP(Transaktionen[[#This Row],[Transaktionen]],BTT[Verwendete Transaktion (Pflichtauswahl)],1,FALSE)),"nein","ja")</f>
        <v>nein</v>
      </c>
    </row>
    <row r="3234" spans="1:6" x14ac:dyDescent="0.25">
      <c r="A3234" t="s">
        <v>4572</v>
      </c>
      <c r="B3234" t="s">
        <v>4573</v>
      </c>
      <c r="C3234" t="s">
        <v>8454</v>
      </c>
      <c r="D3234" s="13">
        <v>778</v>
      </c>
      <c r="E3234" t="s">
        <v>9102</v>
      </c>
      <c r="F3234" t="str">
        <f>IF(ISERROR(VLOOKUP(Transaktionen[[#This Row],[Transaktionen]],BTT[Verwendete Transaktion (Pflichtauswahl)],1,FALSE)),"nein","ja")</f>
        <v>nein</v>
      </c>
    </row>
    <row r="3235" spans="1:6" x14ac:dyDescent="0.25">
      <c r="A3235" t="s">
        <v>4574</v>
      </c>
      <c r="B3235" t="s">
        <v>4575</v>
      </c>
      <c r="C3235" t="s">
        <v>8454</v>
      </c>
      <c r="D3235" s="13">
        <v>482</v>
      </c>
      <c r="E3235" t="s">
        <v>9102</v>
      </c>
      <c r="F3235" t="str">
        <f>IF(ISERROR(VLOOKUP(Transaktionen[[#This Row],[Transaktionen]],BTT[Verwendete Transaktion (Pflichtauswahl)],1,FALSE)),"nein","ja")</f>
        <v>nein</v>
      </c>
    </row>
    <row r="3236" spans="1:6" x14ac:dyDescent="0.25">
      <c r="A3236" t="s">
        <v>4576</v>
      </c>
      <c r="B3236" t="s">
        <v>4575</v>
      </c>
      <c r="C3236" t="s">
        <v>8454</v>
      </c>
      <c r="D3236" s="13">
        <v>2</v>
      </c>
      <c r="E3236" t="s">
        <v>576</v>
      </c>
      <c r="F3236" t="str">
        <f>IF(ISERROR(VLOOKUP(Transaktionen[[#This Row],[Transaktionen]],BTT[Verwendete Transaktion (Pflichtauswahl)],1,FALSE)),"nein","ja")</f>
        <v>nein</v>
      </c>
    </row>
    <row r="3237" spans="1:6" x14ac:dyDescent="0.25">
      <c r="A3237" t="s">
        <v>4577</v>
      </c>
      <c r="B3237" t="s">
        <v>4575</v>
      </c>
      <c r="C3237" t="s">
        <v>8454</v>
      </c>
      <c r="D3237" s="13">
        <v>105</v>
      </c>
      <c r="E3237" t="s">
        <v>9102</v>
      </c>
      <c r="F3237" t="str">
        <f>IF(ISERROR(VLOOKUP(Transaktionen[[#This Row],[Transaktionen]],BTT[Verwendete Transaktion (Pflichtauswahl)],1,FALSE)),"nein","ja")</f>
        <v>nein</v>
      </c>
    </row>
    <row r="3238" spans="1:6" x14ac:dyDescent="0.25">
      <c r="A3238" t="s">
        <v>4578</v>
      </c>
      <c r="B3238" t="s">
        <v>4575</v>
      </c>
      <c r="C3238" t="s">
        <v>8454</v>
      </c>
      <c r="D3238" s="13">
        <v>1088</v>
      </c>
      <c r="E3238" t="s">
        <v>9102</v>
      </c>
      <c r="F3238" t="str">
        <f>IF(ISERROR(VLOOKUP(Transaktionen[[#This Row],[Transaktionen]],BTT[Verwendete Transaktion (Pflichtauswahl)],1,FALSE)),"nein","ja")</f>
        <v>nein</v>
      </c>
    </row>
    <row r="3239" spans="1:6" x14ac:dyDescent="0.25">
      <c r="A3239" t="s">
        <v>4579</v>
      </c>
      <c r="B3239" t="s">
        <v>4575</v>
      </c>
      <c r="C3239" t="s">
        <v>8454</v>
      </c>
      <c r="D3239" s="13">
        <v>1652</v>
      </c>
      <c r="E3239" t="s">
        <v>9102</v>
      </c>
      <c r="F3239" t="str">
        <f>IF(ISERROR(VLOOKUP(Transaktionen[[#This Row],[Transaktionen]],BTT[Verwendete Transaktion (Pflichtauswahl)],1,FALSE)),"nein","ja")</f>
        <v>nein</v>
      </c>
    </row>
    <row r="3240" spans="1:6" x14ac:dyDescent="0.25">
      <c r="A3240" t="s">
        <v>4580</v>
      </c>
      <c r="B3240" t="s">
        <v>4575</v>
      </c>
      <c r="C3240" t="s">
        <v>8454</v>
      </c>
      <c r="D3240" s="13">
        <v>971</v>
      </c>
      <c r="E3240" t="s">
        <v>9102</v>
      </c>
      <c r="F3240" t="str">
        <f>IF(ISERROR(VLOOKUP(Transaktionen[[#This Row],[Transaktionen]],BTT[Verwendete Transaktion (Pflichtauswahl)],1,FALSE)),"nein","ja")</f>
        <v>nein</v>
      </c>
    </row>
    <row r="3241" spans="1:6" x14ac:dyDescent="0.25">
      <c r="A3241" t="s">
        <v>4581</v>
      </c>
      <c r="B3241" t="s">
        <v>4575</v>
      </c>
      <c r="C3241" t="s">
        <v>8454</v>
      </c>
      <c r="D3241" s="13">
        <v>11145</v>
      </c>
      <c r="E3241" t="s">
        <v>9102</v>
      </c>
      <c r="F3241" t="str">
        <f>IF(ISERROR(VLOOKUP(Transaktionen[[#This Row],[Transaktionen]],BTT[Verwendete Transaktion (Pflichtauswahl)],1,FALSE)),"nein","ja")</f>
        <v>nein</v>
      </c>
    </row>
    <row r="3242" spans="1:6" x14ac:dyDescent="0.25">
      <c r="A3242" t="s">
        <v>4582</v>
      </c>
      <c r="B3242" t="s">
        <v>4583</v>
      </c>
      <c r="C3242" t="s">
        <v>8454</v>
      </c>
      <c r="D3242" s="13">
        <v>34</v>
      </c>
      <c r="E3242" t="s">
        <v>9102</v>
      </c>
      <c r="F3242" t="str">
        <f>IF(ISERROR(VLOOKUP(Transaktionen[[#This Row],[Transaktionen]],BTT[Verwendete Transaktion (Pflichtauswahl)],1,FALSE)),"nein","ja")</f>
        <v>nein</v>
      </c>
    </row>
    <row r="3243" spans="1:6" x14ac:dyDescent="0.25">
      <c r="A3243" t="s">
        <v>4584</v>
      </c>
      <c r="B3243" t="s">
        <v>4585</v>
      </c>
      <c r="C3243" t="s">
        <v>8454</v>
      </c>
      <c r="D3243" s="13">
        <v>189</v>
      </c>
      <c r="E3243" t="s">
        <v>9102</v>
      </c>
      <c r="F3243" t="str">
        <f>IF(ISERROR(VLOOKUP(Transaktionen[[#This Row],[Transaktionen]],BTT[Verwendete Transaktion (Pflichtauswahl)],1,FALSE)),"nein","ja")</f>
        <v>nein</v>
      </c>
    </row>
    <row r="3244" spans="1:6" x14ac:dyDescent="0.25">
      <c r="A3244" t="s">
        <v>4586</v>
      </c>
      <c r="B3244" t="s">
        <v>4587</v>
      </c>
      <c r="C3244" t="s">
        <v>8454</v>
      </c>
      <c r="D3244" s="13">
        <v>40</v>
      </c>
      <c r="E3244" t="s">
        <v>576</v>
      </c>
      <c r="F3244" t="str">
        <f>IF(ISERROR(VLOOKUP(Transaktionen[[#This Row],[Transaktionen]],BTT[Verwendete Transaktion (Pflichtauswahl)],1,FALSE)),"nein","ja")</f>
        <v>nein</v>
      </c>
    </row>
    <row r="3245" spans="1:6" x14ac:dyDescent="0.25">
      <c r="A3245" t="s">
        <v>9476</v>
      </c>
      <c r="B3245" t="s">
        <v>4587</v>
      </c>
      <c r="C3245" t="s">
        <v>8454</v>
      </c>
      <c r="D3245" s="13">
        <v>8</v>
      </c>
      <c r="E3245" t="s">
        <v>9102</v>
      </c>
      <c r="F3245" t="str">
        <f>IF(ISERROR(VLOOKUP(Transaktionen[[#This Row],[Transaktionen]],BTT[Verwendete Transaktion (Pflichtauswahl)],1,FALSE)),"nein","ja")</f>
        <v>nein</v>
      </c>
    </row>
    <row r="3246" spans="1:6" x14ac:dyDescent="0.25">
      <c r="A3246" t="s">
        <v>4588</v>
      </c>
      <c r="B3246" t="s">
        <v>4587</v>
      </c>
      <c r="C3246" t="s">
        <v>8454</v>
      </c>
      <c r="D3246" s="13">
        <v>178</v>
      </c>
      <c r="E3246" t="s">
        <v>9102</v>
      </c>
      <c r="F3246" t="str">
        <f>IF(ISERROR(VLOOKUP(Transaktionen[[#This Row],[Transaktionen]],BTT[Verwendete Transaktion (Pflichtauswahl)],1,FALSE)),"nein","ja")</f>
        <v>nein</v>
      </c>
    </row>
    <row r="3247" spans="1:6" x14ac:dyDescent="0.25">
      <c r="A3247" t="s">
        <v>4589</v>
      </c>
      <c r="B3247" t="s">
        <v>4590</v>
      </c>
      <c r="C3247" t="s">
        <v>8454</v>
      </c>
      <c r="D3247" s="13">
        <v>86</v>
      </c>
      <c r="E3247" t="s">
        <v>9102</v>
      </c>
      <c r="F3247" t="str">
        <f>IF(ISERROR(VLOOKUP(Transaktionen[[#This Row],[Transaktionen]],BTT[Verwendete Transaktion (Pflichtauswahl)],1,FALSE)),"nein","ja")</f>
        <v>nein</v>
      </c>
    </row>
    <row r="3248" spans="1:6" x14ac:dyDescent="0.25">
      <c r="A3248" t="s">
        <v>4591</v>
      </c>
      <c r="B3248" t="s">
        <v>4592</v>
      </c>
      <c r="C3248" t="s">
        <v>8454</v>
      </c>
      <c r="D3248" s="13">
        <v>78</v>
      </c>
      <c r="E3248" t="s">
        <v>576</v>
      </c>
      <c r="F3248" t="str">
        <f>IF(ISERROR(VLOOKUP(Transaktionen[[#This Row],[Transaktionen]],BTT[Verwendete Transaktion (Pflichtauswahl)],1,FALSE)),"nein","ja")</f>
        <v>nein</v>
      </c>
    </row>
    <row r="3249" spans="1:6" x14ac:dyDescent="0.25">
      <c r="A3249" t="s">
        <v>4593</v>
      </c>
      <c r="B3249" t="s">
        <v>4590</v>
      </c>
      <c r="C3249" t="s">
        <v>8454</v>
      </c>
      <c r="D3249" s="13">
        <v>482</v>
      </c>
      <c r="E3249" t="s">
        <v>9102</v>
      </c>
      <c r="F3249" t="str">
        <f>IF(ISERROR(VLOOKUP(Transaktionen[[#This Row],[Transaktionen]],BTT[Verwendete Transaktion (Pflichtauswahl)],1,FALSE)),"nein","ja")</f>
        <v>nein</v>
      </c>
    </row>
    <row r="3250" spans="1:6" x14ac:dyDescent="0.25">
      <c r="A3250" t="s">
        <v>4594</v>
      </c>
      <c r="B3250" t="s">
        <v>4595</v>
      </c>
      <c r="C3250" t="s">
        <v>8454</v>
      </c>
      <c r="D3250" s="13">
        <v>223</v>
      </c>
      <c r="E3250" t="s">
        <v>9102</v>
      </c>
      <c r="F3250" t="str">
        <f>IF(ISERROR(VLOOKUP(Transaktionen[[#This Row],[Transaktionen]],BTT[Verwendete Transaktion (Pflichtauswahl)],1,FALSE)),"nein","ja")</f>
        <v>nein</v>
      </c>
    </row>
    <row r="3251" spans="1:6" x14ac:dyDescent="0.25">
      <c r="A3251" t="s">
        <v>4596</v>
      </c>
      <c r="B3251" t="s">
        <v>4597</v>
      </c>
      <c r="C3251" t="s">
        <v>8454</v>
      </c>
      <c r="D3251" s="13">
        <v>283</v>
      </c>
      <c r="E3251" t="s">
        <v>9102</v>
      </c>
      <c r="F3251" t="str">
        <f>IF(ISERROR(VLOOKUP(Transaktionen[[#This Row],[Transaktionen]],BTT[Verwendete Transaktion (Pflichtauswahl)],1,FALSE)),"nein","ja")</f>
        <v>nein</v>
      </c>
    </row>
    <row r="3252" spans="1:6" x14ac:dyDescent="0.25">
      <c r="A3252" t="s">
        <v>4598</v>
      </c>
      <c r="B3252" t="s">
        <v>4599</v>
      </c>
      <c r="C3252" t="s">
        <v>8454</v>
      </c>
      <c r="D3252" s="13">
        <v>1444</v>
      </c>
      <c r="E3252" t="s">
        <v>9102</v>
      </c>
      <c r="F3252" t="str">
        <f>IF(ISERROR(VLOOKUP(Transaktionen[[#This Row],[Transaktionen]],BTT[Verwendete Transaktion (Pflichtauswahl)],1,FALSE)),"nein","ja")</f>
        <v>nein</v>
      </c>
    </row>
    <row r="3253" spans="1:6" x14ac:dyDescent="0.25">
      <c r="A3253" t="s">
        <v>4600</v>
      </c>
      <c r="B3253" t="s">
        <v>4601</v>
      </c>
      <c r="C3253" t="s">
        <v>8454</v>
      </c>
      <c r="D3253" s="13">
        <v>13</v>
      </c>
      <c r="E3253" t="s">
        <v>9102</v>
      </c>
      <c r="F3253" t="str">
        <f>IF(ISERROR(VLOOKUP(Transaktionen[[#This Row],[Transaktionen]],BTT[Verwendete Transaktion (Pflichtauswahl)],1,FALSE)),"nein","ja")</f>
        <v>nein</v>
      </c>
    </row>
    <row r="3254" spans="1:6" x14ac:dyDescent="0.25">
      <c r="A3254" t="s">
        <v>4602</v>
      </c>
      <c r="B3254" t="s">
        <v>4603</v>
      </c>
      <c r="C3254" t="s">
        <v>8454</v>
      </c>
      <c r="D3254" s="13">
        <v>3642</v>
      </c>
      <c r="E3254" t="s">
        <v>9102</v>
      </c>
      <c r="F3254" t="str">
        <f>IF(ISERROR(VLOOKUP(Transaktionen[[#This Row],[Transaktionen]],BTT[Verwendete Transaktion (Pflichtauswahl)],1,FALSE)),"nein","ja")</f>
        <v>nein</v>
      </c>
    </row>
    <row r="3255" spans="1:6" x14ac:dyDescent="0.25">
      <c r="A3255" t="s">
        <v>4604</v>
      </c>
      <c r="B3255" t="s">
        <v>4605</v>
      </c>
      <c r="C3255" t="s">
        <v>8454</v>
      </c>
      <c r="D3255" s="13">
        <v>96</v>
      </c>
      <c r="E3255" t="s">
        <v>576</v>
      </c>
      <c r="F3255" t="str">
        <f>IF(ISERROR(VLOOKUP(Transaktionen[[#This Row],[Transaktionen]],BTT[Verwendete Transaktion (Pflichtauswahl)],1,FALSE)),"nein","ja")</f>
        <v>nein</v>
      </c>
    </row>
    <row r="3256" spans="1:6" x14ac:dyDescent="0.25">
      <c r="A3256" t="s">
        <v>4606</v>
      </c>
      <c r="B3256" t="s">
        <v>4607</v>
      </c>
      <c r="C3256" t="s">
        <v>8454</v>
      </c>
      <c r="D3256" s="13">
        <v>175136</v>
      </c>
      <c r="E3256" t="s">
        <v>9102</v>
      </c>
      <c r="F3256" t="str">
        <f>IF(ISERROR(VLOOKUP(Transaktionen[[#This Row],[Transaktionen]],BTT[Verwendete Transaktion (Pflichtauswahl)],1,FALSE)),"nein","ja")</f>
        <v>nein</v>
      </c>
    </row>
    <row r="3257" spans="1:6" x14ac:dyDescent="0.25">
      <c r="A3257" t="s">
        <v>4608</v>
      </c>
      <c r="B3257" t="s">
        <v>4609</v>
      </c>
      <c r="C3257" t="s">
        <v>8454</v>
      </c>
      <c r="D3257" s="13">
        <v>1131</v>
      </c>
      <c r="E3257" t="s">
        <v>9102</v>
      </c>
      <c r="F3257" t="str">
        <f>IF(ISERROR(VLOOKUP(Transaktionen[[#This Row],[Transaktionen]],BTT[Verwendete Transaktion (Pflichtauswahl)],1,FALSE)),"nein","ja")</f>
        <v>nein</v>
      </c>
    </row>
    <row r="3258" spans="1:6" x14ac:dyDescent="0.25">
      <c r="A3258" t="s">
        <v>4610</v>
      </c>
      <c r="B3258" t="s">
        <v>4609</v>
      </c>
      <c r="C3258" t="s">
        <v>8454</v>
      </c>
      <c r="D3258" s="13">
        <v>18</v>
      </c>
      <c r="E3258" t="s">
        <v>576</v>
      </c>
      <c r="F3258" t="str">
        <f>IF(ISERROR(VLOOKUP(Transaktionen[[#This Row],[Transaktionen]],BTT[Verwendete Transaktion (Pflichtauswahl)],1,FALSE)),"nein","ja")</f>
        <v>nein</v>
      </c>
    </row>
    <row r="3259" spans="1:6" x14ac:dyDescent="0.25">
      <c r="A3259" t="s">
        <v>4611</v>
      </c>
      <c r="B3259" t="s">
        <v>4609</v>
      </c>
      <c r="C3259" t="s">
        <v>8454</v>
      </c>
      <c r="D3259" s="13">
        <v>465</v>
      </c>
      <c r="E3259" t="s">
        <v>9102</v>
      </c>
      <c r="F3259" t="str">
        <f>IF(ISERROR(VLOOKUP(Transaktionen[[#This Row],[Transaktionen]],BTT[Verwendete Transaktion (Pflichtauswahl)],1,FALSE)),"nein","ja")</f>
        <v>nein</v>
      </c>
    </row>
    <row r="3260" spans="1:6" x14ac:dyDescent="0.25">
      <c r="A3260" t="s">
        <v>4612</v>
      </c>
      <c r="B3260" t="s">
        <v>4613</v>
      </c>
      <c r="C3260" t="s">
        <v>8454</v>
      </c>
      <c r="D3260" s="13">
        <v>870</v>
      </c>
      <c r="E3260" t="s">
        <v>9102</v>
      </c>
      <c r="F3260" t="str">
        <f>IF(ISERROR(VLOOKUP(Transaktionen[[#This Row],[Transaktionen]],BTT[Verwendete Transaktion (Pflichtauswahl)],1,FALSE)),"nein","ja")</f>
        <v>nein</v>
      </c>
    </row>
    <row r="3261" spans="1:6" x14ac:dyDescent="0.25">
      <c r="A3261" t="s">
        <v>4614</v>
      </c>
      <c r="B3261" t="s">
        <v>4615</v>
      </c>
      <c r="C3261" t="s">
        <v>8454</v>
      </c>
      <c r="D3261" s="13">
        <v>11</v>
      </c>
      <c r="E3261" t="s">
        <v>9102</v>
      </c>
      <c r="F3261" t="str">
        <f>IF(ISERROR(VLOOKUP(Transaktionen[[#This Row],[Transaktionen]],BTT[Verwendete Transaktion (Pflichtauswahl)],1,FALSE)),"nein","ja")</f>
        <v>nein</v>
      </c>
    </row>
    <row r="3262" spans="1:6" x14ac:dyDescent="0.25">
      <c r="A3262" t="s">
        <v>9259</v>
      </c>
      <c r="B3262" t="s">
        <v>9260</v>
      </c>
      <c r="C3262" t="s">
        <v>8454</v>
      </c>
      <c r="D3262" s="13">
        <v>6</v>
      </c>
      <c r="E3262" t="s">
        <v>9102</v>
      </c>
      <c r="F3262" t="str">
        <f>IF(ISERROR(VLOOKUP(Transaktionen[[#This Row],[Transaktionen]],BTT[Verwendete Transaktion (Pflichtauswahl)],1,FALSE)),"nein","ja")</f>
        <v>nein</v>
      </c>
    </row>
    <row r="3263" spans="1:6" x14ac:dyDescent="0.25">
      <c r="A3263" t="s">
        <v>4616</v>
      </c>
      <c r="B3263" t="s">
        <v>4617</v>
      </c>
      <c r="C3263" t="s">
        <v>8454</v>
      </c>
      <c r="D3263" s="13">
        <v>7</v>
      </c>
      <c r="E3263" t="s">
        <v>576</v>
      </c>
      <c r="F3263" t="str">
        <f>IF(ISERROR(VLOOKUP(Transaktionen[[#This Row],[Transaktionen]],BTT[Verwendete Transaktion (Pflichtauswahl)],1,FALSE)),"nein","ja")</f>
        <v>nein</v>
      </c>
    </row>
    <row r="3264" spans="1:6" x14ac:dyDescent="0.25">
      <c r="A3264" t="s">
        <v>9477</v>
      </c>
      <c r="B3264" t="s">
        <v>9478</v>
      </c>
      <c r="C3264" t="s">
        <v>8454</v>
      </c>
      <c r="D3264" s="13">
        <v>90</v>
      </c>
      <c r="E3264" t="s">
        <v>9102</v>
      </c>
      <c r="F3264" t="str">
        <f>IF(ISERROR(VLOOKUP(Transaktionen[[#This Row],[Transaktionen]],BTT[Verwendete Transaktion (Pflichtauswahl)],1,FALSE)),"nein","ja")</f>
        <v>nein</v>
      </c>
    </row>
    <row r="3265" spans="1:7" x14ac:dyDescent="0.25">
      <c r="A3265" t="s">
        <v>4618</v>
      </c>
      <c r="B3265" t="s">
        <v>4619</v>
      </c>
      <c r="C3265" t="s">
        <v>8454</v>
      </c>
      <c r="D3265" s="13">
        <v>75</v>
      </c>
      <c r="E3265" t="s">
        <v>9102</v>
      </c>
      <c r="F3265" t="str">
        <f>IF(ISERROR(VLOOKUP(Transaktionen[[#This Row],[Transaktionen]],BTT[Verwendete Transaktion (Pflichtauswahl)],1,FALSE)),"nein","ja")</f>
        <v>nein</v>
      </c>
    </row>
    <row r="3266" spans="1:7" x14ac:dyDescent="0.25">
      <c r="A3266" t="s">
        <v>4620</v>
      </c>
      <c r="B3266" t="s">
        <v>4621</v>
      </c>
      <c r="C3266" t="s">
        <v>8454</v>
      </c>
      <c r="D3266" s="13">
        <v>14</v>
      </c>
      <c r="E3266" t="s">
        <v>576</v>
      </c>
      <c r="F3266" t="str">
        <f>IF(ISERROR(VLOOKUP(Transaktionen[[#This Row],[Transaktionen]],BTT[Verwendete Transaktion (Pflichtauswahl)],1,FALSE)),"nein","ja")</f>
        <v>nein</v>
      </c>
    </row>
    <row r="3267" spans="1:7" x14ac:dyDescent="0.25">
      <c r="A3267" t="s">
        <v>4622</v>
      </c>
      <c r="B3267" t="s">
        <v>4623</v>
      </c>
      <c r="C3267" t="s">
        <v>8454</v>
      </c>
      <c r="D3267" s="13">
        <v>84</v>
      </c>
      <c r="E3267" t="s">
        <v>9102</v>
      </c>
      <c r="F3267" t="str">
        <f>IF(ISERROR(VLOOKUP(Transaktionen[[#This Row],[Transaktionen]],BTT[Verwendete Transaktion (Pflichtauswahl)],1,FALSE)),"nein","ja")</f>
        <v>nein</v>
      </c>
    </row>
    <row r="3268" spans="1:7" x14ac:dyDescent="0.25">
      <c r="A3268" t="s">
        <v>4624</v>
      </c>
      <c r="B3268" t="s">
        <v>4625</v>
      </c>
      <c r="C3268" t="s">
        <v>8454</v>
      </c>
      <c r="D3268" s="13">
        <v>25</v>
      </c>
      <c r="E3268" t="s">
        <v>576</v>
      </c>
      <c r="F3268" t="str">
        <f>IF(ISERROR(VLOOKUP(Transaktionen[[#This Row],[Transaktionen]],BTT[Verwendete Transaktion (Pflichtauswahl)],1,FALSE)),"nein","ja")</f>
        <v>nein</v>
      </c>
    </row>
    <row r="3269" spans="1:7" x14ac:dyDescent="0.25">
      <c r="A3269" t="s">
        <v>9261</v>
      </c>
      <c r="B3269" t="s">
        <v>4625</v>
      </c>
      <c r="C3269" t="s">
        <v>8454</v>
      </c>
      <c r="D3269" s="13">
        <v>36</v>
      </c>
      <c r="E3269" t="s">
        <v>9102</v>
      </c>
      <c r="F3269" t="str">
        <f>IF(ISERROR(VLOOKUP(Transaktionen[[#This Row],[Transaktionen]],BTT[Verwendete Transaktion (Pflichtauswahl)],1,FALSE)),"nein","ja")</f>
        <v>nein</v>
      </c>
    </row>
    <row r="3270" spans="1:7" x14ac:dyDescent="0.25">
      <c r="A3270" t="s">
        <v>4626</v>
      </c>
      <c r="B3270" t="s">
        <v>4625</v>
      </c>
      <c r="C3270" t="s">
        <v>8454</v>
      </c>
      <c r="D3270" s="13">
        <v>145</v>
      </c>
      <c r="E3270" t="s">
        <v>9102</v>
      </c>
      <c r="F3270" t="str">
        <f>IF(ISERROR(VLOOKUP(Transaktionen[[#This Row],[Transaktionen]],BTT[Verwendete Transaktion (Pflichtauswahl)],1,FALSE)),"nein","ja")</f>
        <v>nein</v>
      </c>
    </row>
    <row r="3271" spans="1:7" x14ac:dyDescent="0.25">
      <c r="A3271" t="s">
        <v>7337</v>
      </c>
      <c r="B3271" t="s">
        <v>8348</v>
      </c>
      <c r="C3271" t="s">
        <v>6087</v>
      </c>
      <c r="D3271" s="13" t="s">
        <v>576</v>
      </c>
      <c r="E3271" t="s">
        <v>576</v>
      </c>
      <c r="F3271" t="str">
        <f>IF(ISERROR(VLOOKUP(Transaktionen[[#This Row],[Transaktionen]],BTT[Verwendete Transaktion (Pflichtauswahl)],1,FALSE)),"nein","ja")</f>
        <v>nein</v>
      </c>
    </row>
    <row r="3272" spans="1:7" x14ac:dyDescent="0.25">
      <c r="A3272" t="s">
        <v>7338</v>
      </c>
      <c r="B3272" t="s">
        <v>8349</v>
      </c>
      <c r="C3272" t="s">
        <v>6087</v>
      </c>
      <c r="D3272" s="13" t="s">
        <v>576</v>
      </c>
      <c r="E3272" t="s">
        <v>576</v>
      </c>
      <c r="F3272" t="str">
        <f>IF(ISERROR(VLOOKUP(Transaktionen[[#This Row],[Transaktionen]],BTT[Verwendete Transaktion (Pflichtauswahl)],1,FALSE)),"nein","ja")</f>
        <v>nein</v>
      </c>
    </row>
    <row r="3273" spans="1:7" x14ac:dyDescent="0.25">
      <c r="A3273" t="s">
        <v>4627</v>
      </c>
      <c r="B3273" t="s">
        <v>4628</v>
      </c>
      <c r="C3273" t="s">
        <v>6087</v>
      </c>
      <c r="D3273" s="13">
        <v>51</v>
      </c>
      <c r="E3273" t="s">
        <v>9102</v>
      </c>
      <c r="F3273" t="str">
        <f>IF(ISERROR(VLOOKUP(Transaktionen[[#This Row],[Transaktionen]],BTT[Verwendete Transaktion (Pflichtauswahl)],1,FALSE)),"nein","ja")</f>
        <v>nein</v>
      </c>
    </row>
    <row r="3274" spans="1:7" x14ac:dyDescent="0.25">
      <c r="A3274" t="s">
        <v>4629</v>
      </c>
      <c r="B3274" t="s">
        <v>4630</v>
      </c>
      <c r="C3274" t="s">
        <v>6087</v>
      </c>
      <c r="D3274" s="13">
        <v>24</v>
      </c>
      <c r="E3274" t="s">
        <v>9102</v>
      </c>
      <c r="F3274" t="str">
        <f>IF(ISERROR(VLOOKUP(Transaktionen[[#This Row],[Transaktionen]],BTT[Verwendete Transaktion (Pflichtauswahl)],1,FALSE)),"nein","ja")</f>
        <v>nein</v>
      </c>
    </row>
    <row r="3275" spans="1:7" x14ac:dyDescent="0.25">
      <c r="A3275" t="s">
        <v>4631</v>
      </c>
      <c r="B3275" t="s">
        <v>4632</v>
      </c>
      <c r="C3275" t="s">
        <v>6084</v>
      </c>
      <c r="D3275" s="13">
        <v>1902</v>
      </c>
      <c r="E3275" t="s">
        <v>9102</v>
      </c>
      <c r="F3275" t="str">
        <f>IF(ISERROR(VLOOKUP(Transaktionen[[#This Row],[Transaktionen]],BTT[Verwendete Transaktion (Pflichtauswahl)],1,FALSE)),"nein","ja")</f>
        <v>nein</v>
      </c>
    </row>
    <row r="3276" spans="1:7" x14ac:dyDescent="0.25">
      <c r="A3276" t="s">
        <v>9262</v>
      </c>
      <c r="B3276" t="s">
        <v>9263</v>
      </c>
      <c r="C3276" t="s">
        <v>6087</v>
      </c>
      <c r="D3276" s="13">
        <v>11</v>
      </c>
      <c r="E3276" t="s">
        <v>9102</v>
      </c>
      <c r="F3276" t="str">
        <f>IF(ISERROR(VLOOKUP(Transaktionen[[#This Row],[Transaktionen]],BTT[Verwendete Transaktion (Pflichtauswahl)],1,FALSE)),"nein","ja")</f>
        <v>nein</v>
      </c>
    </row>
    <row r="3277" spans="1:7" x14ac:dyDescent="0.25">
      <c r="A3277" t="s">
        <v>9479</v>
      </c>
      <c r="B3277" t="s">
        <v>9480</v>
      </c>
      <c r="C3277" t="s">
        <v>8454</v>
      </c>
      <c r="D3277" s="13">
        <v>10</v>
      </c>
      <c r="E3277" t="s">
        <v>9102</v>
      </c>
      <c r="F3277" t="str">
        <f>IF(ISERROR(VLOOKUP(Transaktionen[[#This Row],[Transaktionen]],BTT[Verwendete Transaktion (Pflichtauswahl)],1,FALSE)),"nein","ja")</f>
        <v>nein</v>
      </c>
    </row>
    <row r="3278" spans="1:7" x14ac:dyDescent="0.25">
      <c r="A3278" t="s">
        <v>9264</v>
      </c>
      <c r="B3278" t="s">
        <v>9265</v>
      </c>
      <c r="C3278" t="s">
        <v>8454</v>
      </c>
      <c r="D3278" s="13">
        <v>5</v>
      </c>
      <c r="E3278" t="s">
        <v>9102</v>
      </c>
      <c r="F3278" t="str">
        <f>IF(ISERROR(VLOOKUP(Transaktionen[[#This Row],[Transaktionen]],BTT[Verwendete Transaktion (Pflichtauswahl)],1,FALSE)),"nein","ja")</f>
        <v>nein</v>
      </c>
    </row>
    <row r="3279" spans="1:7" x14ac:dyDescent="0.25">
      <c r="A3279" t="s">
        <v>4633</v>
      </c>
      <c r="B3279" t="s">
        <v>4634</v>
      </c>
      <c r="C3279" t="s">
        <v>3</v>
      </c>
      <c r="D3279" s="13" t="s">
        <v>576</v>
      </c>
      <c r="E3279" t="s">
        <v>576</v>
      </c>
      <c r="F3279" t="str">
        <f>IF(ISERROR(VLOOKUP(Transaktionen[[#This Row],[Transaktionen]],BTT[Verwendete Transaktion (Pflichtauswahl)],1,FALSE)),"nein","ja")</f>
        <v>nein</v>
      </c>
      <c r="G3279" t="s">
        <v>9516</v>
      </c>
    </row>
    <row r="3280" spans="1:7" x14ac:dyDescent="0.25">
      <c r="A3280" t="s">
        <v>4635</v>
      </c>
      <c r="B3280" t="s">
        <v>4636</v>
      </c>
      <c r="C3280" t="s">
        <v>3</v>
      </c>
      <c r="D3280" s="13" t="s">
        <v>576</v>
      </c>
      <c r="E3280" t="s">
        <v>576</v>
      </c>
      <c r="F3280" t="str">
        <f>IF(ISERROR(VLOOKUP(Transaktionen[[#This Row],[Transaktionen]],BTT[Verwendete Transaktion (Pflichtauswahl)],1,FALSE)),"nein","ja")</f>
        <v>nein</v>
      </c>
      <c r="G3280" t="s">
        <v>9516</v>
      </c>
    </row>
    <row r="3281" spans="1:7" x14ac:dyDescent="0.25">
      <c r="A3281" t="s">
        <v>4637</v>
      </c>
      <c r="B3281" t="s">
        <v>4638</v>
      </c>
      <c r="C3281" t="s">
        <v>3</v>
      </c>
      <c r="D3281" s="13" t="s">
        <v>576</v>
      </c>
      <c r="E3281" t="s">
        <v>576</v>
      </c>
      <c r="F3281" t="str">
        <f>IF(ISERROR(VLOOKUP(Transaktionen[[#This Row],[Transaktionen]],BTT[Verwendete Transaktion (Pflichtauswahl)],1,FALSE)),"nein","ja")</f>
        <v>nein</v>
      </c>
      <c r="G3281" t="s">
        <v>9516</v>
      </c>
    </row>
    <row r="3282" spans="1:7" x14ac:dyDescent="0.25">
      <c r="A3282" t="s">
        <v>4639</v>
      </c>
      <c r="B3282" t="s">
        <v>576</v>
      </c>
      <c r="C3282" t="s">
        <v>8454</v>
      </c>
      <c r="D3282" s="13">
        <v>1824</v>
      </c>
      <c r="E3282" t="s">
        <v>9102</v>
      </c>
      <c r="F3282" t="str">
        <f>IF(ISERROR(VLOOKUP(Transaktionen[[#This Row],[Transaktionen]],BTT[Verwendete Transaktion (Pflichtauswahl)],1,FALSE)),"nein","ja")</f>
        <v>nein</v>
      </c>
    </row>
    <row r="3283" spans="1:7" x14ac:dyDescent="0.25">
      <c r="A3283" t="s">
        <v>7260</v>
      </c>
      <c r="B3283" t="s">
        <v>8276</v>
      </c>
      <c r="C3283" t="s">
        <v>8454</v>
      </c>
      <c r="D3283" s="13">
        <v>24</v>
      </c>
      <c r="E3283" t="s">
        <v>9102</v>
      </c>
      <c r="F3283" t="str">
        <f>IF(ISERROR(VLOOKUP(Transaktionen[[#This Row],[Transaktionen]],BTT[Verwendete Transaktion (Pflichtauswahl)],1,FALSE)),"nein","ja")</f>
        <v>nein</v>
      </c>
    </row>
    <row r="3284" spans="1:7" x14ac:dyDescent="0.25">
      <c r="A3284" t="s">
        <v>7261</v>
      </c>
      <c r="B3284" t="s">
        <v>8277</v>
      </c>
      <c r="C3284" t="s">
        <v>8454</v>
      </c>
      <c r="D3284" s="13" t="s">
        <v>576</v>
      </c>
      <c r="E3284" t="s">
        <v>576</v>
      </c>
      <c r="F3284" t="str">
        <f>IF(ISERROR(VLOOKUP(Transaktionen[[#This Row],[Transaktionen]],BTT[Verwendete Transaktion (Pflichtauswahl)],1,FALSE)),"nein","ja")</f>
        <v>nein</v>
      </c>
      <c r="G3284" t="s">
        <v>9516</v>
      </c>
    </row>
    <row r="3285" spans="1:7" x14ac:dyDescent="0.25">
      <c r="A3285" t="s">
        <v>3899</v>
      </c>
      <c r="B3285" t="s">
        <v>3900</v>
      </c>
      <c r="C3285" t="s">
        <v>8454</v>
      </c>
      <c r="D3285" s="13">
        <v>286</v>
      </c>
      <c r="E3285" t="s">
        <v>9102</v>
      </c>
      <c r="F3285" t="str">
        <f>IF(ISERROR(VLOOKUP(Transaktionen[[#This Row],[Transaktionen]],BTT[Verwendete Transaktion (Pflichtauswahl)],1,FALSE)),"nein","ja")</f>
        <v>nein</v>
      </c>
    </row>
    <row r="3286" spans="1:7" x14ac:dyDescent="0.25">
      <c r="A3286" t="s">
        <v>7262</v>
      </c>
      <c r="B3286" t="s">
        <v>8278</v>
      </c>
      <c r="C3286" t="s">
        <v>8454</v>
      </c>
      <c r="D3286" s="13">
        <v>5</v>
      </c>
      <c r="E3286" t="s">
        <v>576</v>
      </c>
      <c r="F3286" t="str">
        <f>IF(ISERROR(VLOOKUP(Transaktionen[[#This Row],[Transaktionen]],BTT[Verwendete Transaktion (Pflichtauswahl)],1,FALSE)),"nein","ja")</f>
        <v>nein</v>
      </c>
    </row>
    <row r="3287" spans="1:7" x14ac:dyDescent="0.25">
      <c r="A3287" t="s">
        <v>7263</v>
      </c>
      <c r="B3287" t="s">
        <v>8279</v>
      </c>
      <c r="C3287" t="s">
        <v>8454</v>
      </c>
      <c r="D3287" s="13" t="s">
        <v>576</v>
      </c>
      <c r="E3287" t="s">
        <v>576</v>
      </c>
      <c r="F3287" t="str">
        <f>IF(ISERROR(VLOOKUP(Transaktionen[[#This Row],[Transaktionen]],BTT[Verwendete Transaktion (Pflichtauswahl)],1,FALSE)),"nein","ja")</f>
        <v>nein</v>
      </c>
      <c r="G3287" t="s">
        <v>9516</v>
      </c>
    </row>
    <row r="3288" spans="1:7" x14ac:dyDescent="0.25">
      <c r="A3288" t="s">
        <v>7264</v>
      </c>
      <c r="B3288" t="s">
        <v>8280</v>
      </c>
      <c r="C3288" t="s">
        <v>8454</v>
      </c>
      <c r="D3288" s="13">
        <v>98</v>
      </c>
      <c r="E3288" t="s">
        <v>576</v>
      </c>
      <c r="F3288" t="str">
        <f>IF(ISERROR(VLOOKUP(Transaktionen[[#This Row],[Transaktionen]],BTT[Verwendete Transaktion (Pflichtauswahl)],1,FALSE)),"nein","ja")</f>
        <v>nein</v>
      </c>
    </row>
    <row r="3289" spans="1:7" x14ac:dyDescent="0.25">
      <c r="A3289" t="s">
        <v>3905</v>
      </c>
      <c r="B3289" t="s">
        <v>3906</v>
      </c>
      <c r="C3289" t="s">
        <v>8454</v>
      </c>
      <c r="D3289" s="13">
        <v>11</v>
      </c>
      <c r="E3289" t="s">
        <v>9102</v>
      </c>
      <c r="F3289" t="str">
        <f>IF(ISERROR(VLOOKUP(Transaktionen[[#This Row],[Transaktionen]],BTT[Verwendete Transaktion (Pflichtauswahl)],1,FALSE)),"nein","ja")</f>
        <v>nein</v>
      </c>
    </row>
    <row r="3290" spans="1:7" x14ac:dyDescent="0.25">
      <c r="A3290" t="s">
        <v>3901</v>
      </c>
      <c r="B3290" t="s">
        <v>3902</v>
      </c>
      <c r="C3290" t="s">
        <v>8454</v>
      </c>
      <c r="D3290" s="13">
        <v>12046</v>
      </c>
      <c r="E3290" t="s">
        <v>9102</v>
      </c>
      <c r="F3290" t="str">
        <f>IF(ISERROR(VLOOKUP(Transaktionen[[#This Row],[Transaktionen]],BTT[Verwendete Transaktion (Pflichtauswahl)],1,FALSE)),"nein","ja")</f>
        <v>nein</v>
      </c>
    </row>
    <row r="3291" spans="1:7" x14ac:dyDescent="0.25">
      <c r="A3291" t="s">
        <v>7265</v>
      </c>
      <c r="B3291" t="s">
        <v>8281</v>
      </c>
      <c r="C3291" t="s">
        <v>8454</v>
      </c>
      <c r="D3291" s="13" t="s">
        <v>576</v>
      </c>
      <c r="E3291" t="s">
        <v>576</v>
      </c>
      <c r="F3291" t="str">
        <f>IF(ISERROR(VLOOKUP(Transaktionen[[#This Row],[Transaktionen]],BTT[Verwendete Transaktion (Pflichtauswahl)],1,FALSE)),"nein","ja")</f>
        <v>nein</v>
      </c>
      <c r="G3291" t="s">
        <v>9516</v>
      </c>
    </row>
    <row r="3292" spans="1:7" x14ac:dyDescent="0.25">
      <c r="A3292" t="s">
        <v>3903</v>
      </c>
      <c r="B3292" t="s">
        <v>3904</v>
      </c>
      <c r="C3292" t="s">
        <v>8454</v>
      </c>
      <c r="D3292" s="13">
        <v>95</v>
      </c>
      <c r="E3292" t="s">
        <v>9102</v>
      </c>
      <c r="F3292" t="str">
        <f>IF(ISERROR(VLOOKUP(Transaktionen[[#This Row],[Transaktionen]],BTT[Verwendete Transaktion (Pflichtauswahl)],1,FALSE)),"nein","ja")</f>
        <v>nein</v>
      </c>
    </row>
    <row r="3293" spans="1:7" x14ac:dyDescent="0.25">
      <c r="A3293" t="s">
        <v>7266</v>
      </c>
      <c r="B3293" t="s">
        <v>8282</v>
      </c>
      <c r="C3293" t="s">
        <v>6085</v>
      </c>
      <c r="D3293" s="13">
        <v>15</v>
      </c>
      <c r="E3293" t="s">
        <v>9102</v>
      </c>
      <c r="F3293" t="str">
        <f>IF(ISERROR(VLOOKUP(Transaktionen[[#This Row],[Transaktionen]],BTT[Verwendete Transaktion (Pflichtauswahl)],1,FALSE)),"nein","ja")</f>
        <v>nein</v>
      </c>
    </row>
    <row r="3294" spans="1:7" x14ac:dyDescent="0.25">
      <c r="A3294" t="s">
        <v>7267</v>
      </c>
      <c r="B3294" t="s">
        <v>8283</v>
      </c>
      <c r="C3294" t="s">
        <v>8460</v>
      </c>
      <c r="D3294" s="13" t="s">
        <v>576</v>
      </c>
      <c r="E3294" t="s">
        <v>576</v>
      </c>
      <c r="F3294" t="str">
        <f>IF(ISERROR(VLOOKUP(Transaktionen[[#This Row],[Transaktionen]],BTT[Verwendete Transaktion (Pflichtauswahl)],1,FALSE)),"nein","ja")</f>
        <v>nein</v>
      </c>
      <c r="G3294" t="s">
        <v>9516</v>
      </c>
    </row>
    <row r="3295" spans="1:7" x14ac:dyDescent="0.25">
      <c r="A3295" t="s">
        <v>3907</v>
      </c>
      <c r="B3295" t="s">
        <v>3908</v>
      </c>
      <c r="C3295" t="s">
        <v>8454</v>
      </c>
      <c r="D3295" s="13">
        <v>36</v>
      </c>
      <c r="E3295" t="s">
        <v>9102</v>
      </c>
      <c r="F3295" t="str">
        <f>IF(ISERROR(VLOOKUP(Transaktionen[[#This Row],[Transaktionen]],BTT[Verwendete Transaktion (Pflichtauswahl)],1,FALSE)),"nein","ja")</f>
        <v>nein</v>
      </c>
    </row>
    <row r="3296" spans="1:7" x14ac:dyDescent="0.25">
      <c r="A3296" t="s">
        <v>3909</v>
      </c>
      <c r="B3296" t="s">
        <v>3910</v>
      </c>
      <c r="C3296" t="s">
        <v>8454</v>
      </c>
      <c r="D3296" s="13">
        <v>280</v>
      </c>
      <c r="E3296" t="s">
        <v>9102</v>
      </c>
      <c r="F3296" t="str">
        <f>IF(ISERROR(VLOOKUP(Transaktionen[[#This Row],[Transaktionen]],BTT[Verwendete Transaktion (Pflichtauswahl)],1,FALSE)),"nein","ja")</f>
        <v>nein</v>
      </c>
    </row>
    <row r="3297" spans="1:7" x14ac:dyDescent="0.25">
      <c r="A3297" t="s">
        <v>3911</v>
      </c>
      <c r="B3297" t="s">
        <v>3912</v>
      </c>
      <c r="C3297" t="s">
        <v>8454</v>
      </c>
      <c r="D3297" s="13">
        <v>13384454</v>
      </c>
      <c r="E3297" t="s">
        <v>9102</v>
      </c>
      <c r="F3297" t="str">
        <f>IF(ISERROR(VLOOKUP(Transaktionen[[#This Row],[Transaktionen]],BTT[Verwendete Transaktion (Pflichtauswahl)],1,FALSE)),"nein","ja")</f>
        <v>ja</v>
      </c>
    </row>
    <row r="3298" spans="1:7" x14ac:dyDescent="0.25">
      <c r="A3298" t="s">
        <v>3913</v>
      </c>
      <c r="B3298" t="s">
        <v>3914</v>
      </c>
      <c r="C3298" t="s">
        <v>8454</v>
      </c>
      <c r="D3298" s="13">
        <v>61</v>
      </c>
      <c r="E3298" t="s">
        <v>9102</v>
      </c>
      <c r="F3298" t="str">
        <f>IF(ISERROR(VLOOKUP(Transaktionen[[#This Row],[Transaktionen]],BTT[Verwendete Transaktion (Pflichtauswahl)],1,FALSE)),"nein","ja")</f>
        <v>nein</v>
      </c>
    </row>
    <row r="3299" spans="1:7" x14ac:dyDescent="0.25">
      <c r="A3299" t="s">
        <v>3915</v>
      </c>
      <c r="B3299" t="s">
        <v>3914</v>
      </c>
      <c r="C3299" t="s">
        <v>8454</v>
      </c>
      <c r="D3299" s="13">
        <v>42</v>
      </c>
      <c r="E3299" t="s">
        <v>9102</v>
      </c>
      <c r="F3299" t="str">
        <f>IF(ISERROR(VLOOKUP(Transaktionen[[#This Row],[Transaktionen]],BTT[Verwendete Transaktion (Pflichtauswahl)],1,FALSE)),"nein","ja")</f>
        <v>nein</v>
      </c>
    </row>
    <row r="3300" spans="1:7" x14ac:dyDescent="0.25">
      <c r="A3300" t="s">
        <v>3916</v>
      </c>
      <c r="B3300" t="s">
        <v>3914</v>
      </c>
      <c r="C3300" t="s">
        <v>8454</v>
      </c>
      <c r="D3300" s="13">
        <v>3</v>
      </c>
      <c r="E3300" t="s">
        <v>9102</v>
      </c>
      <c r="F3300" t="str">
        <f>IF(ISERROR(VLOOKUP(Transaktionen[[#This Row],[Transaktionen]],BTT[Verwendete Transaktion (Pflichtauswahl)],1,FALSE)),"nein","ja")</f>
        <v>nein</v>
      </c>
    </row>
    <row r="3301" spans="1:7" x14ac:dyDescent="0.25">
      <c r="A3301" t="s">
        <v>3917</v>
      </c>
      <c r="B3301" t="s">
        <v>3918</v>
      </c>
      <c r="C3301" t="s">
        <v>8454</v>
      </c>
      <c r="D3301" s="13">
        <v>42</v>
      </c>
      <c r="E3301" t="s">
        <v>9102</v>
      </c>
      <c r="F3301" t="str">
        <f>IF(ISERROR(VLOOKUP(Transaktionen[[#This Row],[Transaktionen]],BTT[Verwendete Transaktion (Pflichtauswahl)],1,FALSE)),"nein","ja")</f>
        <v>nein</v>
      </c>
    </row>
    <row r="3302" spans="1:7" x14ac:dyDescent="0.25">
      <c r="A3302" t="s">
        <v>3919</v>
      </c>
      <c r="B3302" t="s">
        <v>3920</v>
      </c>
      <c r="C3302" t="s">
        <v>8454</v>
      </c>
      <c r="D3302" s="13">
        <v>2634</v>
      </c>
      <c r="E3302" t="s">
        <v>9102</v>
      </c>
      <c r="F3302" t="str">
        <f>IF(ISERROR(VLOOKUP(Transaktionen[[#This Row],[Transaktionen]],BTT[Verwendete Transaktion (Pflichtauswahl)],1,FALSE)),"nein","ja")</f>
        <v>ja</v>
      </c>
    </row>
    <row r="3303" spans="1:7" x14ac:dyDescent="0.25">
      <c r="A3303" t="s">
        <v>3921</v>
      </c>
      <c r="B3303" t="s">
        <v>3922</v>
      </c>
      <c r="C3303" t="s">
        <v>8454</v>
      </c>
      <c r="D3303" s="13">
        <v>96</v>
      </c>
      <c r="E3303" t="s">
        <v>9102</v>
      </c>
      <c r="F3303" t="str">
        <f>IF(ISERROR(VLOOKUP(Transaktionen[[#This Row],[Transaktionen]],BTT[Verwendete Transaktion (Pflichtauswahl)],1,FALSE)),"nein","ja")</f>
        <v>nein</v>
      </c>
    </row>
    <row r="3304" spans="1:7" x14ac:dyDescent="0.25">
      <c r="A3304" t="s">
        <v>3923</v>
      </c>
      <c r="B3304" t="s">
        <v>3924</v>
      </c>
      <c r="C3304" t="s">
        <v>8454</v>
      </c>
      <c r="D3304" s="13">
        <v>404</v>
      </c>
      <c r="E3304" t="s">
        <v>9102</v>
      </c>
      <c r="F3304" s="10" t="str">
        <f>IF(ISERROR(VLOOKUP(Transaktionen[[#This Row],[Transaktionen]],BTT[Verwendete Transaktion (Pflichtauswahl)],1,FALSE)),"nein","ja")</f>
        <v>nein</v>
      </c>
    </row>
    <row r="3305" spans="1:7" x14ac:dyDescent="0.25">
      <c r="A3305" t="s">
        <v>7268</v>
      </c>
      <c r="B3305" t="s">
        <v>8284</v>
      </c>
      <c r="C3305" t="s">
        <v>8454</v>
      </c>
      <c r="D3305" s="13" t="s">
        <v>576</v>
      </c>
      <c r="E3305" t="s">
        <v>576</v>
      </c>
      <c r="F3305" t="str">
        <f>IF(ISERROR(VLOOKUP(Transaktionen[[#This Row],[Transaktionen]],BTT[Verwendete Transaktion (Pflichtauswahl)],1,FALSE)),"nein","ja")</f>
        <v>nein</v>
      </c>
      <c r="G3305" t="s">
        <v>9516</v>
      </c>
    </row>
    <row r="3306" spans="1:7" x14ac:dyDescent="0.25">
      <c r="A3306" t="s">
        <v>3925</v>
      </c>
      <c r="B3306" t="s">
        <v>3926</v>
      </c>
      <c r="C3306" t="s">
        <v>6322</v>
      </c>
      <c r="D3306" s="13" t="s">
        <v>576</v>
      </c>
      <c r="E3306" t="s">
        <v>576</v>
      </c>
      <c r="F3306" t="str">
        <f>IF(ISERROR(VLOOKUP(Transaktionen[[#This Row],[Transaktionen]],BTT[Verwendete Transaktion (Pflichtauswahl)],1,FALSE)),"nein","ja")</f>
        <v>nein</v>
      </c>
      <c r="G3306" t="s">
        <v>9516</v>
      </c>
    </row>
    <row r="3307" spans="1:7" x14ac:dyDescent="0.25">
      <c r="A3307" t="s">
        <v>3927</v>
      </c>
      <c r="B3307" t="s">
        <v>576</v>
      </c>
      <c r="C3307" t="s">
        <v>8454</v>
      </c>
      <c r="D3307" s="13">
        <v>720</v>
      </c>
      <c r="E3307" t="s">
        <v>9102</v>
      </c>
      <c r="F3307" t="str">
        <f>IF(ISERROR(VLOOKUP(Transaktionen[[#This Row],[Transaktionen]],BTT[Verwendete Transaktion (Pflichtauswahl)],1,FALSE)),"nein","ja")</f>
        <v>nein</v>
      </c>
    </row>
    <row r="3308" spans="1:7" x14ac:dyDescent="0.25">
      <c r="A3308" t="s">
        <v>3928</v>
      </c>
      <c r="B3308" t="s">
        <v>3929</v>
      </c>
      <c r="C3308" t="s">
        <v>8454</v>
      </c>
      <c r="D3308" s="13">
        <v>1132</v>
      </c>
      <c r="E3308" t="s">
        <v>9102</v>
      </c>
      <c r="F3308" t="str">
        <f>IF(ISERROR(VLOOKUP(Transaktionen[[#This Row],[Transaktionen]],BTT[Verwendete Transaktion (Pflichtauswahl)],1,FALSE)),"nein","ja")</f>
        <v>nein</v>
      </c>
    </row>
    <row r="3309" spans="1:7" x14ac:dyDescent="0.25">
      <c r="A3309" t="s">
        <v>7269</v>
      </c>
      <c r="B3309" t="s">
        <v>8285</v>
      </c>
      <c r="C3309" t="s">
        <v>8454</v>
      </c>
      <c r="D3309" s="13" t="s">
        <v>576</v>
      </c>
      <c r="E3309" t="s">
        <v>576</v>
      </c>
      <c r="F3309" t="str">
        <f>IF(ISERROR(VLOOKUP(Transaktionen[[#This Row],[Transaktionen]],BTT[Verwendete Transaktion (Pflichtauswahl)],1,FALSE)),"nein","ja")</f>
        <v>nein</v>
      </c>
      <c r="G3309" t="s">
        <v>9516</v>
      </c>
    </row>
    <row r="3310" spans="1:7" x14ac:dyDescent="0.25">
      <c r="A3310" t="s">
        <v>3930</v>
      </c>
      <c r="B3310" t="s">
        <v>3931</v>
      </c>
      <c r="C3310" t="s">
        <v>8454</v>
      </c>
      <c r="D3310" s="13">
        <v>80</v>
      </c>
      <c r="E3310" t="s">
        <v>576</v>
      </c>
      <c r="F3310" t="str">
        <f>IF(ISERROR(VLOOKUP(Transaktionen[[#This Row],[Transaktionen]],BTT[Verwendete Transaktion (Pflichtauswahl)],1,FALSE)),"nein","ja")</f>
        <v>nein</v>
      </c>
    </row>
    <row r="3311" spans="1:7" x14ac:dyDescent="0.25">
      <c r="A3311" t="s">
        <v>7270</v>
      </c>
      <c r="B3311" t="s">
        <v>8286</v>
      </c>
      <c r="C3311" t="s">
        <v>8454</v>
      </c>
      <c r="D3311" s="13" t="s">
        <v>576</v>
      </c>
      <c r="E3311" t="s">
        <v>576</v>
      </c>
      <c r="F3311" t="str">
        <f>IF(ISERROR(VLOOKUP(Transaktionen[[#This Row],[Transaktionen]],BTT[Verwendete Transaktion (Pflichtauswahl)],1,FALSE)),"nein","ja")</f>
        <v>nein</v>
      </c>
      <c r="G3311" t="s">
        <v>9516</v>
      </c>
    </row>
    <row r="3312" spans="1:7" x14ac:dyDescent="0.25">
      <c r="A3312" t="s">
        <v>7271</v>
      </c>
      <c r="B3312" t="s">
        <v>8225</v>
      </c>
      <c r="C3312" t="s">
        <v>8454</v>
      </c>
      <c r="D3312" s="13">
        <v>168</v>
      </c>
      <c r="E3312" t="s">
        <v>9102</v>
      </c>
      <c r="F3312" t="str">
        <f>IF(ISERROR(VLOOKUP(Transaktionen[[#This Row],[Transaktionen]],BTT[Verwendete Transaktion (Pflichtauswahl)],1,FALSE)),"nein","ja")</f>
        <v>nein</v>
      </c>
    </row>
    <row r="3313" spans="1:7" x14ac:dyDescent="0.25">
      <c r="A3313" t="s">
        <v>7272</v>
      </c>
      <c r="B3313" t="s">
        <v>8287</v>
      </c>
      <c r="C3313" t="s">
        <v>8454</v>
      </c>
      <c r="D3313" s="13" t="s">
        <v>576</v>
      </c>
      <c r="E3313" t="s">
        <v>576</v>
      </c>
      <c r="F3313" t="str">
        <f>IF(ISERROR(VLOOKUP(Transaktionen[[#This Row],[Transaktionen]],BTT[Verwendete Transaktion (Pflichtauswahl)],1,FALSE)),"nein","ja")</f>
        <v>nein</v>
      </c>
      <c r="G3313" t="s">
        <v>9516</v>
      </c>
    </row>
    <row r="3314" spans="1:7" x14ac:dyDescent="0.25">
      <c r="A3314" t="s">
        <v>7273</v>
      </c>
      <c r="B3314" t="s">
        <v>8288</v>
      </c>
      <c r="C3314" t="s">
        <v>8454</v>
      </c>
      <c r="D3314" s="13" t="s">
        <v>576</v>
      </c>
      <c r="E3314" t="s">
        <v>576</v>
      </c>
      <c r="F3314" t="str">
        <f>IF(ISERROR(VLOOKUP(Transaktionen[[#This Row],[Transaktionen]],BTT[Verwendete Transaktion (Pflichtauswahl)],1,FALSE)),"nein","ja")</f>
        <v>nein</v>
      </c>
      <c r="G3314" t="s">
        <v>9516</v>
      </c>
    </row>
    <row r="3315" spans="1:7" x14ac:dyDescent="0.25">
      <c r="A3315" t="s">
        <v>7274</v>
      </c>
      <c r="B3315" t="s">
        <v>8289</v>
      </c>
      <c r="C3315" t="s">
        <v>8454</v>
      </c>
      <c r="D3315" s="13" t="s">
        <v>576</v>
      </c>
      <c r="E3315" t="s">
        <v>576</v>
      </c>
      <c r="F3315" t="str">
        <f>IF(ISERROR(VLOOKUP(Transaktionen[[#This Row],[Transaktionen]],BTT[Verwendete Transaktion (Pflichtauswahl)],1,FALSE)),"nein","ja")</f>
        <v>nein</v>
      </c>
      <c r="G3315" t="s">
        <v>9516</v>
      </c>
    </row>
    <row r="3316" spans="1:7" x14ac:dyDescent="0.25">
      <c r="A3316" t="s">
        <v>7275</v>
      </c>
      <c r="B3316" t="s">
        <v>8287</v>
      </c>
      <c r="C3316" t="s">
        <v>8454</v>
      </c>
      <c r="D3316" s="13" t="s">
        <v>576</v>
      </c>
      <c r="E3316" t="s">
        <v>576</v>
      </c>
      <c r="F3316" t="str">
        <f>IF(ISERROR(VLOOKUP(Transaktionen[[#This Row],[Transaktionen]],BTT[Verwendete Transaktion (Pflichtauswahl)],1,FALSE)),"nein","ja")</f>
        <v>nein</v>
      </c>
      <c r="G3316" t="s">
        <v>9516</v>
      </c>
    </row>
    <row r="3317" spans="1:7" x14ac:dyDescent="0.25">
      <c r="A3317" t="s">
        <v>7276</v>
      </c>
      <c r="B3317" t="s">
        <v>8290</v>
      </c>
      <c r="C3317" t="s">
        <v>8455</v>
      </c>
      <c r="D3317" s="13" t="s">
        <v>576</v>
      </c>
      <c r="E3317" t="s">
        <v>576</v>
      </c>
      <c r="F3317" t="str">
        <f>IF(ISERROR(VLOOKUP(Transaktionen[[#This Row],[Transaktionen]],BTT[Verwendete Transaktion (Pflichtauswahl)],1,FALSE)),"nein","ja")</f>
        <v>nein</v>
      </c>
      <c r="G3317" t="s">
        <v>9516</v>
      </c>
    </row>
    <row r="3318" spans="1:7" x14ac:dyDescent="0.25">
      <c r="A3318" t="s">
        <v>7277</v>
      </c>
      <c r="B3318" t="s">
        <v>8291</v>
      </c>
      <c r="C3318" t="s">
        <v>6039</v>
      </c>
      <c r="D3318" s="13">
        <v>2</v>
      </c>
      <c r="E3318" t="s">
        <v>576</v>
      </c>
      <c r="F3318" t="str">
        <f>IF(ISERROR(VLOOKUP(Transaktionen[[#This Row],[Transaktionen]],BTT[Verwendete Transaktion (Pflichtauswahl)],1,FALSE)),"nein","ja")</f>
        <v>nein</v>
      </c>
    </row>
    <row r="3319" spans="1:7" x14ac:dyDescent="0.25">
      <c r="A3319" t="s">
        <v>3932</v>
      </c>
      <c r="B3319" t="s">
        <v>3933</v>
      </c>
      <c r="C3319" t="s">
        <v>8454</v>
      </c>
      <c r="D3319" s="13">
        <v>2512008</v>
      </c>
      <c r="E3319" t="s">
        <v>9102</v>
      </c>
      <c r="F3319" t="str">
        <f>IF(ISERROR(VLOOKUP(Transaktionen[[#This Row],[Transaktionen]],BTT[Verwendete Transaktion (Pflichtauswahl)],1,FALSE)),"nein","ja")</f>
        <v>nein</v>
      </c>
    </row>
    <row r="3320" spans="1:7" x14ac:dyDescent="0.25">
      <c r="A3320" t="s">
        <v>3934</v>
      </c>
      <c r="B3320" t="s">
        <v>3935</v>
      </c>
      <c r="C3320" t="s">
        <v>8454</v>
      </c>
      <c r="D3320" s="13">
        <v>7150</v>
      </c>
      <c r="E3320" t="s">
        <v>9102</v>
      </c>
      <c r="F3320" t="str">
        <f>IF(ISERROR(VLOOKUP(Transaktionen[[#This Row],[Transaktionen]],BTT[Verwendete Transaktion (Pflichtauswahl)],1,FALSE)),"nein","ja")</f>
        <v>nein</v>
      </c>
    </row>
    <row r="3321" spans="1:7" x14ac:dyDescent="0.25">
      <c r="A3321" t="s">
        <v>3936</v>
      </c>
      <c r="B3321" t="s">
        <v>3937</v>
      </c>
      <c r="C3321" t="s">
        <v>8454</v>
      </c>
      <c r="D3321" s="13">
        <v>58</v>
      </c>
      <c r="E3321" t="s">
        <v>9102</v>
      </c>
      <c r="F3321" t="str">
        <f>IF(ISERROR(VLOOKUP(Transaktionen[[#This Row],[Transaktionen]],BTT[Verwendete Transaktion (Pflichtauswahl)],1,FALSE)),"nein","ja")</f>
        <v>nein</v>
      </c>
    </row>
    <row r="3322" spans="1:7" x14ac:dyDescent="0.25">
      <c r="A3322" t="s">
        <v>7278</v>
      </c>
      <c r="B3322" t="s">
        <v>8292</v>
      </c>
      <c r="C3322" t="s">
        <v>8454</v>
      </c>
      <c r="D3322" s="13" t="s">
        <v>576</v>
      </c>
      <c r="E3322" t="s">
        <v>576</v>
      </c>
      <c r="F3322" t="str">
        <f>IF(ISERROR(VLOOKUP(Transaktionen[[#This Row],[Transaktionen]],BTT[Verwendete Transaktion (Pflichtauswahl)],1,FALSE)),"nein","ja")</f>
        <v>nein</v>
      </c>
      <c r="G3322" t="s">
        <v>9516</v>
      </c>
    </row>
    <row r="3323" spans="1:7" x14ac:dyDescent="0.25">
      <c r="A3323" t="s">
        <v>7279</v>
      </c>
      <c r="B3323" t="s">
        <v>3939</v>
      </c>
      <c r="C3323" t="s">
        <v>8454</v>
      </c>
      <c r="D3323" s="13">
        <v>6</v>
      </c>
      <c r="E3323" t="s">
        <v>576</v>
      </c>
      <c r="F3323" t="str">
        <f>IF(ISERROR(VLOOKUP(Transaktionen[[#This Row],[Transaktionen]],BTT[Verwendete Transaktion (Pflichtauswahl)],1,FALSE)),"nein","ja")</f>
        <v>nein</v>
      </c>
    </row>
    <row r="3324" spans="1:7" x14ac:dyDescent="0.25">
      <c r="A3324" t="s">
        <v>3938</v>
      </c>
      <c r="B3324" t="s">
        <v>3939</v>
      </c>
      <c r="C3324" t="s">
        <v>8454</v>
      </c>
      <c r="D3324" s="13">
        <v>14516</v>
      </c>
      <c r="E3324" t="s">
        <v>9102</v>
      </c>
      <c r="F3324" t="str">
        <f>IF(ISERROR(VLOOKUP(Transaktionen[[#This Row],[Transaktionen]],BTT[Verwendete Transaktion (Pflichtauswahl)],1,FALSE)),"nein","ja")</f>
        <v>nein</v>
      </c>
    </row>
    <row r="3325" spans="1:7" x14ac:dyDescent="0.25">
      <c r="A3325" t="s">
        <v>3940</v>
      </c>
      <c r="B3325" t="s">
        <v>3941</v>
      </c>
      <c r="C3325" t="s">
        <v>3</v>
      </c>
      <c r="D3325" s="13">
        <v>67431</v>
      </c>
      <c r="E3325" t="s">
        <v>9102</v>
      </c>
      <c r="F3325" t="str">
        <f>IF(ISERROR(VLOOKUP(Transaktionen[[#This Row],[Transaktionen]],BTT[Verwendete Transaktion (Pflichtauswahl)],1,FALSE)),"nein","ja")</f>
        <v>nein</v>
      </c>
    </row>
    <row r="3326" spans="1:7" x14ac:dyDescent="0.25">
      <c r="A3326" t="s">
        <v>3942</v>
      </c>
      <c r="B3326" t="s">
        <v>3943</v>
      </c>
      <c r="C3326" t="s">
        <v>8454</v>
      </c>
      <c r="D3326" s="13">
        <v>57</v>
      </c>
      <c r="E3326" t="s">
        <v>9102</v>
      </c>
      <c r="F3326" t="str">
        <f>IF(ISERROR(VLOOKUP(Transaktionen[[#This Row],[Transaktionen]],BTT[Verwendete Transaktion (Pflichtauswahl)],1,FALSE)),"nein","ja")</f>
        <v>nein</v>
      </c>
    </row>
    <row r="3327" spans="1:7" x14ac:dyDescent="0.25">
      <c r="A3327" t="s">
        <v>7280</v>
      </c>
      <c r="B3327" t="s">
        <v>8293</v>
      </c>
      <c r="C3327" t="s">
        <v>8454</v>
      </c>
      <c r="D3327" s="13" t="s">
        <v>576</v>
      </c>
      <c r="E3327" t="s">
        <v>576</v>
      </c>
      <c r="F3327" t="str">
        <f>IF(ISERROR(VLOOKUP(Transaktionen[[#This Row],[Transaktionen]],BTT[Verwendete Transaktion (Pflichtauswahl)],1,FALSE)),"nein","ja")</f>
        <v>nein</v>
      </c>
      <c r="G3327" t="s">
        <v>9516</v>
      </c>
    </row>
    <row r="3328" spans="1:7" x14ac:dyDescent="0.25">
      <c r="A3328" t="s">
        <v>3944</v>
      </c>
      <c r="B3328" t="s">
        <v>3945</v>
      </c>
      <c r="C3328" t="s">
        <v>8454</v>
      </c>
      <c r="D3328" s="13">
        <v>380960</v>
      </c>
      <c r="E3328" t="s">
        <v>9102</v>
      </c>
      <c r="F3328" t="str">
        <f>IF(ISERROR(VLOOKUP(Transaktionen[[#This Row],[Transaktionen]],BTT[Verwendete Transaktion (Pflichtauswahl)],1,FALSE)),"nein","ja")</f>
        <v>nein</v>
      </c>
    </row>
    <row r="3329" spans="1:7" x14ac:dyDescent="0.25">
      <c r="A3329" t="s">
        <v>9481</v>
      </c>
      <c r="B3329" t="s">
        <v>9482</v>
      </c>
      <c r="C3329" t="s">
        <v>8454</v>
      </c>
      <c r="D3329" s="13">
        <v>1</v>
      </c>
      <c r="E3329" t="s">
        <v>9102</v>
      </c>
      <c r="F3329" t="str">
        <f>IF(ISERROR(VLOOKUP(Transaktionen[[#This Row],[Transaktionen]],BTT[Verwendete Transaktion (Pflichtauswahl)],1,FALSE)),"nein","ja")</f>
        <v>nein</v>
      </c>
    </row>
    <row r="3330" spans="1:7" x14ac:dyDescent="0.25">
      <c r="A3330" t="s">
        <v>3946</v>
      </c>
      <c r="B3330" t="s">
        <v>3947</v>
      </c>
      <c r="C3330" t="s">
        <v>6036</v>
      </c>
      <c r="D3330" s="13">
        <v>144</v>
      </c>
      <c r="E3330" t="s">
        <v>9102</v>
      </c>
      <c r="F3330" t="str">
        <f>IF(ISERROR(VLOOKUP(Transaktionen[[#This Row],[Transaktionen]],BTT[Verwendete Transaktion (Pflichtauswahl)],1,FALSE)),"nein","ja")</f>
        <v>nein</v>
      </c>
    </row>
    <row r="3331" spans="1:7" x14ac:dyDescent="0.25">
      <c r="A3331" t="s">
        <v>3948</v>
      </c>
      <c r="B3331" t="s">
        <v>3947</v>
      </c>
      <c r="C3331" t="s">
        <v>6036</v>
      </c>
      <c r="D3331" s="13">
        <v>32234</v>
      </c>
      <c r="E3331" t="s">
        <v>9102</v>
      </c>
      <c r="F3331" t="str">
        <f>IF(ISERROR(VLOOKUP(Transaktionen[[#This Row],[Transaktionen]],BTT[Verwendete Transaktion (Pflichtauswahl)],1,FALSE)),"nein","ja")</f>
        <v>nein</v>
      </c>
    </row>
    <row r="3332" spans="1:7" x14ac:dyDescent="0.25">
      <c r="A3332" t="s">
        <v>3949</v>
      </c>
      <c r="B3332" t="s">
        <v>3947</v>
      </c>
      <c r="C3332" t="s">
        <v>8454</v>
      </c>
      <c r="D3332" s="13">
        <v>3455</v>
      </c>
      <c r="E3332" t="s">
        <v>9102</v>
      </c>
      <c r="F3332" t="str">
        <f>IF(ISERROR(VLOOKUP(Transaktionen[[#This Row],[Transaktionen]],BTT[Verwendete Transaktion (Pflichtauswahl)],1,FALSE)),"nein","ja")</f>
        <v>nein</v>
      </c>
    </row>
    <row r="3333" spans="1:7" x14ac:dyDescent="0.25">
      <c r="A3333" t="s">
        <v>3950</v>
      </c>
      <c r="B3333" t="s">
        <v>3951</v>
      </c>
      <c r="C3333" t="s">
        <v>8454</v>
      </c>
      <c r="D3333" s="13">
        <v>786</v>
      </c>
      <c r="E3333" t="s">
        <v>9102</v>
      </c>
      <c r="F3333" t="str">
        <f>IF(ISERROR(VLOOKUP(Transaktionen[[#This Row],[Transaktionen]],BTT[Verwendete Transaktion (Pflichtauswahl)],1,FALSE)),"nein","ja")</f>
        <v>nein</v>
      </c>
    </row>
    <row r="3334" spans="1:7" x14ac:dyDescent="0.25">
      <c r="A3334" t="s">
        <v>3952</v>
      </c>
      <c r="B3334" t="s">
        <v>3953</v>
      </c>
      <c r="C3334" t="s">
        <v>8454</v>
      </c>
      <c r="D3334" s="13">
        <v>126</v>
      </c>
      <c r="E3334" t="s">
        <v>9102</v>
      </c>
      <c r="F3334" t="str">
        <f>IF(ISERROR(VLOOKUP(Transaktionen[[#This Row],[Transaktionen]],BTT[Verwendete Transaktion (Pflichtauswahl)],1,FALSE)),"nein","ja")</f>
        <v>nein</v>
      </c>
    </row>
    <row r="3335" spans="1:7" x14ac:dyDescent="0.25">
      <c r="A3335" t="s">
        <v>3954</v>
      </c>
      <c r="B3335" t="s">
        <v>3955</v>
      </c>
      <c r="C3335" t="s">
        <v>8454</v>
      </c>
      <c r="D3335" s="13" t="s">
        <v>576</v>
      </c>
      <c r="E3335" t="s">
        <v>576</v>
      </c>
      <c r="F3335" t="str">
        <f>IF(ISERROR(VLOOKUP(Transaktionen[[#This Row],[Transaktionen]],BTT[Verwendete Transaktion (Pflichtauswahl)],1,FALSE)),"nein","ja")</f>
        <v>nein</v>
      </c>
      <c r="G3335" t="s">
        <v>9516</v>
      </c>
    </row>
    <row r="3336" spans="1:7" x14ac:dyDescent="0.25">
      <c r="A3336" t="s">
        <v>3956</v>
      </c>
      <c r="B3336" t="s">
        <v>3957</v>
      </c>
      <c r="C3336" t="s">
        <v>8454</v>
      </c>
      <c r="D3336" s="13">
        <v>50</v>
      </c>
      <c r="E3336" t="s">
        <v>9102</v>
      </c>
      <c r="F3336" t="str">
        <f>IF(ISERROR(VLOOKUP(Transaktionen[[#This Row],[Transaktionen]],BTT[Verwendete Transaktion (Pflichtauswahl)],1,FALSE)),"nein","ja")</f>
        <v>nein</v>
      </c>
    </row>
    <row r="3337" spans="1:7" x14ac:dyDescent="0.25">
      <c r="A3337" t="s">
        <v>7281</v>
      </c>
      <c r="B3337" t="s">
        <v>8294</v>
      </c>
      <c r="C3337" t="s">
        <v>8454</v>
      </c>
      <c r="D3337" s="13" t="s">
        <v>576</v>
      </c>
      <c r="E3337" t="s">
        <v>576</v>
      </c>
      <c r="F3337" t="str">
        <f>IF(ISERROR(VLOOKUP(Transaktionen[[#This Row],[Transaktionen]],BTT[Verwendete Transaktion (Pflichtauswahl)],1,FALSE)),"nein","ja")</f>
        <v>nein</v>
      </c>
      <c r="G3337" t="s">
        <v>9516</v>
      </c>
    </row>
    <row r="3338" spans="1:7" x14ac:dyDescent="0.25">
      <c r="A3338" t="s">
        <v>7282</v>
      </c>
      <c r="B3338" t="s">
        <v>8294</v>
      </c>
      <c r="C3338" t="s">
        <v>8454</v>
      </c>
      <c r="D3338" s="13" t="s">
        <v>576</v>
      </c>
      <c r="E3338" t="s">
        <v>576</v>
      </c>
      <c r="F3338" s="10" t="str">
        <f>IF(ISERROR(VLOOKUP(Transaktionen[[#This Row],[Transaktionen]],BTT[Verwendete Transaktion (Pflichtauswahl)],1,FALSE)),"nein","ja")</f>
        <v>nein</v>
      </c>
      <c r="G3338" t="s">
        <v>9516</v>
      </c>
    </row>
    <row r="3339" spans="1:7" x14ac:dyDescent="0.25">
      <c r="A3339" t="s">
        <v>3958</v>
      </c>
      <c r="B3339" t="s">
        <v>3959</v>
      </c>
      <c r="C3339" t="s">
        <v>8454</v>
      </c>
      <c r="D3339" s="13">
        <v>20</v>
      </c>
      <c r="E3339" t="s">
        <v>576</v>
      </c>
      <c r="F3339" t="str">
        <f>IF(ISERROR(VLOOKUP(Transaktionen[[#This Row],[Transaktionen]],BTT[Verwendete Transaktion (Pflichtauswahl)],1,FALSE)),"nein","ja")</f>
        <v>nein</v>
      </c>
    </row>
    <row r="3340" spans="1:7" x14ac:dyDescent="0.25">
      <c r="A3340" t="s">
        <v>3960</v>
      </c>
      <c r="B3340" t="s">
        <v>3961</v>
      </c>
      <c r="C3340" t="s">
        <v>8454</v>
      </c>
      <c r="D3340" s="13">
        <v>14527</v>
      </c>
      <c r="E3340" t="s">
        <v>9102</v>
      </c>
      <c r="F3340" t="str">
        <f>IF(ISERROR(VLOOKUP(Transaktionen[[#This Row],[Transaktionen]],BTT[Verwendete Transaktion (Pflichtauswahl)],1,FALSE)),"nein","ja")</f>
        <v>nein</v>
      </c>
    </row>
    <row r="3341" spans="1:7" x14ac:dyDescent="0.25">
      <c r="A3341" t="s">
        <v>7283</v>
      </c>
      <c r="B3341" t="s">
        <v>8295</v>
      </c>
      <c r="C3341" t="s">
        <v>8454</v>
      </c>
      <c r="D3341" s="13">
        <v>74672</v>
      </c>
      <c r="E3341" t="s">
        <v>9102</v>
      </c>
      <c r="F3341" t="str">
        <f>IF(ISERROR(VLOOKUP(Transaktionen[[#This Row],[Transaktionen]],BTT[Verwendete Transaktion (Pflichtauswahl)],1,FALSE)),"nein","ja")</f>
        <v>nein</v>
      </c>
    </row>
    <row r="3342" spans="1:7" x14ac:dyDescent="0.25">
      <c r="A3342" t="s">
        <v>7284</v>
      </c>
      <c r="B3342" t="s">
        <v>8296</v>
      </c>
      <c r="C3342" t="s">
        <v>8454</v>
      </c>
      <c r="D3342" s="13" t="s">
        <v>576</v>
      </c>
      <c r="E3342" t="s">
        <v>576</v>
      </c>
      <c r="F3342" t="str">
        <f>IF(ISERROR(VLOOKUP(Transaktionen[[#This Row],[Transaktionen]],BTT[Verwendete Transaktion (Pflichtauswahl)],1,FALSE)),"nein","ja")</f>
        <v>nein</v>
      </c>
      <c r="G3342" t="s">
        <v>9516</v>
      </c>
    </row>
    <row r="3343" spans="1:7" x14ac:dyDescent="0.25">
      <c r="A3343" t="s">
        <v>7285</v>
      </c>
      <c r="B3343" t="s">
        <v>8297</v>
      </c>
      <c r="C3343" t="s">
        <v>8454</v>
      </c>
      <c r="D3343" s="13" t="s">
        <v>576</v>
      </c>
      <c r="E3343" t="s">
        <v>576</v>
      </c>
      <c r="F3343" t="str">
        <f>IF(ISERROR(VLOOKUP(Transaktionen[[#This Row],[Transaktionen]],BTT[Verwendete Transaktion (Pflichtauswahl)],1,FALSE)),"nein","ja")</f>
        <v>nein</v>
      </c>
      <c r="G3343" t="s">
        <v>9516</v>
      </c>
    </row>
    <row r="3344" spans="1:7" x14ac:dyDescent="0.25">
      <c r="A3344" t="s">
        <v>7286</v>
      </c>
      <c r="B3344" t="s">
        <v>8298</v>
      </c>
      <c r="C3344" t="s">
        <v>8454</v>
      </c>
      <c r="D3344" s="13" t="s">
        <v>576</v>
      </c>
      <c r="E3344" t="s">
        <v>576</v>
      </c>
      <c r="F3344" t="str">
        <f>IF(ISERROR(VLOOKUP(Transaktionen[[#This Row],[Transaktionen]],BTT[Verwendete Transaktion (Pflichtauswahl)],1,FALSE)),"nein","ja")</f>
        <v>nein</v>
      </c>
      <c r="G3344" t="s">
        <v>9516</v>
      </c>
    </row>
    <row r="3345" spans="1:7" x14ac:dyDescent="0.25">
      <c r="A3345" t="s">
        <v>3962</v>
      </c>
      <c r="B3345" t="s">
        <v>3963</v>
      </c>
      <c r="C3345" t="s">
        <v>8454</v>
      </c>
      <c r="D3345" s="13">
        <v>56</v>
      </c>
      <c r="E3345" t="s">
        <v>9102</v>
      </c>
      <c r="F3345" t="str">
        <f>IF(ISERROR(VLOOKUP(Transaktionen[[#This Row],[Transaktionen]],BTT[Verwendete Transaktion (Pflichtauswahl)],1,FALSE)),"nein","ja")</f>
        <v>nein</v>
      </c>
    </row>
    <row r="3346" spans="1:7" x14ac:dyDescent="0.25">
      <c r="A3346" t="s">
        <v>7287</v>
      </c>
      <c r="B3346" t="s">
        <v>8299</v>
      </c>
      <c r="C3346" t="s">
        <v>8454</v>
      </c>
      <c r="D3346" s="13" t="s">
        <v>576</v>
      </c>
      <c r="E3346" t="s">
        <v>576</v>
      </c>
      <c r="F3346" t="str">
        <f>IF(ISERROR(VLOOKUP(Transaktionen[[#This Row],[Transaktionen]],BTT[Verwendete Transaktion (Pflichtauswahl)],1,FALSE)),"nein","ja")</f>
        <v>nein</v>
      </c>
      <c r="G3346" t="s">
        <v>9516</v>
      </c>
    </row>
    <row r="3347" spans="1:7" x14ac:dyDescent="0.25">
      <c r="A3347" t="s">
        <v>7288</v>
      </c>
      <c r="B3347" t="s">
        <v>8300</v>
      </c>
      <c r="C3347" t="s">
        <v>8454</v>
      </c>
      <c r="D3347" s="13">
        <v>876</v>
      </c>
      <c r="E3347" t="s">
        <v>9102</v>
      </c>
      <c r="F3347" t="str">
        <f>IF(ISERROR(VLOOKUP(Transaktionen[[#This Row],[Transaktionen]],BTT[Verwendete Transaktion (Pflichtauswahl)],1,FALSE)),"nein","ja")</f>
        <v>nein</v>
      </c>
    </row>
    <row r="3348" spans="1:7" x14ac:dyDescent="0.25">
      <c r="A3348" t="s">
        <v>7289</v>
      </c>
      <c r="B3348" t="s">
        <v>8301</v>
      </c>
      <c r="C3348" t="s">
        <v>8454</v>
      </c>
      <c r="D3348" s="13" t="s">
        <v>576</v>
      </c>
      <c r="E3348" t="s">
        <v>576</v>
      </c>
      <c r="F3348" t="str">
        <f>IF(ISERROR(VLOOKUP(Transaktionen[[#This Row],[Transaktionen]],BTT[Verwendete Transaktion (Pflichtauswahl)],1,FALSE)),"nein","ja")</f>
        <v>nein</v>
      </c>
      <c r="G3348" t="s">
        <v>9516</v>
      </c>
    </row>
    <row r="3349" spans="1:7" x14ac:dyDescent="0.25">
      <c r="A3349" t="s">
        <v>7290</v>
      </c>
      <c r="B3349" t="s">
        <v>8302</v>
      </c>
      <c r="C3349" t="s">
        <v>8454</v>
      </c>
      <c r="D3349" s="13" t="s">
        <v>576</v>
      </c>
      <c r="E3349" t="s">
        <v>576</v>
      </c>
      <c r="F3349" t="str">
        <f>IF(ISERROR(VLOOKUP(Transaktionen[[#This Row],[Transaktionen]],BTT[Verwendete Transaktion (Pflichtauswahl)],1,FALSE)),"nein","ja")</f>
        <v>nein</v>
      </c>
      <c r="G3349" t="s">
        <v>9516</v>
      </c>
    </row>
    <row r="3350" spans="1:7" x14ac:dyDescent="0.25">
      <c r="A3350" t="s">
        <v>7291</v>
      </c>
      <c r="B3350" t="s">
        <v>8303</v>
      </c>
      <c r="C3350" t="s">
        <v>8454</v>
      </c>
      <c r="D3350" s="13">
        <v>10499</v>
      </c>
      <c r="E3350" t="s">
        <v>9102</v>
      </c>
      <c r="F3350" t="str">
        <f>IF(ISERROR(VLOOKUP(Transaktionen[[#This Row],[Transaktionen]],BTT[Verwendete Transaktion (Pflichtauswahl)],1,FALSE)),"nein","ja")</f>
        <v>nein</v>
      </c>
    </row>
    <row r="3351" spans="1:7" x14ac:dyDescent="0.25">
      <c r="A3351" t="s">
        <v>3964</v>
      </c>
      <c r="B3351" t="s">
        <v>3965</v>
      </c>
      <c r="C3351" t="s">
        <v>8454</v>
      </c>
      <c r="D3351" s="13">
        <v>4279</v>
      </c>
      <c r="E3351" t="s">
        <v>9102</v>
      </c>
      <c r="F3351" t="str">
        <f>IF(ISERROR(VLOOKUP(Transaktionen[[#This Row],[Transaktionen]],BTT[Verwendete Transaktion (Pflichtauswahl)],1,FALSE)),"nein","ja")</f>
        <v>nein</v>
      </c>
    </row>
    <row r="3352" spans="1:7" x14ac:dyDescent="0.25">
      <c r="A3352" t="s">
        <v>3966</v>
      </c>
      <c r="B3352" t="s">
        <v>3967</v>
      </c>
      <c r="C3352" t="s">
        <v>8454</v>
      </c>
      <c r="D3352" s="13">
        <v>797</v>
      </c>
      <c r="E3352" t="s">
        <v>9102</v>
      </c>
      <c r="F3352" t="str">
        <f>IF(ISERROR(VLOOKUP(Transaktionen[[#This Row],[Transaktionen]],BTT[Verwendete Transaktion (Pflichtauswahl)],1,FALSE)),"nein","ja")</f>
        <v>nein</v>
      </c>
    </row>
    <row r="3353" spans="1:7" x14ac:dyDescent="0.25">
      <c r="A3353" t="s">
        <v>7292</v>
      </c>
      <c r="B3353" t="s">
        <v>8304</v>
      </c>
      <c r="C3353" t="s">
        <v>8454</v>
      </c>
      <c r="D3353" s="13" t="s">
        <v>576</v>
      </c>
      <c r="E3353" t="s">
        <v>576</v>
      </c>
      <c r="F3353" t="str">
        <f>IF(ISERROR(VLOOKUP(Transaktionen[[#This Row],[Transaktionen]],BTT[Verwendete Transaktion (Pflichtauswahl)],1,FALSE)),"nein","ja")</f>
        <v>nein</v>
      </c>
      <c r="G3353" t="s">
        <v>9516</v>
      </c>
    </row>
    <row r="3354" spans="1:7" x14ac:dyDescent="0.25">
      <c r="A3354" t="s">
        <v>3968</v>
      </c>
      <c r="B3354" t="s">
        <v>3969</v>
      </c>
      <c r="C3354" t="s">
        <v>8454</v>
      </c>
      <c r="D3354" s="13">
        <v>15736</v>
      </c>
      <c r="E3354" t="s">
        <v>9102</v>
      </c>
      <c r="F3354" t="str">
        <f>IF(ISERROR(VLOOKUP(Transaktionen[[#This Row],[Transaktionen]],BTT[Verwendete Transaktion (Pflichtauswahl)],1,FALSE)),"nein","ja")</f>
        <v>nein</v>
      </c>
    </row>
    <row r="3355" spans="1:7" x14ac:dyDescent="0.25">
      <c r="A3355" t="s">
        <v>3970</v>
      </c>
      <c r="B3355" t="s">
        <v>3971</v>
      </c>
      <c r="C3355" t="s">
        <v>8454</v>
      </c>
      <c r="D3355" s="13">
        <v>9567</v>
      </c>
      <c r="E3355" t="s">
        <v>9102</v>
      </c>
      <c r="F3355" t="str">
        <f>IF(ISERROR(VLOOKUP(Transaktionen[[#This Row],[Transaktionen]],BTT[Verwendete Transaktion (Pflichtauswahl)],1,FALSE)),"nein","ja")</f>
        <v>nein</v>
      </c>
    </row>
    <row r="3356" spans="1:7" x14ac:dyDescent="0.25">
      <c r="A3356" t="s">
        <v>3972</v>
      </c>
      <c r="B3356" t="s">
        <v>3973</v>
      </c>
      <c r="C3356" t="s">
        <v>8454</v>
      </c>
      <c r="D3356" s="13" t="s">
        <v>576</v>
      </c>
      <c r="E3356" t="s">
        <v>576</v>
      </c>
      <c r="F3356" t="str">
        <f>IF(ISERROR(VLOOKUP(Transaktionen[[#This Row],[Transaktionen]],BTT[Verwendete Transaktion (Pflichtauswahl)],1,FALSE)),"nein","ja")</f>
        <v>nein</v>
      </c>
      <c r="G3356" t="s">
        <v>9516</v>
      </c>
    </row>
    <row r="3357" spans="1:7" x14ac:dyDescent="0.25">
      <c r="A3357" t="s">
        <v>7293</v>
      </c>
      <c r="B3357" t="s">
        <v>8305</v>
      </c>
      <c r="C3357" t="s">
        <v>8454</v>
      </c>
      <c r="D3357" s="13" t="s">
        <v>576</v>
      </c>
      <c r="E3357" t="s">
        <v>576</v>
      </c>
      <c r="F3357" t="str">
        <f>IF(ISERROR(VLOOKUP(Transaktionen[[#This Row],[Transaktionen]],BTT[Verwendete Transaktion (Pflichtauswahl)],1,FALSE)),"nein","ja")</f>
        <v>nein</v>
      </c>
      <c r="G3357" t="s">
        <v>9516</v>
      </c>
    </row>
    <row r="3358" spans="1:7" x14ac:dyDescent="0.25">
      <c r="A3358" t="s">
        <v>3974</v>
      </c>
      <c r="B3358" t="s">
        <v>576</v>
      </c>
      <c r="C3358" t="s">
        <v>8454</v>
      </c>
      <c r="D3358" s="13">
        <v>24</v>
      </c>
      <c r="E3358" t="s">
        <v>9102</v>
      </c>
      <c r="F3358" t="str">
        <f>IF(ISERROR(VLOOKUP(Transaktionen[[#This Row],[Transaktionen]],BTT[Verwendete Transaktion (Pflichtauswahl)],1,FALSE)),"nein","ja")</f>
        <v>nein</v>
      </c>
    </row>
    <row r="3359" spans="1:7" x14ac:dyDescent="0.25">
      <c r="A3359" t="s">
        <v>7294</v>
      </c>
      <c r="B3359" t="s">
        <v>8306</v>
      </c>
      <c r="C3359" t="s">
        <v>8454</v>
      </c>
      <c r="D3359" s="13" t="s">
        <v>576</v>
      </c>
      <c r="E3359" t="s">
        <v>576</v>
      </c>
      <c r="F3359" t="str">
        <f>IF(ISERROR(VLOOKUP(Transaktionen[[#This Row],[Transaktionen]],BTT[Verwendete Transaktion (Pflichtauswahl)],1,FALSE)),"nein","ja")</f>
        <v>nein</v>
      </c>
      <c r="G3359" t="s">
        <v>9516</v>
      </c>
    </row>
    <row r="3360" spans="1:7" x14ac:dyDescent="0.25">
      <c r="A3360" t="s">
        <v>3975</v>
      </c>
      <c r="B3360" t="s">
        <v>3976</v>
      </c>
      <c r="C3360" t="s">
        <v>8454</v>
      </c>
      <c r="D3360" s="13">
        <v>3971106</v>
      </c>
      <c r="E3360" t="s">
        <v>9102</v>
      </c>
      <c r="F3360" t="str">
        <f>IF(ISERROR(VLOOKUP(Transaktionen[[#This Row],[Transaktionen]],BTT[Verwendete Transaktion (Pflichtauswahl)],1,FALSE)),"nein","ja")</f>
        <v>nein</v>
      </c>
    </row>
    <row r="3361" spans="1:7" x14ac:dyDescent="0.25">
      <c r="A3361" t="s">
        <v>7295</v>
      </c>
      <c r="B3361" t="s">
        <v>8307</v>
      </c>
      <c r="C3361" t="s">
        <v>8454</v>
      </c>
      <c r="D3361" s="13" t="s">
        <v>576</v>
      </c>
      <c r="E3361" t="s">
        <v>576</v>
      </c>
      <c r="F3361" t="str">
        <f>IF(ISERROR(VLOOKUP(Transaktionen[[#This Row],[Transaktionen]],BTT[Verwendete Transaktion (Pflichtauswahl)],1,FALSE)),"nein","ja")</f>
        <v>nein</v>
      </c>
      <c r="G3361" t="s">
        <v>9516</v>
      </c>
    </row>
    <row r="3362" spans="1:7" x14ac:dyDescent="0.25">
      <c r="A3362" t="s">
        <v>9266</v>
      </c>
      <c r="B3362" t="s">
        <v>9267</v>
      </c>
      <c r="C3362" t="s">
        <v>8454</v>
      </c>
      <c r="D3362" s="13">
        <v>6</v>
      </c>
      <c r="E3362" t="s">
        <v>9102</v>
      </c>
      <c r="F3362" t="str">
        <f>IF(ISERROR(VLOOKUP(Transaktionen[[#This Row],[Transaktionen]],BTT[Verwendete Transaktion (Pflichtauswahl)],1,FALSE)),"nein","ja")</f>
        <v>nein</v>
      </c>
    </row>
    <row r="3363" spans="1:7" x14ac:dyDescent="0.25">
      <c r="A3363" t="s">
        <v>7296</v>
      </c>
      <c r="B3363" t="s">
        <v>8308</v>
      </c>
      <c r="C3363" t="s">
        <v>6322</v>
      </c>
      <c r="D3363" s="13" t="s">
        <v>576</v>
      </c>
      <c r="E3363" t="s">
        <v>576</v>
      </c>
      <c r="F3363" t="str">
        <f>IF(ISERROR(VLOOKUP(Transaktionen[[#This Row],[Transaktionen]],BTT[Verwendete Transaktion (Pflichtauswahl)],1,FALSE)),"nein","ja")</f>
        <v>nein</v>
      </c>
      <c r="G3363" t="s">
        <v>9516</v>
      </c>
    </row>
    <row r="3364" spans="1:7" x14ac:dyDescent="0.25">
      <c r="A3364" t="s">
        <v>3977</v>
      </c>
      <c r="B3364" t="s">
        <v>3978</v>
      </c>
      <c r="C3364" t="s">
        <v>8454</v>
      </c>
      <c r="D3364" s="13">
        <v>1672</v>
      </c>
      <c r="E3364" t="s">
        <v>9102</v>
      </c>
      <c r="F3364" t="str">
        <f>IF(ISERROR(VLOOKUP(Transaktionen[[#This Row],[Transaktionen]],BTT[Verwendete Transaktion (Pflichtauswahl)],1,FALSE)),"nein","ja")</f>
        <v>nein</v>
      </c>
    </row>
    <row r="3365" spans="1:7" x14ac:dyDescent="0.25">
      <c r="A3365" t="s">
        <v>7297</v>
      </c>
      <c r="B3365" t="s">
        <v>8309</v>
      </c>
      <c r="C3365" t="s">
        <v>8454</v>
      </c>
      <c r="D3365" s="13" t="s">
        <v>576</v>
      </c>
      <c r="E3365" t="s">
        <v>576</v>
      </c>
      <c r="F3365" t="str">
        <f>IF(ISERROR(VLOOKUP(Transaktionen[[#This Row],[Transaktionen]],BTT[Verwendete Transaktion (Pflichtauswahl)],1,FALSE)),"nein","ja")</f>
        <v>nein</v>
      </c>
      <c r="G3365" t="s">
        <v>9516</v>
      </c>
    </row>
    <row r="3366" spans="1:7" x14ac:dyDescent="0.25">
      <c r="A3366" t="s">
        <v>7298</v>
      </c>
      <c r="B3366" t="s">
        <v>8310</v>
      </c>
      <c r="C3366" t="s">
        <v>8454</v>
      </c>
      <c r="D3366" s="13" t="s">
        <v>576</v>
      </c>
      <c r="E3366" t="s">
        <v>576</v>
      </c>
      <c r="F3366" t="str">
        <f>IF(ISERROR(VLOOKUP(Transaktionen[[#This Row],[Transaktionen]],BTT[Verwendete Transaktion (Pflichtauswahl)],1,FALSE)),"nein","ja")</f>
        <v>nein</v>
      </c>
      <c r="G3366" t="s">
        <v>9516</v>
      </c>
    </row>
    <row r="3367" spans="1:7" x14ac:dyDescent="0.25">
      <c r="A3367" t="s">
        <v>3979</v>
      </c>
      <c r="B3367" t="s">
        <v>3980</v>
      </c>
      <c r="C3367" t="s">
        <v>8454</v>
      </c>
      <c r="D3367" s="13">
        <v>218</v>
      </c>
      <c r="E3367" t="s">
        <v>9102</v>
      </c>
      <c r="F3367" t="str">
        <f>IF(ISERROR(VLOOKUP(Transaktionen[[#This Row],[Transaktionen]],BTT[Verwendete Transaktion (Pflichtauswahl)],1,FALSE)),"nein","ja")</f>
        <v>nein</v>
      </c>
    </row>
    <row r="3368" spans="1:7" x14ac:dyDescent="0.25">
      <c r="A3368" t="s">
        <v>3981</v>
      </c>
      <c r="B3368" t="s">
        <v>3982</v>
      </c>
      <c r="C3368" t="s">
        <v>8454</v>
      </c>
      <c r="D3368" s="13" t="s">
        <v>576</v>
      </c>
      <c r="E3368" t="s">
        <v>576</v>
      </c>
      <c r="F3368" t="str">
        <f>IF(ISERROR(VLOOKUP(Transaktionen[[#This Row],[Transaktionen]],BTT[Verwendete Transaktion (Pflichtauswahl)],1,FALSE)),"nein","ja")</f>
        <v>nein</v>
      </c>
      <c r="G3368" t="s">
        <v>9516</v>
      </c>
    </row>
    <row r="3369" spans="1:7" x14ac:dyDescent="0.25">
      <c r="A3369" t="s">
        <v>7299</v>
      </c>
      <c r="B3369" t="s">
        <v>8311</v>
      </c>
      <c r="C3369" t="s">
        <v>8454</v>
      </c>
      <c r="D3369" s="13" t="s">
        <v>576</v>
      </c>
      <c r="E3369" t="s">
        <v>576</v>
      </c>
      <c r="F3369" t="str">
        <f>IF(ISERROR(VLOOKUP(Transaktionen[[#This Row],[Transaktionen]],BTT[Verwendete Transaktion (Pflichtauswahl)],1,FALSE)),"nein","ja")</f>
        <v>nein</v>
      </c>
      <c r="G3369" t="s">
        <v>9516</v>
      </c>
    </row>
    <row r="3370" spans="1:7" x14ac:dyDescent="0.25">
      <c r="A3370" t="s">
        <v>7300</v>
      </c>
      <c r="B3370" t="s">
        <v>8312</v>
      </c>
      <c r="C3370" t="s">
        <v>8454</v>
      </c>
      <c r="D3370" s="13" t="s">
        <v>576</v>
      </c>
      <c r="E3370" t="s">
        <v>576</v>
      </c>
      <c r="F3370" t="str">
        <f>IF(ISERROR(VLOOKUP(Transaktionen[[#This Row],[Transaktionen]],BTT[Verwendete Transaktion (Pflichtauswahl)],1,FALSE)),"nein","ja")</f>
        <v>nein</v>
      </c>
      <c r="G3370" t="s">
        <v>9516</v>
      </c>
    </row>
    <row r="3371" spans="1:7" x14ac:dyDescent="0.25">
      <c r="A3371" t="s">
        <v>3983</v>
      </c>
      <c r="B3371" t="s">
        <v>3984</v>
      </c>
      <c r="C3371" t="s">
        <v>8454</v>
      </c>
      <c r="D3371" s="13">
        <v>2352</v>
      </c>
      <c r="E3371" t="s">
        <v>9102</v>
      </c>
      <c r="F3371" t="str">
        <f>IF(ISERROR(VLOOKUP(Transaktionen[[#This Row],[Transaktionen]],BTT[Verwendete Transaktion (Pflichtauswahl)],1,FALSE)),"nein","ja")</f>
        <v>nein</v>
      </c>
    </row>
    <row r="3372" spans="1:7" x14ac:dyDescent="0.25">
      <c r="A3372" t="s">
        <v>3985</v>
      </c>
      <c r="B3372" t="s">
        <v>3986</v>
      </c>
      <c r="C3372" t="s">
        <v>8454</v>
      </c>
      <c r="D3372" s="13">
        <v>65</v>
      </c>
      <c r="E3372" t="s">
        <v>9102</v>
      </c>
      <c r="F3372" t="str">
        <f>IF(ISERROR(VLOOKUP(Transaktionen[[#This Row],[Transaktionen]],BTT[Verwendete Transaktion (Pflichtauswahl)],1,FALSE)),"nein","ja")</f>
        <v>nein</v>
      </c>
    </row>
    <row r="3373" spans="1:7" x14ac:dyDescent="0.25">
      <c r="A3373" t="s">
        <v>7301</v>
      </c>
      <c r="B3373" t="s">
        <v>8313</v>
      </c>
      <c r="C3373" t="s">
        <v>8454</v>
      </c>
      <c r="D3373" s="13" t="s">
        <v>576</v>
      </c>
      <c r="E3373" t="s">
        <v>576</v>
      </c>
      <c r="F3373" t="str">
        <f>IF(ISERROR(VLOOKUP(Transaktionen[[#This Row],[Transaktionen]],BTT[Verwendete Transaktion (Pflichtauswahl)],1,FALSE)),"nein","ja")</f>
        <v>nein</v>
      </c>
      <c r="G3373" t="s">
        <v>9516</v>
      </c>
    </row>
    <row r="3374" spans="1:7" x14ac:dyDescent="0.25">
      <c r="A3374" t="s">
        <v>3987</v>
      </c>
      <c r="B3374" t="s">
        <v>3988</v>
      </c>
      <c r="C3374" t="s">
        <v>8454</v>
      </c>
      <c r="D3374" s="13">
        <v>324</v>
      </c>
      <c r="E3374" t="s">
        <v>576</v>
      </c>
      <c r="F3374" s="10" t="str">
        <f>IF(ISERROR(VLOOKUP(Transaktionen[[#This Row],[Transaktionen]],BTT[Verwendete Transaktion (Pflichtauswahl)],1,FALSE)),"nein","ja")</f>
        <v>nein</v>
      </c>
    </row>
    <row r="3375" spans="1:7" x14ac:dyDescent="0.25">
      <c r="A3375" t="s">
        <v>3989</v>
      </c>
      <c r="B3375" t="s">
        <v>3990</v>
      </c>
      <c r="C3375" t="s">
        <v>8454</v>
      </c>
      <c r="D3375" s="13">
        <v>39167</v>
      </c>
      <c r="E3375" t="s">
        <v>9102</v>
      </c>
      <c r="F3375" t="str">
        <f>IF(ISERROR(VLOOKUP(Transaktionen[[#This Row],[Transaktionen]],BTT[Verwendete Transaktion (Pflichtauswahl)],1,FALSE)),"nein","ja")</f>
        <v>nein</v>
      </c>
    </row>
    <row r="3376" spans="1:7" x14ac:dyDescent="0.25">
      <c r="A3376" t="s">
        <v>3991</v>
      </c>
      <c r="B3376" t="s">
        <v>3992</v>
      </c>
      <c r="C3376" t="s">
        <v>8454</v>
      </c>
      <c r="D3376" s="13">
        <v>145</v>
      </c>
      <c r="E3376" t="s">
        <v>9102</v>
      </c>
      <c r="F3376" t="str">
        <f>IF(ISERROR(VLOOKUP(Transaktionen[[#This Row],[Transaktionen]],BTT[Verwendete Transaktion (Pflichtauswahl)],1,FALSE)),"nein","ja")</f>
        <v>nein</v>
      </c>
    </row>
    <row r="3377" spans="1:7" x14ac:dyDescent="0.25">
      <c r="A3377" t="s">
        <v>7302</v>
      </c>
      <c r="B3377" t="s">
        <v>8314</v>
      </c>
      <c r="C3377" t="s">
        <v>8454</v>
      </c>
      <c r="D3377" s="13" t="s">
        <v>576</v>
      </c>
      <c r="E3377" t="s">
        <v>576</v>
      </c>
      <c r="F3377" t="str">
        <f>IF(ISERROR(VLOOKUP(Transaktionen[[#This Row],[Transaktionen]],BTT[Verwendete Transaktion (Pflichtauswahl)],1,FALSE)),"nein","ja")</f>
        <v>nein</v>
      </c>
      <c r="G3377" t="s">
        <v>9516</v>
      </c>
    </row>
    <row r="3378" spans="1:7" x14ac:dyDescent="0.25">
      <c r="A3378" t="s">
        <v>3993</v>
      </c>
      <c r="B3378" t="s">
        <v>3994</v>
      </c>
      <c r="C3378" t="s">
        <v>8454</v>
      </c>
      <c r="D3378" s="13">
        <v>8425</v>
      </c>
      <c r="E3378" t="s">
        <v>9102</v>
      </c>
      <c r="F3378" t="str">
        <f>IF(ISERROR(VLOOKUP(Transaktionen[[#This Row],[Transaktionen]],BTT[Verwendete Transaktion (Pflichtauswahl)],1,FALSE)),"nein","ja")</f>
        <v>nein</v>
      </c>
    </row>
    <row r="3379" spans="1:7" x14ac:dyDescent="0.25">
      <c r="A3379" t="s">
        <v>3995</v>
      </c>
      <c r="B3379" t="s">
        <v>3996</v>
      </c>
      <c r="C3379" t="s">
        <v>8455</v>
      </c>
      <c r="D3379" s="13">
        <v>1042</v>
      </c>
      <c r="E3379" t="s">
        <v>9102</v>
      </c>
      <c r="F3379" t="str">
        <f>IF(ISERROR(VLOOKUP(Transaktionen[[#This Row],[Transaktionen]],BTT[Verwendete Transaktion (Pflichtauswahl)],1,FALSE)),"nein","ja")</f>
        <v>nein</v>
      </c>
    </row>
    <row r="3380" spans="1:7" x14ac:dyDescent="0.25">
      <c r="A3380" t="s">
        <v>3997</v>
      </c>
      <c r="B3380" t="s">
        <v>3998</v>
      </c>
      <c r="C3380" t="s">
        <v>8455</v>
      </c>
      <c r="D3380" s="13">
        <v>18703</v>
      </c>
      <c r="E3380" t="s">
        <v>9102</v>
      </c>
      <c r="F3380" t="str">
        <f>IF(ISERROR(VLOOKUP(Transaktionen[[#This Row],[Transaktionen]],BTT[Verwendete Transaktion (Pflichtauswahl)],1,FALSE)),"nein","ja")</f>
        <v>nein</v>
      </c>
    </row>
    <row r="3381" spans="1:7" x14ac:dyDescent="0.25">
      <c r="A3381" t="s">
        <v>3999</v>
      </c>
      <c r="B3381" t="s">
        <v>4000</v>
      </c>
      <c r="C3381" t="s">
        <v>8454</v>
      </c>
      <c r="D3381" s="13">
        <v>10523</v>
      </c>
      <c r="E3381" t="s">
        <v>9102</v>
      </c>
      <c r="F3381" t="str">
        <f>IF(ISERROR(VLOOKUP(Transaktionen[[#This Row],[Transaktionen]],BTT[Verwendete Transaktion (Pflichtauswahl)],1,FALSE)),"nein","ja")</f>
        <v>nein</v>
      </c>
    </row>
    <row r="3382" spans="1:7" x14ac:dyDescent="0.25">
      <c r="A3382" t="s">
        <v>4001</v>
      </c>
      <c r="B3382" t="s">
        <v>4002</v>
      </c>
      <c r="C3382" t="s">
        <v>8454</v>
      </c>
      <c r="D3382" s="13">
        <v>51131</v>
      </c>
      <c r="E3382" t="s">
        <v>9102</v>
      </c>
      <c r="F3382" t="str">
        <f>IF(ISERROR(VLOOKUP(Transaktionen[[#This Row],[Transaktionen]],BTT[Verwendete Transaktion (Pflichtauswahl)],1,FALSE)),"nein","ja")</f>
        <v>nein</v>
      </c>
    </row>
    <row r="3383" spans="1:7" x14ac:dyDescent="0.25">
      <c r="A3383" t="s">
        <v>4003</v>
      </c>
      <c r="B3383" t="s">
        <v>4004</v>
      </c>
      <c r="C3383" t="s">
        <v>8454</v>
      </c>
      <c r="D3383" s="13">
        <v>404</v>
      </c>
      <c r="E3383" t="s">
        <v>576</v>
      </c>
      <c r="F3383" t="str">
        <f>IF(ISERROR(VLOOKUP(Transaktionen[[#This Row],[Transaktionen]],BTT[Verwendete Transaktion (Pflichtauswahl)],1,FALSE)),"nein","ja")</f>
        <v>nein</v>
      </c>
    </row>
    <row r="3384" spans="1:7" x14ac:dyDescent="0.25">
      <c r="A3384" t="s">
        <v>4005</v>
      </c>
      <c r="B3384" t="s">
        <v>4006</v>
      </c>
      <c r="C3384" t="s">
        <v>8454</v>
      </c>
      <c r="D3384" s="13">
        <v>2634</v>
      </c>
      <c r="E3384" t="s">
        <v>9102</v>
      </c>
      <c r="F3384" t="str">
        <f>IF(ISERROR(VLOOKUP(Transaktionen[[#This Row],[Transaktionen]],BTT[Verwendete Transaktion (Pflichtauswahl)],1,FALSE)),"nein","ja")</f>
        <v>nein</v>
      </c>
    </row>
    <row r="3385" spans="1:7" x14ac:dyDescent="0.25">
      <c r="A3385" t="s">
        <v>4007</v>
      </c>
      <c r="B3385" t="s">
        <v>4008</v>
      </c>
      <c r="C3385" t="s">
        <v>8454</v>
      </c>
      <c r="D3385" s="13">
        <v>13418</v>
      </c>
      <c r="E3385" t="s">
        <v>9102</v>
      </c>
      <c r="F3385" t="str">
        <f>IF(ISERROR(VLOOKUP(Transaktionen[[#This Row],[Transaktionen]],BTT[Verwendete Transaktion (Pflichtauswahl)],1,FALSE)),"nein","ja")</f>
        <v>nein</v>
      </c>
    </row>
    <row r="3386" spans="1:7" x14ac:dyDescent="0.25">
      <c r="A3386" t="s">
        <v>4009</v>
      </c>
      <c r="B3386" t="s">
        <v>4010</v>
      </c>
      <c r="C3386" t="s">
        <v>8454</v>
      </c>
      <c r="D3386" s="13">
        <v>264</v>
      </c>
      <c r="E3386" t="s">
        <v>9102</v>
      </c>
      <c r="F3386" t="str">
        <f>IF(ISERROR(VLOOKUP(Transaktionen[[#This Row],[Transaktionen]],BTT[Verwendete Transaktion (Pflichtauswahl)],1,FALSE)),"nein","ja")</f>
        <v>nein</v>
      </c>
    </row>
    <row r="3387" spans="1:7" x14ac:dyDescent="0.25">
      <c r="A3387" t="s">
        <v>4011</v>
      </c>
      <c r="B3387" t="s">
        <v>4012</v>
      </c>
      <c r="C3387" t="s">
        <v>8454</v>
      </c>
      <c r="D3387" s="13">
        <v>144480</v>
      </c>
      <c r="E3387" t="s">
        <v>9102</v>
      </c>
      <c r="F3387" t="str">
        <f>IF(ISERROR(VLOOKUP(Transaktionen[[#This Row],[Transaktionen]],BTT[Verwendete Transaktion (Pflichtauswahl)],1,FALSE)),"nein","ja")</f>
        <v>nein</v>
      </c>
    </row>
    <row r="3388" spans="1:7" x14ac:dyDescent="0.25">
      <c r="A3388" t="s">
        <v>4013</v>
      </c>
      <c r="B3388" t="s">
        <v>4014</v>
      </c>
      <c r="C3388" t="s">
        <v>8454</v>
      </c>
      <c r="D3388" s="13">
        <v>152</v>
      </c>
      <c r="E3388" t="s">
        <v>9102</v>
      </c>
      <c r="F3388" t="str">
        <f>IF(ISERROR(VLOOKUP(Transaktionen[[#This Row],[Transaktionen]],BTT[Verwendete Transaktion (Pflichtauswahl)],1,FALSE)),"nein","ja")</f>
        <v>nein</v>
      </c>
    </row>
    <row r="3389" spans="1:7" x14ac:dyDescent="0.25">
      <c r="A3389" t="s">
        <v>4015</v>
      </c>
      <c r="B3389" t="s">
        <v>4016</v>
      </c>
      <c r="C3389" t="s">
        <v>6101</v>
      </c>
      <c r="D3389" s="13">
        <v>577</v>
      </c>
      <c r="E3389" t="s">
        <v>9102</v>
      </c>
      <c r="F3389" t="str">
        <f>IF(ISERROR(VLOOKUP(Transaktionen[[#This Row],[Transaktionen]],BTT[Verwendete Transaktion (Pflichtauswahl)],1,FALSE)),"nein","ja")</f>
        <v>nein</v>
      </c>
    </row>
    <row r="3390" spans="1:7" x14ac:dyDescent="0.25">
      <c r="A3390" t="s">
        <v>4017</v>
      </c>
      <c r="B3390" t="s">
        <v>4018</v>
      </c>
      <c r="C3390" t="s">
        <v>8454</v>
      </c>
      <c r="D3390" s="13">
        <v>153282</v>
      </c>
      <c r="E3390" t="s">
        <v>9102</v>
      </c>
      <c r="F3390" t="str">
        <f>IF(ISERROR(VLOOKUP(Transaktionen[[#This Row],[Transaktionen]],BTT[Verwendete Transaktion (Pflichtauswahl)],1,FALSE)),"nein","ja")</f>
        <v>nein</v>
      </c>
    </row>
    <row r="3391" spans="1:7" x14ac:dyDescent="0.25">
      <c r="A3391" t="s">
        <v>4019</v>
      </c>
      <c r="B3391" t="s">
        <v>4020</v>
      </c>
      <c r="C3391" t="s">
        <v>8454</v>
      </c>
      <c r="D3391" s="13">
        <v>981</v>
      </c>
      <c r="E3391" t="s">
        <v>9102</v>
      </c>
      <c r="F3391" t="str">
        <f>IF(ISERROR(VLOOKUP(Transaktionen[[#This Row],[Transaktionen]],BTT[Verwendete Transaktion (Pflichtauswahl)],1,FALSE)),"nein","ja")</f>
        <v>nein</v>
      </c>
    </row>
    <row r="3392" spans="1:7" x14ac:dyDescent="0.25">
      <c r="A3392" t="s">
        <v>4021</v>
      </c>
      <c r="B3392" t="s">
        <v>4022</v>
      </c>
      <c r="C3392" t="s">
        <v>8454</v>
      </c>
      <c r="D3392" s="13">
        <v>5925</v>
      </c>
      <c r="E3392" t="s">
        <v>9102</v>
      </c>
      <c r="F3392" t="str">
        <f>IF(ISERROR(VLOOKUP(Transaktionen[[#This Row],[Transaktionen]],BTT[Verwendete Transaktion (Pflichtauswahl)],1,FALSE)),"nein","ja")</f>
        <v>ja</v>
      </c>
    </row>
    <row r="3393" spans="1:7" x14ac:dyDescent="0.25">
      <c r="A3393" t="s">
        <v>4023</v>
      </c>
      <c r="B3393" t="s">
        <v>4024</v>
      </c>
      <c r="C3393" t="s">
        <v>8454</v>
      </c>
      <c r="D3393" s="13">
        <v>164</v>
      </c>
      <c r="E3393" t="s">
        <v>9102</v>
      </c>
      <c r="F3393" t="str">
        <f>IF(ISERROR(VLOOKUP(Transaktionen[[#This Row],[Transaktionen]],BTT[Verwendete Transaktion (Pflichtauswahl)],1,FALSE)),"nein","ja")</f>
        <v>nein</v>
      </c>
    </row>
    <row r="3394" spans="1:7" x14ac:dyDescent="0.25">
      <c r="A3394" t="s">
        <v>4025</v>
      </c>
      <c r="B3394" t="s">
        <v>4026</v>
      </c>
      <c r="C3394" t="s">
        <v>8454</v>
      </c>
      <c r="D3394" s="13">
        <v>1105218</v>
      </c>
      <c r="E3394" t="s">
        <v>9102</v>
      </c>
      <c r="F3394" t="str">
        <f>IF(ISERROR(VLOOKUP(Transaktionen[[#This Row],[Transaktionen]],BTT[Verwendete Transaktion (Pflichtauswahl)],1,FALSE)),"nein","ja")</f>
        <v>nein</v>
      </c>
    </row>
    <row r="3395" spans="1:7" x14ac:dyDescent="0.25">
      <c r="A3395" t="s">
        <v>4027</v>
      </c>
      <c r="B3395" t="s">
        <v>4028</v>
      </c>
      <c r="C3395" t="s">
        <v>8454</v>
      </c>
      <c r="D3395" s="13">
        <v>13717</v>
      </c>
      <c r="E3395" t="s">
        <v>9102</v>
      </c>
      <c r="F3395" t="str">
        <f>IF(ISERROR(VLOOKUP(Transaktionen[[#This Row],[Transaktionen]],BTT[Verwendete Transaktion (Pflichtauswahl)],1,FALSE)),"nein","ja")</f>
        <v>nein</v>
      </c>
    </row>
    <row r="3396" spans="1:7" x14ac:dyDescent="0.25">
      <c r="A3396" t="s">
        <v>9268</v>
      </c>
      <c r="B3396" t="s">
        <v>9269</v>
      </c>
      <c r="C3396" t="s">
        <v>8454</v>
      </c>
      <c r="D3396" s="13">
        <v>4</v>
      </c>
      <c r="E3396" t="s">
        <v>9102</v>
      </c>
      <c r="F3396" t="str">
        <f>IF(ISERROR(VLOOKUP(Transaktionen[[#This Row],[Transaktionen]],BTT[Verwendete Transaktion (Pflichtauswahl)],1,FALSE)),"nein","ja")</f>
        <v>nein</v>
      </c>
    </row>
    <row r="3397" spans="1:7" x14ac:dyDescent="0.25">
      <c r="A3397" t="s">
        <v>4029</v>
      </c>
      <c r="B3397" t="s">
        <v>4030</v>
      </c>
      <c r="C3397" t="s">
        <v>8454</v>
      </c>
      <c r="D3397" s="13" t="s">
        <v>576</v>
      </c>
      <c r="E3397" t="s">
        <v>576</v>
      </c>
      <c r="F3397" t="str">
        <f>IF(ISERROR(VLOOKUP(Transaktionen[[#This Row],[Transaktionen]],BTT[Verwendete Transaktion (Pflichtauswahl)],1,FALSE)),"nein","ja")</f>
        <v>nein</v>
      </c>
      <c r="G3397" t="s">
        <v>9516</v>
      </c>
    </row>
    <row r="3398" spans="1:7" x14ac:dyDescent="0.25">
      <c r="A3398" t="s">
        <v>4031</v>
      </c>
      <c r="B3398" t="s">
        <v>4032</v>
      </c>
      <c r="C3398" t="s">
        <v>8454</v>
      </c>
      <c r="D3398" s="13">
        <v>19733</v>
      </c>
      <c r="E3398" t="s">
        <v>9102</v>
      </c>
      <c r="F3398" t="str">
        <f>IF(ISERROR(VLOOKUP(Transaktionen[[#This Row],[Transaktionen]],BTT[Verwendete Transaktion (Pflichtauswahl)],1,FALSE)),"nein","ja")</f>
        <v>nein</v>
      </c>
    </row>
    <row r="3399" spans="1:7" x14ac:dyDescent="0.25">
      <c r="A3399" t="s">
        <v>4033</v>
      </c>
      <c r="B3399" t="s">
        <v>4034</v>
      </c>
      <c r="C3399" t="s">
        <v>8454</v>
      </c>
      <c r="D3399" s="13">
        <v>90</v>
      </c>
      <c r="E3399" t="s">
        <v>9102</v>
      </c>
      <c r="F3399" t="str">
        <f>IF(ISERROR(VLOOKUP(Transaktionen[[#This Row],[Transaktionen]],BTT[Verwendete Transaktion (Pflichtauswahl)],1,FALSE)),"nein","ja")</f>
        <v>nein</v>
      </c>
    </row>
    <row r="3400" spans="1:7" x14ac:dyDescent="0.25">
      <c r="A3400" t="s">
        <v>4035</v>
      </c>
      <c r="B3400" t="s">
        <v>4036</v>
      </c>
      <c r="C3400" t="s">
        <v>8454</v>
      </c>
      <c r="D3400" s="13" t="s">
        <v>576</v>
      </c>
      <c r="E3400" t="s">
        <v>576</v>
      </c>
      <c r="F3400" t="str">
        <f>IF(ISERROR(VLOOKUP(Transaktionen[[#This Row],[Transaktionen]],BTT[Verwendete Transaktion (Pflichtauswahl)],1,FALSE)),"nein","ja")</f>
        <v>nein</v>
      </c>
      <c r="G3400" t="s">
        <v>9516</v>
      </c>
    </row>
    <row r="3401" spans="1:7" x14ac:dyDescent="0.25">
      <c r="A3401" t="s">
        <v>4037</v>
      </c>
      <c r="B3401" t="s">
        <v>4038</v>
      </c>
      <c r="C3401" t="s">
        <v>8454</v>
      </c>
      <c r="D3401" s="13">
        <v>79738</v>
      </c>
      <c r="E3401" t="s">
        <v>9102</v>
      </c>
      <c r="F3401" t="str">
        <f>IF(ISERROR(VLOOKUP(Transaktionen[[#This Row],[Transaktionen]],BTT[Verwendete Transaktion (Pflichtauswahl)],1,FALSE)),"nein","ja")</f>
        <v>nein</v>
      </c>
    </row>
    <row r="3402" spans="1:7" x14ac:dyDescent="0.25">
      <c r="A3402" t="s">
        <v>4039</v>
      </c>
      <c r="B3402" t="s">
        <v>4040</v>
      </c>
      <c r="C3402" t="s">
        <v>6322</v>
      </c>
      <c r="D3402" s="13">
        <v>9169</v>
      </c>
      <c r="E3402" t="s">
        <v>9102</v>
      </c>
      <c r="F3402" t="str">
        <f>IF(ISERROR(VLOOKUP(Transaktionen[[#This Row],[Transaktionen]],BTT[Verwendete Transaktion (Pflichtauswahl)],1,FALSE)),"nein","ja")</f>
        <v>nein</v>
      </c>
    </row>
    <row r="3403" spans="1:7" x14ac:dyDescent="0.25">
      <c r="A3403" t="s">
        <v>7303</v>
      </c>
      <c r="B3403" t="s">
        <v>8315</v>
      </c>
      <c r="C3403" t="s">
        <v>8454</v>
      </c>
      <c r="D3403" s="13">
        <v>21</v>
      </c>
      <c r="E3403" t="s">
        <v>9102</v>
      </c>
      <c r="F3403" t="str">
        <f>IF(ISERROR(VLOOKUP(Transaktionen[[#This Row],[Transaktionen]],BTT[Verwendete Transaktion (Pflichtauswahl)],1,FALSE)),"nein","ja")</f>
        <v>nein</v>
      </c>
    </row>
    <row r="3404" spans="1:7" x14ac:dyDescent="0.25">
      <c r="A3404" t="s">
        <v>7304</v>
      </c>
      <c r="B3404" t="s">
        <v>8316</v>
      </c>
      <c r="C3404" t="s">
        <v>8454</v>
      </c>
      <c r="D3404" s="13" t="s">
        <v>576</v>
      </c>
      <c r="E3404" t="s">
        <v>576</v>
      </c>
      <c r="F3404" t="str">
        <f>IF(ISERROR(VLOOKUP(Transaktionen[[#This Row],[Transaktionen]],BTT[Verwendete Transaktion (Pflichtauswahl)],1,FALSE)),"nein","ja")</f>
        <v>nein</v>
      </c>
      <c r="G3404" t="s">
        <v>9516</v>
      </c>
    </row>
    <row r="3405" spans="1:7" x14ac:dyDescent="0.25">
      <c r="A3405" t="s">
        <v>4041</v>
      </c>
      <c r="B3405" t="s">
        <v>4042</v>
      </c>
      <c r="C3405" t="s">
        <v>8454</v>
      </c>
      <c r="D3405" s="13">
        <v>6660</v>
      </c>
      <c r="E3405" t="s">
        <v>9102</v>
      </c>
      <c r="F3405" t="str">
        <f>IF(ISERROR(VLOOKUP(Transaktionen[[#This Row],[Transaktionen]],BTT[Verwendete Transaktion (Pflichtauswahl)],1,FALSE)),"nein","ja")</f>
        <v>nein</v>
      </c>
    </row>
    <row r="3406" spans="1:7" x14ac:dyDescent="0.25">
      <c r="A3406" t="s">
        <v>4043</v>
      </c>
      <c r="B3406" t="s">
        <v>4044</v>
      </c>
      <c r="C3406" t="s">
        <v>8454</v>
      </c>
      <c r="D3406" s="13" t="s">
        <v>576</v>
      </c>
      <c r="E3406" t="s">
        <v>576</v>
      </c>
      <c r="F3406" t="str">
        <f>IF(ISERROR(VLOOKUP(Transaktionen[[#This Row],[Transaktionen]],BTT[Verwendete Transaktion (Pflichtauswahl)],1,FALSE)),"nein","ja")</f>
        <v>nein</v>
      </c>
      <c r="G3406" t="s">
        <v>9516</v>
      </c>
    </row>
    <row r="3407" spans="1:7" x14ac:dyDescent="0.25">
      <c r="A3407" t="s">
        <v>4045</v>
      </c>
      <c r="B3407" t="s">
        <v>4046</v>
      </c>
      <c r="C3407" t="s">
        <v>8454</v>
      </c>
      <c r="D3407" s="13">
        <v>308</v>
      </c>
      <c r="E3407" t="s">
        <v>9102</v>
      </c>
      <c r="F3407" t="str">
        <f>IF(ISERROR(VLOOKUP(Transaktionen[[#This Row],[Transaktionen]],BTT[Verwendete Transaktion (Pflichtauswahl)],1,FALSE)),"nein","ja")</f>
        <v>nein</v>
      </c>
    </row>
    <row r="3408" spans="1:7" x14ac:dyDescent="0.25">
      <c r="A3408" t="s">
        <v>4047</v>
      </c>
      <c r="B3408" t="s">
        <v>3976</v>
      </c>
      <c r="C3408" t="s">
        <v>8454</v>
      </c>
      <c r="D3408" s="13">
        <v>23175</v>
      </c>
      <c r="E3408" t="s">
        <v>9102</v>
      </c>
      <c r="F3408" t="str">
        <f>IF(ISERROR(VLOOKUP(Transaktionen[[#This Row],[Transaktionen]],BTT[Verwendete Transaktion (Pflichtauswahl)],1,FALSE)),"nein","ja")</f>
        <v>nein</v>
      </c>
    </row>
    <row r="3409" spans="1:7" x14ac:dyDescent="0.25">
      <c r="A3409" t="s">
        <v>4048</v>
      </c>
      <c r="B3409" t="s">
        <v>4049</v>
      </c>
      <c r="C3409" t="s">
        <v>8454</v>
      </c>
      <c r="D3409" s="13">
        <v>2186</v>
      </c>
      <c r="E3409" t="s">
        <v>9102</v>
      </c>
      <c r="F3409" t="str">
        <f>IF(ISERROR(VLOOKUP(Transaktionen[[#This Row],[Transaktionen]],BTT[Verwendete Transaktion (Pflichtauswahl)],1,FALSE)),"nein","ja")</f>
        <v>nein</v>
      </c>
    </row>
    <row r="3410" spans="1:7" x14ac:dyDescent="0.25">
      <c r="A3410" t="s">
        <v>4050</v>
      </c>
      <c r="B3410" t="s">
        <v>4051</v>
      </c>
      <c r="C3410" t="s">
        <v>8454</v>
      </c>
      <c r="D3410" s="13">
        <v>6494</v>
      </c>
      <c r="E3410" t="s">
        <v>9102</v>
      </c>
      <c r="F3410" t="str">
        <f>IF(ISERROR(VLOOKUP(Transaktionen[[#This Row],[Transaktionen]],BTT[Verwendete Transaktion (Pflichtauswahl)],1,FALSE)),"nein","ja")</f>
        <v>nein</v>
      </c>
    </row>
    <row r="3411" spans="1:7" x14ac:dyDescent="0.25">
      <c r="A3411" t="s">
        <v>7305</v>
      </c>
      <c r="B3411" t="s">
        <v>8317</v>
      </c>
      <c r="C3411" t="s">
        <v>6042</v>
      </c>
      <c r="D3411" s="13" t="s">
        <v>576</v>
      </c>
      <c r="E3411" t="s">
        <v>576</v>
      </c>
      <c r="F3411" t="str">
        <f>IF(ISERROR(VLOOKUP(Transaktionen[[#This Row],[Transaktionen]],BTT[Verwendete Transaktion (Pflichtauswahl)],1,FALSE)),"nein","ja")</f>
        <v>nein</v>
      </c>
      <c r="G3411" t="s">
        <v>9516</v>
      </c>
    </row>
    <row r="3412" spans="1:7" x14ac:dyDescent="0.25">
      <c r="A3412" t="s">
        <v>7306</v>
      </c>
      <c r="B3412" t="s">
        <v>8318</v>
      </c>
      <c r="C3412" t="s">
        <v>8454</v>
      </c>
      <c r="D3412" s="13">
        <v>60</v>
      </c>
      <c r="E3412" t="s">
        <v>576</v>
      </c>
      <c r="F3412" t="str">
        <f>IF(ISERROR(VLOOKUP(Transaktionen[[#This Row],[Transaktionen]],BTT[Verwendete Transaktion (Pflichtauswahl)],1,FALSE)),"nein","ja")</f>
        <v>nein</v>
      </c>
    </row>
    <row r="3413" spans="1:7" x14ac:dyDescent="0.25">
      <c r="A3413" t="s">
        <v>4052</v>
      </c>
      <c r="B3413" t="s">
        <v>4053</v>
      </c>
      <c r="C3413" t="s">
        <v>8454</v>
      </c>
      <c r="D3413" s="13">
        <v>63561</v>
      </c>
      <c r="E3413" t="s">
        <v>9102</v>
      </c>
      <c r="F3413" s="10" t="str">
        <f>IF(ISERROR(VLOOKUP(Transaktionen[[#This Row],[Transaktionen]],BTT[Verwendete Transaktion (Pflichtauswahl)],1,FALSE)),"nein","ja")</f>
        <v>nein</v>
      </c>
    </row>
    <row r="3414" spans="1:7" x14ac:dyDescent="0.25">
      <c r="A3414" t="s">
        <v>4054</v>
      </c>
      <c r="B3414" t="s">
        <v>4055</v>
      </c>
      <c r="C3414" t="s">
        <v>8454</v>
      </c>
      <c r="D3414" s="13">
        <v>9343</v>
      </c>
      <c r="E3414" t="s">
        <v>9102</v>
      </c>
      <c r="F3414" t="str">
        <f>IF(ISERROR(VLOOKUP(Transaktionen[[#This Row],[Transaktionen]],BTT[Verwendete Transaktion (Pflichtauswahl)],1,FALSE)),"nein","ja")</f>
        <v>nein</v>
      </c>
    </row>
    <row r="3415" spans="1:7" x14ac:dyDescent="0.25">
      <c r="A3415" t="s">
        <v>7307</v>
      </c>
      <c r="B3415" t="s">
        <v>8319</v>
      </c>
      <c r="C3415" t="s">
        <v>8454</v>
      </c>
      <c r="D3415" s="13" t="s">
        <v>576</v>
      </c>
      <c r="E3415" t="s">
        <v>576</v>
      </c>
      <c r="F3415" t="str">
        <f>IF(ISERROR(VLOOKUP(Transaktionen[[#This Row],[Transaktionen]],BTT[Verwendete Transaktion (Pflichtauswahl)],1,FALSE)),"nein","ja")</f>
        <v>nein</v>
      </c>
      <c r="G3415" t="s">
        <v>9516</v>
      </c>
    </row>
    <row r="3416" spans="1:7" x14ac:dyDescent="0.25">
      <c r="A3416" t="s">
        <v>7308</v>
      </c>
      <c r="B3416" t="s">
        <v>8320</v>
      </c>
      <c r="C3416" t="s">
        <v>8454</v>
      </c>
      <c r="D3416" s="13" t="s">
        <v>576</v>
      </c>
      <c r="E3416" t="s">
        <v>576</v>
      </c>
      <c r="F3416" t="str">
        <f>IF(ISERROR(VLOOKUP(Transaktionen[[#This Row],[Transaktionen]],BTT[Verwendete Transaktion (Pflichtauswahl)],1,FALSE)),"nein","ja")</f>
        <v>nein</v>
      </c>
      <c r="G3416" t="s">
        <v>9516</v>
      </c>
    </row>
    <row r="3417" spans="1:7" x14ac:dyDescent="0.25">
      <c r="A3417" t="s">
        <v>4056</v>
      </c>
      <c r="B3417" t="s">
        <v>4057</v>
      </c>
      <c r="C3417" t="s">
        <v>8454</v>
      </c>
      <c r="D3417" s="13">
        <v>24</v>
      </c>
      <c r="E3417" t="s">
        <v>9102</v>
      </c>
      <c r="F3417" t="str">
        <f>IF(ISERROR(VLOOKUP(Transaktionen[[#This Row],[Transaktionen]],BTT[Verwendete Transaktion (Pflichtauswahl)],1,FALSE)),"nein","ja")</f>
        <v>nein</v>
      </c>
    </row>
    <row r="3418" spans="1:7" x14ac:dyDescent="0.25">
      <c r="A3418" t="s">
        <v>4058</v>
      </c>
      <c r="B3418" t="s">
        <v>4059</v>
      </c>
      <c r="C3418" t="s">
        <v>8454</v>
      </c>
      <c r="D3418" s="13">
        <v>12</v>
      </c>
      <c r="E3418" t="s">
        <v>9102</v>
      </c>
      <c r="F3418" t="str">
        <f>IF(ISERROR(VLOOKUP(Transaktionen[[#This Row],[Transaktionen]],BTT[Verwendete Transaktion (Pflichtauswahl)],1,FALSE)),"nein","ja")</f>
        <v>nein</v>
      </c>
    </row>
    <row r="3419" spans="1:7" x14ac:dyDescent="0.25">
      <c r="A3419" t="s">
        <v>7309</v>
      </c>
      <c r="B3419" t="s">
        <v>8321</v>
      </c>
      <c r="C3419" t="s">
        <v>8454</v>
      </c>
      <c r="D3419" s="13">
        <v>144</v>
      </c>
      <c r="E3419" t="s">
        <v>9102</v>
      </c>
      <c r="F3419" t="str">
        <f>IF(ISERROR(VLOOKUP(Transaktionen[[#This Row],[Transaktionen]],BTT[Verwendete Transaktion (Pflichtauswahl)],1,FALSE)),"nein","ja")</f>
        <v>nein</v>
      </c>
    </row>
    <row r="3420" spans="1:7" x14ac:dyDescent="0.25">
      <c r="A3420" t="s">
        <v>7310</v>
      </c>
      <c r="B3420" t="s">
        <v>8322</v>
      </c>
      <c r="C3420" t="s">
        <v>8454</v>
      </c>
      <c r="D3420" s="13">
        <v>2</v>
      </c>
      <c r="E3420" t="s">
        <v>576</v>
      </c>
      <c r="F3420" t="str">
        <f>IF(ISERROR(VLOOKUP(Transaktionen[[#This Row],[Transaktionen]],BTT[Verwendete Transaktion (Pflichtauswahl)],1,FALSE)),"nein","ja")</f>
        <v>nein</v>
      </c>
    </row>
    <row r="3421" spans="1:7" x14ac:dyDescent="0.25">
      <c r="A3421" t="s">
        <v>4060</v>
      </c>
      <c r="B3421" t="s">
        <v>4061</v>
      </c>
      <c r="C3421" t="s">
        <v>8454</v>
      </c>
      <c r="D3421" s="13">
        <v>1184</v>
      </c>
      <c r="E3421" t="s">
        <v>9102</v>
      </c>
      <c r="F3421" t="str">
        <f>IF(ISERROR(VLOOKUP(Transaktionen[[#This Row],[Transaktionen]],BTT[Verwendete Transaktion (Pflichtauswahl)],1,FALSE)),"nein","ja")</f>
        <v>nein</v>
      </c>
    </row>
    <row r="3422" spans="1:7" x14ac:dyDescent="0.25">
      <c r="A3422" t="s">
        <v>4062</v>
      </c>
      <c r="B3422" t="s">
        <v>4063</v>
      </c>
      <c r="C3422" t="s">
        <v>8454</v>
      </c>
      <c r="D3422" s="13">
        <v>25597</v>
      </c>
      <c r="E3422" t="s">
        <v>9102</v>
      </c>
      <c r="F3422" t="str">
        <f>IF(ISERROR(VLOOKUP(Transaktionen[[#This Row],[Transaktionen]],BTT[Verwendete Transaktion (Pflichtauswahl)],1,FALSE)),"nein","ja")</f>
        <v>nein</v>
      </c>
    </row>
    <row r="3423" spans="1:7" x14ac:dyDescent="0.25">
      <c r="A3423" t="s">
        <v>7311</v>
      </c>
      <c r="B3423" t="s">
        <v>8323</v>
      </c>
      <c r="C3423" t="s">
        <v>8454</v>
      </c>
      <c r="D3423" s="13" t="s">
        <v>576</v>
      </c>
      <c r="E3423" t="s">
        <v>576</v>
      </c>
      <c r="F3423" t="str">
        <f>IF(ISERROR(VLOOKUP(Transaktionen[[#This Row],[Transaktionen]],BTT[Verwendete Transaktion (Pflichtauswahl)],1,FALSE)),"nein","ja")</f>
        <v>nein</v>
      </c>
      <c r="G3423" t="s">
        <v>9516</v>
      </c>
    </row>
    <row r="3424" spans="1:7" x14ac:dyDescent="0.25">
      <c r="A3424" t="s">
        <v>4064</v>
      </c>
      <c r="B3424" t="s">
        <v>4065</v>
      </c>
      <c r="C3424" t="s">
        <v>8454</v>
      </c>
      <c r="D3424" s="13">
        <v>1248</v>
      </c>
      <c r="E3424" t="s">
        <v>9102</v>
      </c>
      <c r="F3424" t="str">
        <f>IF(ISERROR(VLOOKUP(Transaktionen[[#This Row],[Transaktionen]],BTT[Verwendete Transaktion (Pflichtauswahl)],1,FALSE)),"nein","ja")</f>
        <v>nein</v>
      </c>
    </row>
    <row r="3425" spans="1:7" x14ac:dyDescent="0.25">
      <c r="A3425" t="s">
        <v>4066</v>
      </c>
      <c r="B3425" t="s">
        <v>4067</v>
      </c>
      <c r="C3425" t="s">
        <v>8454</v>
      </c>
      <c r="D3425" s="13">
        <v>1620</v>
      </c>
      <c r="E3425" t="s">
        <v>9102</v>
      </c>
      <c r="F3425" t="str">
        <f>IF(ISERROR(VLOOKUP(Transaktionen[[#This Row],[Transaktionen]],BTT[Verwendete Transaktion (Pflichtauswahl)],1,FALSE)),"nein","ja")</f>
        <v>nein</v>
      </c>
    </row>
    <row r="3426" spans="1:7" x14ac:dyDescent="0.25">
      <c r="A3426" t="s">
        <v>4068</v>
      </c>
      <c r="B3426" t="s">
        <v>4069</v>
      </c>
      <c r="C3426" t="s">
        <v>8454</v>
      </c>
      <c r="D3426" s="13">
        <v>9185</v>
      </c>
      <c r="E3426" t="s">
        <v>9102</v>
      </c>
      <c r="F3426" t="str">
        <f>IF(ISERROR(VLOOKUP(Transaktionen[[#This Row],[Transaktionen]],BTT[Verwendete Transaktion (Pflichtauswahl)],1,FALSE)),"nein","ja")</f>
        <v>nein</v>
      </c>
    </row>
    <row r="3427" spans="1:7" x14ac:dyDescent="0.25">
      <c r="A3427" t="s">
        <v>4070</v>
      </c>
      <c r="B3427" t="s">
        <v>4071</v>
      </c>
      <c r="C3427" t="s">
        <v>8454</v>
      </c>
      <c r="D3427" s="13">
        <v>3148459</v>
      </c>
      <c r="E3427" t="s">
        <v>9102</v>
      </c>
      <c r="F3427" t="str">
        <f>IF(ISERROR(VLOOKUP(Transaktionen[[#This Row],[Transaktionen]],BTT[Verwendete Transaktion (Pflichtauswahl)],1,FALSE)),"nein","ja")</f>
        <v>nein</v>
      </c>
    </row>
    <row r="3428" spans="1:7" x14ac:dyDescent="0.25">
      <c r="A3428" t="s">
        <v>4072</v>
      </c>
      <c r="B3428" t="s">
        <v>4073</v>
      </c>
      <c r="C3428" t="s">
        <v>8454</v>
      </c>
      <c r="D3428" s="13">
        <v>7939</v>
      </c>
      <c r="E3428" t="s">
        <v>9102</v>
      </c>
      <c r="F3428" t="str">
        <f>IF(ISERROR(VLOOKUP(Transaktionen[[#This Row],[Transaktionen]],BTT[Verwendete Transaktion (Pflichtauswahl)],1,FALSE)),"nein","ja")</f>
        <v>nein</v>
      </c>
    </row>
    <row r="3429" spans="1:7" x14ac:dyDescent="0.25">
      <c r="A3429" t="s">
        <v>7312</v>
      </c>
      <c r="B3429" t="s">
        <v>8324</v>
      </c>
      <c r="C3429" t="s">
        <v>8454</v>
      </c>
      <c r="D3429" s="13" t="s">
        <v>576</v>
      </c>
      <c r="E3429" t="s">
        <v>576</v>
      </c>
      <c r="F3429" t="str">
        <f>IF(ISERROR(VLOOKUP(Transaktionen[[#This Row],[Transaktionen]],BTT[Verwendete Transaktion (Pflichtauswahl)],1,FALSE)),"nein","ja")</f>
        <v>nein</v>
      </c>
      <c r="G3429" t="s">
        <v>9516</v>
      </c>
    </row>
    <row r="3430" spans="1:7" x14ac:dyDescent="0.25">
      <c r="A3430" t="s">
        <v>4074</v>
      </c>
      <c r="B3430" t="s">
        <v>4075</v>
      </c>
      <c r="C3430" t="s">
        <v>8454</v>
      </c>
      <c r="D3430" s="13">
        <v>2678</v>
      </c>
      <c r="E3430" t="s">
        <v>9102</v>
      </c>
      <c r="F3430" t="str">
        <f>IF(ISERROR(VLOOKUP(Transaktionen[[#This Row],[Transaktionen]],BTT[Verwendete Transaktion (Pflichtauswahl)],1,FALSE)),"nein","ja")</f>
        <v>nein</v>
      </c>
    </row>
    <row r="3431" spans="1:7" x14ac:dyDescent="0.25">
      <c r="A3431" t="s">
        <v>4076</v>
      </c>
      <c r="B3431" t="s">
        <v>4077</v>
      </c>
      <c r="C3431" t="s">
        <v>8454</v>
      </c>
      <c r="D3431" s="13">
        <v>194</v>
      </c>
      <c r="E3431" t="s">
        <v>9102</v>
      </c>
      <c r="F3431" t="str">
        <f>IF(ISERROR(VLOOKUP(Transaktionen[[#This Row],[Transaktionen]],BTT[Verwendete Transaktion (Pflichtauswahl)],1,FALSE)),"nein","ja")</f>
        <v>nein</v>
      </c>
    </row>
    <row r="3432" spans="1:7" x14ac:dyDescent="0.25">
      <c r="A3432" t="s">
        <v>9270</v>
      </c>
      <c r="B3432" t="s">
        <v>9271</v>
      </c>
      <c r="C3432" t="s">
        <v>8454</v>
      </c>
      <c r="D3432" s="13">
        <v>8</v>
      </c>
      <c r="E3432" t="s">
        <v>9102</v>
      </c>
      <c r="F3432" t="str">
        <f>IF(ISERROR(VLOOKUP(Transaktionen[[#This Row],[Transaktionen]],BTT[Verwendete Transaktion (Pflichtauswahl)],1,FALSE)),"nein","ja")</f>
        <v>nein</v>
      </c>
    </row>
    <row r="3433" spans="1:7" x14ac:dyDescent="0.25">
      <c r="A3433" t="s">
        <v>4078</v>
      </c>
      <c r="B3433" t="s">
        <v>4079</v>
      </c>
      <c r="C3433" t="s">
        <v>8454</v>
      </c>
      <c r="D3433" s="13">
        <v>11</v>
      </c>
      <c r="E3433" t="s">
        <v>9102</v>
      </c>
      <c r="F3433" t="str">
        <f>IF(ISERROR(VLOOKUP(Transaktionen[[#This Row],[Transaktionen]],BTT[Verwendete Transaktion (Pflichtauswahl)],1,FALSE)),"nein","ja")</f>
        <v>nein</v>
      </c>
    </row>
    <row r="3434" spans="1:7" x14ac:dyDescent="0.25">
      <c r="A3434" t="s">
        <v>7313</v>
      </c>
      <c r="B3434" t="s">
        <v>8325</v>
      </c>
      <c r="C3434" t="s">
        <v>8454</v>
      </c>
      <c r="D3434" s="13" t="s">
        <v>576</v>
      </c>
      <c r="E3434" t="s">
        <v>576</v>
      </c>
      <c r="F3434" t="str">
        <f>IF(ISERROR(VLOOKUP(Transaktionen[[#This Row],[Transaktionen]],BTT[Verwendete Transaktion (Pflichtauswahl)],1,FALSE)),"nein","ja")</f>
        <v>nein</v>
      </c>
      <c r="G3434" t="s">
        <v>9516</v>
      </c>
    </row>
    <row r="3435" spans="1:7" x14ac:dyDescent="0.25">
      <c r="A3435" t="s">
        <v>4080</v>
      </c>
      <c r="B3435" t="s">
        <v>4081</v>
      </c>
      <c r="C3435" t="s">
        <v>8454</v>
      </c>
      <c r="D3435" s="13">
        <v>415</v>
      </c>
      <c r="E3435" t="s">
        <v>9102</v>
      </c>
      <c r="F3435" t="str">
        <f>IF(ISERROR(VLOOKUP(Transaktionen[[#This Row],[Transaktionen]],BTT[Verwendete Transaktion (Pflichtauswahl)],1,FALSE)),"nein","ja")</f>
        <v>nein</v>
      </c>
    </row>
    <row r="3436" spans="1:7" x14ac:dyDescent="0.25">
      <c r="A3436" t="s">
        <v>7314</v>
      </c>
      <c r="B3436" t="s">
        <v>8326</v>
      </c>
      <c r="C3436" t="s">
        <v>8454</v>
      </c>
      <c r="D3436" s="13">
        <v>189</v>
      </c>
      <c r="E3436" t="s">
        <v>576</v>
      </c>
      <c r="F3436" t="str">
        <f>IF(ISERROR(VLOOKUP(Transaktionen[[#This Row],[Transaktionen]],BTT[Verwendete Transaktion (Pflichtauswahl)],1,FALSE)),"nein","ja")</f>
        <v>nein</v>
      </c>
    </row>
    <row r="3437" spans="1:7" x14ac:dyDescent="0.25">
      <c r="A3437" t="s">
        <v>4082</v>
      </c>
      <c r="B3437" t="s">
        <v>4083</v>
      </c>
      <c r="C3437" t="s">
        <v>8454</v>
      </c>
      <c r="D3437" s="13">
        <v>4</v>
      </c>
      <c r="E3437" t="s">
        <v>9102</v>
      </c>
      <c r="F3437" t="str">
        <f>IF(ISERROR(VLOOKUP(Transaktionen[[#This Row],[Transaktionen]],BTT[Verwendete Transaktion (Pflichtauswahl)],1,FALSE)),"nein","ja")</f>
        <v>nein</v>
      </c>
    </row>
    <row r="3438" spans="1:7" x14ac:dyDescent="0.25">
      <c r="A3438" t="s">
        <v>4084</v>
      </c>
      <c r="B3438" t="s">
        <v>4085</v>
      </c>
      <c r="C3438" t="s">
        <v>8454</v>
      </c>
      <c r="D3438" s="13">
        <v>2614</v>
      </c>
      <c r="E3438" t="s">
        <v>9102</v>
      </c>
      <c r="F3438" t="str">
        <f>IF(ISERROR(VLOOKUP(Transaktionen[[#This Row],[Transaktionen]],BTT[Verwendete Transaktion (Pflichtauswahl)],1,FALSE)),"nein","ja")</f>
        <v>nein</v>
      </c>
    </row>
    <row r="3439" spans="1:7" x14ac:dyDescent="0.25">
      <c r="A3439" t="s">
        <v>4086</v>
      </c>
      <c r="B3439" t="s">
        <v>4087</v>
      </c>
      <c r="C3439" t="s">
        <v>8454</v>
      </c>
      <c r="D3439" s="13">
        <v>51936</v>
      </c>
      <c r="E3439" t="s">
        <v>9102</v>
      </c>
      <c r="F3439" t="str">
        <f>IF(ISERROR(VLOOKUP(Transaktionen[[#This Row],[Transaktionen]],BTT[Verwendete Transaktion (Pflichtauswahl)],1,FALSE)),"nein","ja")</f>
        <v>nein</v>
      </c>
    </row>
    <row r="3440" spans="1:7" x14ac:dyDescent="0.25">
      <c r="A3440" t="s">
        <v>4088</v>
      </c>
      <c r="B3440" t="s">
        <v>4089</v>
      </c>
      <c r="C3440" t="s">
        <v>6096</v>
      </c>
      <c r="D3440" s="13">
        <v>116975</v>
      </c>
      <c r="E3440" t="s">
        <v>9102</v>
      </c>
      <c r="F3440" t="str">
        <f>IF(ISERROR(VLOOKUP(Transaktionen[[#This Row],[Transaktionen]],BTT[Verwendete Transaktion (Pflichtauswahl)],1,FALSE)),"nein","ja")</f>
        <v>nein</v>
      </c>
    </row>
    <row r="3441" spans="1:7" x14ac:dyDescent="0.25">
      <c r="A3441" t="s">
        <v>4090</v>
      </c>
      <c r="B3441" t="s">
        <v>4091</v>
      </c>
      <c r="C3441" t="s">
        <v>6096</v>
      </c>
      <c r="D3441" s="13">
        <v>806929</v>
      </c>
      <c r="E3441" t="s">
        <v>9102</v>
      </c>
      <c r="F3441" t="str">
        <f>IF(ISERROR(VLOOKUP(Transaktionen[[#This Row],[Transaktionen]],BTT[Verwendete Transaktion (Pflichtauswahl)],1,FALSE)),"nein","ja")</f>
        <v>nein</v>
      </c>
    </row>
    <row r="3442" spans="1:7" x14ac:dyDescent="0.25">
      <c r="A3442" t="s">
        <v>7315</v>
      </c>
      <c r="B3442" t="s">
        <v>8327</v>
      </c>
      <c r="C3442" t="s">
        <v>8454</v>
      </c>
      <c r="D3442" s="13" t="s">
        <v>576</v>
      </c>
      <c r="E3442" t="s">
        <v>576</v>
      </c>
      <c r="F3442" t="str">
        <f>IF(ISERROR(VLOOKUP(Transaktionen[[#This Row],[Transaktionen]],BTT[Verwendete Transaktion (Pflichtauswahl)],1,FALSE)),"nein","ja")</f>
        <v>nein</v>
      </c>
      <c r="G3442" t="s">
        <v>9516</v>
      </c>
    </row>
    <row r="3443" spans="1:7" x14ac:dyDescent="0.25">
      <c r="A3443" t="s">
        <v>4092</v>
      </c>
      <c r="B3443" t="s">
        <v>4093</v>
      </c>
      <c r="C3443" t="s">
        <v>8454</v>
      </c>
      <c r="D3443" s="13">
        <v>337</v>
      </c>
      <c r="E3443" t="s">
        <v>576</v>
      </c>
      <c r="F3443" t="str">
        <f>IF(ISERROR(VLOOKUP(Transaktionen[[#This Row],[Transaktionen]],BTT[Verwendete Transaktion (Pflichtauswahl)],1,FALSE)),"nein","ja")</f>
        <v>nein</v>
      </c>
    </row>
    <row r="3444" spans="1:7" x14ac:dyDescent="0.25">
      <c r="A3444" t="s">
        <v>4094</v>
      </c>
      <c r="B3444" t="s">
        <v>4095</v>
      </c>
      <c r="C3444" t="s">
        <v>8454</v>
      </c>
      <c r="D3444" s="13">
        <v>6957</v>
      </c>
      <c r="E3444" t="s">
        <v>9102</v>
      </c>
      <c r="F3444" t="str">
        <f>IF(ISERROR(VLOOKUP(Transaktionen[[#This Row],[Transaktionen]],BTT[Verwendete Transaktion (Pflichtauswahl)],1,FALSE)),"nein","ja")</f>
        <v>nein</v>
      </c>
    </row>
    <row r="3445" spans="1:7" x14ac:dyDescent="0.25">
      <c r="A3445" t="s">
        <v>4096</v>
      </c>
      <c r="B3445" t="s">
        <v>4097</v>
      </c>
      <c r="C3445" t="s">
        <v>8454</v>
      </c>
      <c r="D3445" s="13">
        <v>48</v>
      </c>
      <c r="E3445" t="s">
        <v>9102</v>
      </c>
      <c r="F3445" t="str">
        <f>IF(ISERROR(VLOOKUP(Transaktionen[[#This Row],[Transaktionen]],BTT[Verwendete Transaktion (Pflichtauswahl)],1,FALSE)),"nein","ja")</f>
        <v>nein</v>
      </c>
    </row>
    <row r="3446" spans="1:7" x14ac:dyDescent="0.25">
      <c r="A3446" t="s">
        <v>7316</v>
      </c>
      <c r="B3446" t="s">
        <v>8328</v>
      </c>
      <c r="C3446" t="s">
        <v>8464</v>
      </c>
      <c r="D3446" s="13" t="s">
        <v>576</v>
      </c>
      <c r="E3446" t="s">
        <v>576</v>
      </c>
      <c r="F3446" t="str">
        <f>IF(ISERROR(VLOOKUP(Transaktionen[[#This Row],[Transaktionen]],BTT[Verwendete Transaktion (Pflichtauswahl)],1,FALSE)),"nein","ja")</f>
        <v>nein</v>
      </c>
      <c r="G3446" t="s">
        <v>9516</v>
      </c>
    </row>
    <row r="3447" spans="1:7" x14ac:dyDescent="0.25">
      <c r="A3447" t="s">
        <v>7317</v>
      </c>
      <c r="B3447" t="s">
        <v>8328</v>
      </c>
      <c r="C3447" t="s">
        <v>8454</v>
      </c>
      <c r="D3447" s="13" t="s">
        <v>576</v>
      </c>
      <c r="E3447" t="s">
        <v>576</v>
      </c>
      <c r="F3447" t="str">
        <f>IF(ISERROR(VLOOKUP(Transaktionen[[#This Row],[Transaktionen]],BTT[Verwendete Transaktion (Pflichtauswahl)],1,FALSE)),"nein","ja")</f>
        <v>nein</v>
      </c>
      <c r="G3447" t="s">
        <v>9516</v>
      </c>
    </row>
    <row r="3448" spans="1:7" x14ac:dyDescent="0.25">
      <c r="A3448" t="s">
        <v>7318</v>
      </c>
      <c r="B3448" t="s">
        <v>8329</v>
      </c>
      <c r="C3448" t="s">
        <v>8454</v>
      </c>
      <c r="D3448" s="13" t="s">
        <v>576</v>
      </c>
      <c r="E3448" t="s">
        <v>576</v>
      </c>
      <c r="F3448" s="10" t="str">
        <f>IF(ISERROR(VLOOKUP(Transaktionen[[#This Row],[Transaktionen]],BTT[Verwendete Transaktion (Pflichtauswahl)],1,FALSE)),"nein","ja")</f>
        <v>nein</v>
      </c>
      <c r="G3448" t="s">
        <v>9516</v>
      </c>
    </row>
    <row r="3449" spans="1:7" x14ac:dyDescent="0.25">
      <c r="A3449" t="s">
        <v>4098</v>
      </c>
      <c r="B3449" t="s">
        <v>4099</v>
      </c>
      <c r="C3449" t="s">
        <v>8454</v>
      </c>
      <c r="D3449" s="13">
        <v>113320</v>
      </c>
      <c r="E3449" t="s">
        <v>9102</v>
      </c>
      <c r="F3449" t="str">
        <f>IF(ISERROR(VLOOKUP(Transaktionen[[#This Row],[Transaktionen]],BTT[Verwendete Transaktion (Pflichtauswahl)],1,FALSE)),"nein","ja")</f>
        <v>nein</v>
      </c>
    </row>
    <row r="3450" spans="1:7" x14ac:dyDescent="0.25">
      <c r="A3450" t="s">
        <v>4100</v>
      </c>
      <c r="B3450" t="s">
        <v>4101</v>
      </c>
      <c r="C3450" t="s">
        <v>8454</v>
      </c>
      <c r="D3450" s="13">
        <v>22</v>
      </c>
      <c r="E3450" t="s">
        <v>9102</v>
      </c>
      <c r="F3450" t="str">
        <f>IF(ISERROR(VLOOKUP(Transaktionen[[#This Row],[Transaktionen]],BTT[Verwendete Transaktion (Pflichtauswahl)],1,FALSE)),"nein","ja")</f>
        <v>nein</v>
      </c>
    </row>
    <row r="3451" spans="1:7" x14ac:dyDescent="0.25">
      <c r="A3451" t="s">
        <v>4102</v>
      </c>
      <c r="B3451" t="s">
        <v>4103</v>
      </c>
      <c r="C3451" t="s">
        <v>8454</v>
      </c>
      <c r="D3451" s="13">
        <v>23008</v>
      </c>
      <c r="E3451" t="s">
        <v>9102</v>
      </c>
      <c r="F3451" t="str">
        <f>IF(ISERROR(VLOOKUP(Transaktionen[[#This Row],[Transaktionen]],BTT[Verwendete Transaktion (Pflichtauswahl)],1,FALSE)),"nein","ja")</f>
        <v>nein</v>
      </c>
    </row>
    <row r="3452" spans="1:7" x14ac:dyDescent="0.25">
      <c r="A3452" t="s">
        <v>4104</v>
      </c>
      <c r="B3452" t="s">
        <v>4105</v>
      </c>
      <c r="C3452" t="s">
        <v>8454</v>
      </c>
      <c r="D3452" s="13">
        <v>16331</v>
      </c>
      <c r="E3452" t="s">
        <v>9102</v>
      </c>
      <c r="F3452" t="str">
        <f>IF(ISERROR(VLOOKUP(Transaktionen[[#This Row],[Transaktionen]],BTT[Verwendete Transaktion (Pflichtauswahl)],1,FALSE)),"nein","ja")</f>
        <v>nein</v>
      </c>
    </row>
    <row r="3453" spans="1:7" x14ac:dyDescent="0.25">
      <c r="A3453" t="s">
        <v>4106</v>
      </c>
      <c r="B3453" t="s">
        <v>4107</v>
      </c>
      <c r="C3453" t="s">
        <v>8454</v>
      </c>
      <c r="D3453" s="13">
        <v>4425</v>
      </c>
      <c r="E3453" t="s">
        <v>9102</v>
      </c>
      <c r="F3453" t="str">
        <f>IF(ISERROR(VLOOKUP(Transaktionen[[#This Row],[Transaktionen]],BTT[Verwendete Transaktion (Pflichtauswahl)],1,FALSE)),"nein","ja")</f>
        <v>nein</v>
      </c>
    </row>
    <row r="3454" spans="1:7" x14ac:dyDescent="0.25">
      <c r="A3454" t="s">
        <v>4108</v>
      </c>
      <c r="B3454" t="s">
        <v>4109</v>
      </c>
      <c r="C3454" t="s">
        <v>8454</v>
      </c>
      <c r="D3454" s="13">
        <v>454</v>
      </c>
      <c r="E3454" t="s">
        <v>9102</v>
      </c>
      <c r="F3454" t="str">
        <f>IF(ISERROR(VLOOKUP(Transaktionen[[#This Row],[Transaktionen]],BTT[Verwendete Transaktion (Pflichtauswahl)],1,FALSE)),"nein","ja")</f>
        <v>nein</v>
      </c>
    </row>
    <row r="3455" spans="1:7" x14ac:dyDescent="0.25">
      <c r="A3455" t="s">
        <v>4110</v>
      </c>
      <c r="B3455" t="s">
        <v>4111</v>
      </c>
      <c r="C3455" t="s">
        <v>8454</v>
      </c>
      <c r="D3455" s="13">
        <v>8606</v>
      </c>
      <c r="E3455" t="s">
        <v>9102</v>
      </c>
      <c r="F3455" t="str">
        <f>IF(ISERROR(VLOOKUP(Transaktionen[[#This Row],[Transaktionen]],BTT[Verwendete Transaktion (Pflichtauswahl)],1,FALSE)),"nein","ja")</f>
        <v>nein</v>
      </c>
    </row>
    <row r="3456" spans="1:7" x14ac:dyDescent="0.25">
      <c r="A3456" t="s">
        <v>4112</v>
      </c>
      <c r="B3456" t="s">
        <v>4113</v>
      </c>
      <c r="C3456" t="s">
        <v>8578</v>
      </c>
      <c r="D3456" s="13">
        <v>370</v>
      </c>
      <c r="E3456" t="s">
        <v>9102</v>
      </c>
      <c r="F3456" t="str">
        <f>IF(ISERROR(VLOOKUP(Transaktionen[[#This Row],[Transaktionen]],BTT[Verwendete Transaktion (Pflichtauswahl)],1,FALSE)),"nein","ja")</f>
        <v>nein</v>
      </c>
    </row>
    <row r="3457" spans="1:7" x14ac:dyDescent="0.25">
      <c r="A3457" t="s">
        <v>4114</v>
      </c>
      <c r="B3457" t="s">
        <v>4115</v>
      </c>
      <c r="C3457" t="s">
        <v>8454</v>
      </c>
      <c r="D3457" s="13">
        <v>5196</v>
      </c>
      <c r="E3457" t="s">
        <v>9102</v>
      </c>
      <c r="F3457" t="str">
        <f>IF(ISERROR(VLOOKUP(Transaktionen[[#This Row],[Transaktionen]],BTT[Verwendete Transaktion (Pflichtauswahl)],1,FALSE)),"nein","ja")</f>
        <v>nein</v>
      </c>
    </row>
    <row r="3458" spans="1:7" x14ac:dyDescent="0.25">
      <c r="A3458" t="s">
        <v>4116</v>
      </c>
      <c r="B3458" t="s">
        <v>4117</v>
      </c>
      <c r="C3458" t="s">
        <v>8454</v>
      </c>
      <c r="D3458" s="13">
        <v>467</v>
      </c>
      <c r="E3458" t="s">
        <v>9102</v>
      </c>
      <c r="F3458" t="str">
        <f>IF(ISERROR(VLOOKUP(Transaktionen[[#This Row],[Transaktionen]],BTT[Verwendete Transaktion (Pflichtauswahl)],1,FALSE)),"nein","ja")</f>
        <v>nein</v>
      </c>
    </row>
    <row r="3459" spans="1:7" x14ac:dyDescent="0.25">
      <c r="A3459" t="s">
        <v>4118</v>
      </c>
      <c r="B3459" t="s">
        <v>4119</v>
      </c>
      <c r="C3459" t="s">
        <v>8454</v>
      </c>
      <c r="D3459" s="13">
        <v>3</v>
      </c>
      <c r="E3459" t="s">
        <v>9102</v>
      </c>
      <c r="F3459" t="str">
        <f>IF(ISERROR(VLOOKUP(Transaktionen[[#This Row],[Transaktionen]],BTT[Verwendete Transaktion (Pflichtauswahl)],1,FALSE)),"nein","ja")</f>
        <v>nein</v>
      </c>
    </row>
    <row r="3460" spans="1:7" x14ac:dyDescent="0.25">
      <c r="A3460" t="s">
        <v>4120</v>
      </c>
      <c r="B3460" t="s">
        <v>4121</v>
      </c>
      <c r="C3460" t="s">
        <v>8454</v>
      </c>
      <c r="D3460" s="13" t="s">
        <v>576</v>
      </c>
      <c r="E3460" t="s">
        <v>576</v>
      </c>
      <c r="F3460" t="str">
        <f>IF(ISERROR(VLOOKUP(Transaktionen[[#This Row],[Transaktionen]],BTT[Verwendete Transaktion (Pflichtauswahl)],1,FALSE)),"nein","ja")</f>
        <v>nein</v>
      </c>
      <c r="G3460" t="s">
        <v>9516</v>
      </c>
    </row>
    <row r="3461" spans="1:7" x14ac:dyDescent="0.25">
      <c r="A3461" t="s">
        <v>4122</v>
      </c>
      <c r="B3461" t="s">
        <v>4123</v>
      </c>
      <c r="C3461" t="s">
        <v>8454</v>
      </c>
      <c r="D3461" s="13">
        <v>1284</v>
      </c>
      <c r="E3461" t="s">
        <v>9102</v>
      </c>
      <c r="F3461" t="str">
        <f>IF(ISERROR(VLOOKUP(Transaktionen[[#This Row],[Transaktionen]],BTT[Verwendete Transaktion (Pflichtauswahl)],1,FALSE)),"nein","ja")</f>
        <v>nein</v>
      </c>
    </row>
    <row r="3462" spans="1:7" x14ac:dyDescent="0.25">
      <c r="A3462" t="s">
        <v>7319</v>
      </c>
      <c r="B3462" t="s">
        <v>8330</v>
      </c>
      <c r="C3462" t="s">
        <v>8454</v>
      </c>
      <c r="D3462" s="13">
        <v>4</v>
      </c>
      <c r="E3462" t="s">
        <v>576</v>
      </c>
      <c r="F3462" t="str">
        <f>IF(ISERROR(VLOOKUP(Transaktionen[[#This Row],[Transaktionen]],BTT[Verwendete Transaktion (Pflichtauswahl)],1,FALSE)),"nein","ja")</f>
        <v>nein</v>
      </c>
    </row>
    <row r="3463" spans="1:7" x14ac:dyDescent="0.25">
      <c r="A3463" t="s">
        <v>4124</v>
      </c>
      <c r="B3463" t="s">
        <v>4125</v>
      </c>
      <c r="C3463" t="s">
        <v>8454</v>
      </c>
      <c r="D3463" s="13">
        <v>229</v>
      </c>
      <c r="E3463" t="s">
        <v>9102</v>
      </c>
      <c r="F3463" t="str">
        <f>IF(ISERROR(VLOOKUP(Transaktionen[[#This Row],[Transaktionen]],BTT[Verwendete Transaktion (Pflichtauswahl)],1,FALSE)),"nein","ja")</f>
        <v>nein</v>
      </c>
    </row>
    <row r="3464" spans="1:7" x14ac:dyDescent="0.25">
      <c r="A3464" t="s">
        <v>4126</v>
      </c>
      <c r="B3464" t="s">
        <v>4127</v>
      </c>
      <c r="C3464" t="s">
        <v>8454</v>
      </c>
      <c r="D3464" s="13">
        <v>11759</v>
      </c>
      <c r="E3464" t="s">
        <v>9102</v>
      </c>
      <c r="F3464" t="str">
        <f>IF(ISERROR(VLOOKUP(Transaktionen[[#This Row],[Transaktionen]],BTT[Verwendete Transaktion (Pflichtauswahl)],1,FALSE)),"nein","ja")</f>
        <v>nein</v>
      </c>
    </row>
    <row r="3465" spans="1:7" x14ac:dyDescent="0.25">
      <c r="A3465" t="s">
        <v>4128</v>
      </c>
      <c r="B3465" t="s">
        <v>4129</v>
      </c>
      <c r="C3465" t="s">
        <v>8454</v>
      </c>
      <c r="D3465" s="13">
        <v>3288</v>
      </c>
      <c r="E3465" t="s">
        <v>9102</v>
      </c>
      <c r="F3465" t="str">
        <f>IF(ISERROR(VLOOKUP(Transaktionen[[#This Row],[Transaktionen]],BTT[Verwendete Transaktion (Pflichtauswahl)],1,FALSE)),"nein","ja")</f>
        <v>nein</v>
      </c>
    </row>
    <row r="3466" spans="1:7" x14ac:dyDescent="0.25">
      <c r="A3466" t="s">
        <v>4130</v>
      </c>
      <c r="B3466" t="s">
        <v>4131</v>
      </c>
      <c r="C3466" t="s">
        <v>8454</v>
      </c>
      <c r="D3466" s="13">
        <v>3684</v>
      </c>
      <c r="E3466" t="s">
        <v>9102</v>
      </c>
      <c r="F3466" t="str">
        <f>IF(ISERROR(VLOOKUP(Transaktionen[[#This Row],[Transaktionen]],BTT[Verwendete Transaktion (Pflichtauswahl)],1,FALSE)),"nein","ja")</f>
        <v>nein</v>
      </c>
    </row>
    <row r="3467" spans="1:7" x14ac:dyDescent="0.25">
      <c r="A3467" t="s">
        <v>4132</v>
      </c>
      <c r="B3467" t="s">
        <v>4131</v>
      </c>
      <c r="C3467" t="s">
        <v>8454</v>
      </c>
      <c r="D3467" s="13">
        <v>2806</v>
      </c>
      <c r="E3467" t="s">
        <v>9102</v>
      </c>
      <c r="F3467" t="str">
        <f>IF(ISERROR(VLOOKUP(Transaktionen[[#This Row],[Transaktionen]],BTT[Verwendete Transaktion (Pflichtauswahl)],1,FALSE)),"nein","ja")</f>
        <v>nein</v>
      </c>
    </row>
    <row r="3468" spans="1:7" x14ac:dyDescent="0.25">
      <c r="A3468" t="s">
        <v>7320</v>
      </c>
      <c r="B3468" t="s">
        <v>8331</v>
      </c>
      <c r="C3468" t="s">
        <v>8454</v>
      </c>
      <c r="D3468" s="13">
        <v>36</v>
      </c>
      <c r="E3468" t="s">
        <v>9102</v>
      </c>
      <c r="F3468" t="str">
        <f>IF(ISERROR(VLOOKUP(Transaktionen[[#This Row],[Transaktionen]],BTT[Verwendete Transaktion (Pflichtauswahl)],1,FALSE)),"nein","ja")</f>
        <v>nein</v>
      </c>
    </row>
    <row r="3469" spans="1:7" x14ac:dyDescent="0.25">
      <c r="A3469" t="s">
        <v>4133</v>
      </c>
      <c r="B3469" t="s">
        <v>4134</v>
      </c>
      <c r="C3469" t="s">
        <v>8454</v>
      </c>
      <c r="D3469" s="13">
        <v>124</v>
      </c>
      <c r="E3469" t="s">
        <v>9102</v>
      </c>
      <c r="F3469" t="str">
        <f>IF(ISERROR(VLOOKUP(Transaktionen[[#This Row],[Transaktionen]],BTT[Verwendete Transaktion (Pflichtauswahl)],1,FALSE)),"nein","ja")</f>
        <v>nein</v>
      </c>
    </row>
    <row r="3470" spans="1:7" x14ac:dyDescent="0.25">
      <c r="A3470" t="s">
        <v>4135</v>
      </c>
      <c r="B3470" t="s">
        <v>4136</v>
      </c>
      <c r="C3470" t="s">
        <v>8454</v>
      </c>
      <c r="D3470" s="13">
        <v>348</v>
      </c>
      <c r="E3470" t="s">
        <v>9102</v>
      </c>
      <c r="F3470" t="str">
        <f>IF(ISERROR(VLOOKUP(Transaktionen[[#This Row],[Transaktionen]],BTT[Verwendete Transaktion (Pflichtauswahl)],1,FALSE)),"nein","ja")</f>
        <v>nein</v>
      </c>
    </row>
    <row r="3471" spans="1:7" x14ac:dyDescent="0.25">
      <c r="A3471" t="s">
        <v>9272</v>
      </c>
      <c r="B3471" t="s">
        <v>9273</v>
      </c>
      <c r="C3471" t="s">
        <v>8454</v>
      </c>
      <c r="D3471" s="13">
        <v>96</v>
      </c>
      <c r="E3471" t="s">
        <v>9102</v>
      </c>
      <c r="F3471" t="str">
        <f>IF(ISERROR(VLOOKUP(Transaktionen[[#This Row],[Transaktionen]],BTT[Verwendete Transaktion (Pflichtauswahl)],1,FALSE)),"nein","ja")</f>
        <v>nein</v>
      </c>
    </row>
    <row r="3472" spans="1:7" x14ac:dyDescent="0.25">
      <c r="A3472" t="s">
        <v>4137</v>
      </c>
      <c r="B3472" t="s">
        <v>4138</v>
      </c>
      <c r="C3472" t="s">
        <v>8454</v>
      </c>
      <c r="D3472" s="13" t="s">
        <v>576</v>
      </c>
      <c r="E3472" t="s">
        <v>576</v>
      </c>
      <c r="F3472" t="str">
        <f>IF(ISERROR(VLOOKUP(Transaktionen[[#This Row],[Transaktionen]],BTT[Verwendete Transaktion (Pflichtauswahl)],1,FALSE)),"nein","ja")</f>
        <v>nein</v>
      </c>
      <c r="G3472" t="s">
        <v>9516</v>
      </c>
    </row>
    <row r="3473" spans="1:7" x14ac:dyDescent="0.25">
      <c r="A3473" t="s">
        <v>4139</v>
      </c>
      <c r="B3473" t="s">
        <v>4140</v>
      </c>
      <c r="C3473" t="s">
        <v>8455</v>
      </c>
      <c r="D3473" s="13" t="s">
        <v>576</v>
      </c>
      <c r="E3473" t="s">
        <v>576</v>
      </c>
      <c r="F3473" t="str">
        <f>IF(ISERROR(VLOOKUP(Transaktionen[[#This Row],[Transaktionen]],BTT[Verwendete Transaktion (Pflichtauswahl)],1,FALSE)),"nein","ja")</f>
        <v>nein</v>
      </c>
      <c r="G3473" t="s">
        <v>9516</v>
      </c>
    </row>
    <row r="3474" spans="1:7" x14ac:dyDescent="0.25">
      <c r="A3474" t="s">
        <v>7321</v>
      </c>
      <c r="B3474" t="s">
        <v>8332</v>
      </c>
      <c r="C3474" t="s">
        <v>8455</v>
      </c>
      <c r="D3474" s="13" t="s">
        <v>576</v>
      </c>
      <c r="E3474" t="s">
        <v>576</v>
      </c>
      <c r="F3474" t="str">
        <f>IF(ISERROR(VLOOKUP(Transaktionen[[#This Row],[Transaktionen]],BTT[Verwendete Transaktion (Pflichtauswahl)],1,FALSE)),"nein","ja")</f>
        <v>nein</v>
      </c>
      <c r="G3474" t="s">
        <v>9516</v>
      </c>
    </row>
    <row r="3475" spans="1:7" x14ac:dyDescent="0.25">
      <c r="A3475" t="s">
        <v>7322</v>
      </c>
      <c r="B3475" t="s">
        <v>8333</v>
      </c>
      <c r="C3475" t="s">
        <v>8455</v>
      </c>
      <c r="D3475" s="13" t="s">
        <v>576</v>
      </c>
      <c r="E3475" t="s">
        <v>576</v>
      </c>
      <c r="F3475" t="str">
        <f>IF(ISERROR(VLOOKUP(Transaktionen[[#This Row],[Transaktionen]],BTT[Verwendete Transaktion (Pflichtauswahl)],1,FALSE)),"nein","ja")</f>
        <v>nein</v>
      </c>
      <c r="G3475" t="s">
        <v>9516</v>
      </c>
    </row>
    <row r="3476" spans="1:7" x14ac:dyDescent="0.25">
      <c r="A3476" t="s">
        <v>4141</v>
      </c>
      <c r="B3476" t="s">
        <v>4142</v>
      </c>
      <c r="C3476" t="s">
        <v>8454</v>
      </c>
      <c r="D3476" s="13">
        <v>365053</v>
      </c>
      <c r="E3476" t="s">
        <v>9102</v>
      </c>
      <c r="F3476" t="str">
        <f>IF(ISERROR(VLOOKUP(Transaktionen[[#This Row],[Transaktionen]],BTT[Verwendete Transaktion (Pflichtauswahl)],1,FALSE)),"nein","ja")</f>
        <v>nein</v>
      </c>
    </row>
    <row r="3477" spans="1:7" x14ac:dyDescent="0.25">
      <c r="A3477" t="s">
        <v>4143</v>
      </c>
      <c r="B3477" t="s">
        <v>4144</v>
      </c>
      <c r="C3477" t="s">
        <v>8454</v>
      </c>
      <c r="D3477" s="13">
        <v>3345</v>
      </c>
      <c r="E3477" t="s">
        <v>9102</v>
      </c>
      <c r="F3477" t="str">
        <f>IF(ISERROR(VLOOKUP(Transaktionen[[#This Row],[Transaktionen]],BTT[Verwendete Transaktion (Pflichtauswahl)],1,FALSE)),"nein","ja")</f>
        <v>nein</v>
      </c>
    </row>
    <row r="3478" spans="1:7" x14ac:dyDescent="0.25">
      <c r="A3478" t="s">
        <v>7323</v>
      </c>
      <c r="B3478" t="s">
        <v>8334</v>
      </c>
      <c r="C3478" t="s">
        <v>8454</v>
      </c>
      <c r="D3478" s="13">
        <v>19</v>
      </c>
      <c r="E3478" t="s">
        <v>9103</v>
      </c>
      <c r="F3478" t="str">
        <f>IF(ISERROR(VLOOKUP(Transaktionen[[#This Row],[Transaktionen]],BTT[Verwendete Transaktion (Pflichtauswahl)],1,FALSE)),"nein","ja")</f>
        <v>nein</v>
      </c>
    </row>
    <row r="3479" spans="1:7" x14ac:dyDescent="0.25">
      <c r="A3479" t="s">
        <v>4145</v>
      </c>
      <c r="B3479" t="s">
        <v>4146</v>
      </c>
      <c r="C3479" t="s">
        <v>8454</v>
      </c>
      <c r="D3479" s="13">
        <v>660</v>
      </c>
      <c r="E3479" t="s">
        <v>9102</v>
      </c>
      <c r="F3479" t="str">
        <f>IF(ISERROR(VLOOKUP(Transaktionen[[#This Row],[Transaktionen]],BTT[Verwendete Transaktion (Pflichtauswahl)],1,FALSE)),"nein","ja")</f>
        <v>nein</v>
      </c>
    </row>
    <row r="3480" spans="1:7" x14ac:dyDescent="0.25">
      <c r="A3480" t="s">
        <v>4147</v>
      </c>
      <c r="B3480" t="s">
        <v>4148</v>
      </c>
      <c r="C3480" t="s">
        <v>8454</v>
      </c>
      <c r="D3480" s="13">
        <v>13278</v>
      </c>
      <c r="E3480" t="s">
        <v>9102</v>
      </c>
      <c r="F3480" t="str">
        <f>IF(ISERROR(VLOOKUP(Transaktionen[[#This Row],[Transaktionen]],BTT[Verwendete Transaktion (Pflichtauswahl)],1,FALSE)),"nein","ja")</f>
        <v>nein</v>
      </c>
    </row>
    <row r="3481" spans="1:7" x14ac:dyDescent="0.25">
      <c r="A3481" t="s">
        <v>4149</v>
      </c>
      <c r="B3481" t="s">
        <v>4150</v>
      </c>
      <c r="C3481" t="s">
        <v>8454</v>
      </c>
      <c r="D3481" s="13">
        <v>5892</v>
      </c>
      <c r="E3481" t="s">
        <v>9102</v>
      </c>
      <c r="F3481" t="str">
        <f>IF(ISERROR(VLOOKUP(Transaktionen[[#This Row],[Transaktionen]],BTT[Verwendete Transaktion (Pflichtauswahl)],1,FALSE)),"nein","ja")</f>
        <v>nein</v>
      </c>
    </row>
    <row r="3482" spans="1:7" x14ac:dyDescent="0.25">
      <c r="A3482" t="s">
        <v>4151</v>
      </c>
      <c r="B3482" t="s">
        <v>4152</v>
      </c>
      <c r="C3482" t="s">
        <v>8454</v>
      </c>
      <c r="D3482" s="13">
        <v>6732</v>
      </c>
      <c r="E3482" t="s">
        <v>9102</v>
      </c>
      <c r="F3482" t="str">
        <f>IF(ISERROR(VLOOKUP(Transaktionen[[#This Row],[Transaktionen]],BTT[Verwendete Transaktion (Pflichtauswahl)],1,FALSE)),"nein","ja")</f>
        <v>nein</v>
      </c>
    </row>
    <row r="3483" spans="1:7" x14ac:dyDescent="0.25">
      <c r="A3483" t="s">
        <v>4153</v>
      </c>
      <c r="B3483" t="s">
        <v>4154</v>
      </c>
      <c r="C3483" t="s">
        <v>8454</v>
      </c>
      <c r="D3483" s="13">
        <v>216</v>
      </c>
      <c r="E3483" t="s">
        <v>9102</v>
      </c>
      <c r="F3483" t="str">
        <f>IF(ISERROR(VLOOKUP(Transaktionen[[#This Row],[Transaktionen]],BTT[Verwendete Transaktion (Pflichtauswahl)],1,FALSE)),"nein","ja")</f>
        <v>nein</v>
      </c>
    </row>
    <row r="3484" spans="1:7" x14ac:dyDescent="0.25">
      <c r="A3484" t="s">
        <v>4155</v>
      </c>
      <c r="B3484" t="s">
        <v>4156</v>
      </c>
      <c r="C3484" t="s">
        <v>8454</v>
      </c>
      <c r="D3484" s="13">
        <v>1298</v>
      </c>
      <c r="E3484" t="s">
        <v>9102</v>
      </c>
      <c r="F3484" t="str">
        <f>IF(ISERROR(VLOOKUP(Transaktionen[[#This Row],[Transaktionen]],BTT[Verwendete Transaktion (Pflichtauswahl)],1,FALSE)),"nein","ja")</f>
        <v>nein</v>
      </c>
    </row>
    <row r="3485" spans="1:7" x14ac:dyDescent="0.25">
      <c r="A3485" t="s">
        <v>4157</v>
      </c>
      <c r="B3485" t="s">
        <v>4158</v>
      </c>
      <c r="C3485" t="s">
        <v>8454</v>
      </c>
      <c r="D3485" s="13">
        <v>25541</v>
      </c>
      <c r="E3485" t="s">
        <v>9102</v>
      </c>
      <c r="F3485" t="str">
        <f>IF(ISERROR(VLOOKUP(Transaktionen[[#This Row],[Transaktionen]],BTT[Verwendete Transaktion (Pflichtauswahl)],1,FALSE)),"nein","ja")</f>
        <v>nein</v>
      </c>
    </row>
    <row r="3486" spans="1:7" x14ac:dyDescent="0.25">
      <c r="A3486" t="s">
        <v>4159</v>
      </c>
      <c r="B3486" t="s">
        <v>4160</v>
      </c>
      <c r="C3486" t="s">
        <v>8454</v>
      </c>
      <c r="D3486" s="13">
        <v>231583</v>
      </c>
      <c r="E3486" t="s">
        <v>9102</v>
      </c>
      <c r="F3486" t="str">
        <f>IF(ISERROR(VLOOKUP(Transaktionen[[#This Row],[Transaktionen]],BTT[Verwendete Transaktion (Pflichtauswahl)],1,FALSE)),"nein","ja")</f>
        <v>nein</v>
      </c>
    </row>
    <row r="3487" spans="1:7" x14ac:dyDescent="0.25">
      <c r="A3487" t="s">
        <v>4163</v>
      </c>
      <c r="B3487" t="s">
        <v>4164</v>
      </c>
      <c r="C3487" t="s">
        <v>8454</v>
      </c>
      <c r="D3487" s="13">
        <v>72</v>
      </c>
      <c r="E3487" t="s">
        <v>9102</v>
      </c>
      <c r="F3487" t="str">
        <f>IF(ISERROR(VLOOKUP(Transaktionen[[#This Row],[Transaktionen]],BTT[Verwendete Transaktion (Pflichtauswahl)],1,FALSE)),"nein","ja")</f>
        <v>nein</v>
      </c>
    </row>
    <row r="3488" spans="1:7" x14ac:dyDescent="0.25">
      <c r="A3488" t="s">
        <v>4161</v>
      </c>
      <c r="B3488" t="s">
        <v>4162</v>
      </c>
      <c r="C3488" t="s">
        <v>8454</v>
      </c>
      <c r="D3488" s="13">
        <v>544646</v>
      </c>
      <c r="E3488" t="s">
        <v>9102</v>
      </c>
      <c r="F3488" t="str">
        <f>IF(ISERROR(VLOOKUP(Transaktionen[[#This Row],[Transaktionen]],BTT[Verwendete Transaktion (Pflichtauswahl)],1,FALSE)),"nein","ja")</f>
        <v>nein</v>
      </c>
    </row>
    <row r="3489" spans="1:7" x14ac:dyDescent="0.25">
      <c r="A3489" t="s">
        <v>7324</v>
      </c>
      <c r="B3489" t="s">
        <v>8335</v>
      </c>
      <c r="C3489" t="s">
        <v>8454</v>
      </c>
      <c r="D3489" s="13">
        <v>7</v>
      </c>
      <c r="E3489" t="s">
        <v>576</v>
      </c>
      <c r="F3489" t="str">
        <f>IF(ISERROR(VLOOKUP(Transaktionen[[#This Row],[Transaktionen]],BTT[Verwendete Transaktion (Pflichtauswahl)],1,FALSE)),"nein","ja")</f>
        <v>nein</v>
      </c>
    </row>
    <row r="3490" spans="1:7" x14ac:dyDescent="0.25">
      <c r="A3490" t="s">
        <v>4165</v>
      </c>
      <c r="B3490" t="s">
        <v>4166</v>
      </c>
      <c r="C3490" t="s">
        <v>8454</v>
      </c>
      <c r="D3490" s="13">
        <v>55</v>
      </c>
      <c r="E3490" t="s">
        <v>9102</v>
      </c>
      <c r="F3490" t="str">
        <f>IF(ISERROR(VLOOKUP(Transaktionen[[#This Row],[Transaktionen]],BTT[Verwendete Transaktion (Pflichtauswahl)],1,FALSE)),"nein","ja")</f>
        <v>nein</v>
      </c>
    </row>
    <row r="3491" spans="1:7" x14ac:dyDescent="0.25">
      <c r="A3491" t="s">
        <v>4167</v>
      </c>
      <c r="B3491" t="s">
        <v>4168</v>
      </c>
      <c r="C3491" t="s">
        <v>8454</v>
      </c>
      <c r="D3491" s="13">
        <v>60340</v>
      </c>
      <c r="E3491" t="s">
        <v>9102</v>
      </c>
      <c r="F3491" t="str">
        <f>IF(ISERROR(VLOOKUP(Transaktionen[[#This Row],[Transaktionen]],BTT[Verwendete Transaktion (Pflichtauswahl)],1,FALSE)),"nein","ja")</f>
        <v>nein</v>
      </c>
    </row>
    <row r="3492" spans="1:7" x14ac:dyDescent="0.25">
      <c r="A3492" t="s">
        <v>4169</v>
      </c>
      <c r="B3492" t="s">
        <v>4170</v>
      </c>
      <c r="C3492" t="s">
        <v>8454</v>
      </c>
      <c r="D3492" s="13">
        <v>2000</v>
      </c>
      <c r="E3492" t="s">
        <v>9102</v>
      </c>
      <c r="F3492" t="str">
        <f>IF(ISERROR(VLOOKUP(Transaktionen[[#This Row],[Transaktionen]],BTT[Verwendete Transaktion (Pflichtauswahl)],1,FALSE)),"nein","ja")</f>
        <v>nein</v>
      </c>
    </row>
    <row r="3493" spans="1:7" x14ac:dyDescent="0.25">
      <c r="A3493" t="s">
        <v>4171</v>
      </c>
      <c r="B3493" t="s">
        <v>4172</v>
      </c>
      <c r="C3493" t="s">
        <v>8454</v>
      </c>
      <c r="D3493" s="13">
        <v>1001</v>
      </c>
      <c r="E3493" t="s">
        <v>9102</v>
      </c>
      <c r="F3493" t="str">
        <f>IF(ISERROR(VLOOKUP(Transaktionen[[#This Row],[Transaktionen]],BTT[Verwendete Transaktion (Pflichtauswahl)],1,FALSE)),"nein","ja")</f>
        <v>nein</v>
      </c>
    </row>
    <row r="3494" spans="1:7" x14ac:dyDescent="0.25">
      <c r="A3494" t="s">
        <v>4173</v>
      </c>
      <c r="B3494" t="s">
        <v>4174</v>
      </c>
      <c r="C3494" t="s">
        <v>8454</v>
      </c>
      <c r="D3494" s="13">
        <v>23353</v>
      </c>
      <c r="E3494" t="s">
        <v>9102</v>
      </c>
      <c r="F3494" t="str">
        <f>IF(ISERROR(VLOOKUP(Transaktionen[[#This Row],[Transaktionen]],BTT[Verwendete Transaktion (Pflichtauswahl)],1,FALSE)),"nein","ja")</f>
        <v>nein</v>
      </c>
    </row>
    <row r="3495" spans="1:7" x14ac:dyDescent="0.25">
      <c r="A3495" t="s">
        <v>4175</v>
      </c>
      <c r="B3495" t="s">
        <v>4176</v>
      </c>
      <c r="C3495" t="s">
        <v>8454</v>
      </c>
      <c r="D3495" s="13">
        <v>8101</v>
      </c>
      <c r="E3495" t="s">
        <v>9102</v>
      </c>
      <c r="F3495" t="str">
        <f>IF(ISERROR(VLOOKUP(Transaktionen[[#This Row],[Transaktionen]],BTT[Verwendete Transaktion (Pflichtauswahl)],1,FALSE)),"nein","ja")</f>
        <v>nein</v>
      </c>
    </row>
    <row r="3496" spans="1:7" x14ac:dyDescent="0.25">
      <c r="A3496" t="s">
        <v>4177</v>
      </c>
      <c r="B3496" t="s">
        <v>4178</v>
      </c>
      <c r="C3496" t="s">
        <v>8454</v>
      </c>
      <c r="D3496" s="13">
        <v>62</v>
      </c>
      <c r="E3496" t="s">
        <v>9102</v>
      </c>
      <c r="F3496" t="str">
        <f>IF(ISERROR(VLOOKUP(Transaktionen[[#This Row],[Transaktionen]],BTT[Verwendete Transaktion (Pflichtauswahl)],1,FALSE)),"nein","ja")</f>
        <v>nein</v>
      </c>
    </row>
    <row r="3497" spans="1:7" x14ac:dyDescent="0.25">
      <c r="A3497" t="s">
        <v>4179</v>
      </c>
      <c r="B3497" t="s">
        <v>4180</v>
      </c>
      <c r="C3497" t="s">
        <v>8454</v>
      </c>
      <c r="D3497" s="13">
        <v>192</v>
      </c>
      <c r="E3497" t="s">
        <v>9102</v>
      </c>
      <c r="F3497" t="str">
        <f>IF(ISERROR(VLOOKUP(Transaktionen[[#This Row],[Transaktionen]],BTT[Verwendete Transaktion (Pflichtauswahl)],1,FALSE)),"nein","ja")</f>
        <v>nein</v>
      </c>
    </row>
    <row r="3498" spans="1:7" x14ac:dyDescent="0.25">
      <c r="A3498" t="s">
        <v>4181</v>
      </c>
      <c r="B3498" t="s">
        <v>4182</v>
      </c>
      <c r="C3498" t="s">
        <v>8454</v>
      </c>
      <c r="D3498" s="13">
        <v>22404</v>
      </c>
      <c r="E3498" t="s">
        <v>9102</v>
      </c>
      <c r="F3498" t="str">
        <f>IF(ISERROR(VLOOKUP(Transaktionen[[#This Row],[Transaktionen]],BTT[Verwendete Transaktion (Pflichtauswahl)],1,FALSE)),"nein","ja")</f>
        <v>nein</v>
      </c>
    </row>
    <row r="3499" spans="1:7" x14ac:dyDescent="0.25">
      <c r="A3499" t="s">
        <v>7325</v>
      </c>
      <c r="B3499" t="s">
        <v>8336</v>
      </c>
      <c r="C3499" t="s">
        <v>8454</v>
      </c>
      <c r="D3499" s="13" t="s">
        <v>576</v>
      </c>
      <c r="E3499" t="s">
        <v>576</v>
      </c>
      <c r="F3499" t="str">
        <f>IF(ISERROR(VLOOKUP(Transaktionen[[#This Row],[Transaktionen]],BTT[Verwendete Transaktion (Pflichtauswahl)],1,FALSE)),"nein","ja")</f>
        <v>nein</v>
      </c>
      <c r="G3499" t="s">
        <v>9516</v>
      </c>
    </row>
    <row r="3500" spans="1:7" x14ac:dyDescent="0.25">
      <c r="A3500" t="s">
        <v>4183</v>
      </c>
      <c r="B3500" t="s">
        <v>4184</v>
      </c>
      <c r="C3500" t="s">
        <v>8454</v>
      </c>
      <c r="D3500" s="13">
        <v>564</v>
      </c>
      <c r="E3500" t="s">
        <v>9102</v>
      </c>
      <c r="F3500" t="str">
        <f>IF(ISERROR(VLOOKUP(Transaktionen[[#This Row],[Transaktionen]],BTT[Verwendete Transaktion (Pflichtauswahl)],1,FALSE)),"nein","ja")</f>
        <v>nein</v>
      </c>
    </row>
    <row r="3501" spans="1:7" x14ac:dyDescent="0.25">
      <c r="A3501" t="s">
        <v>4185</v>
      </c>
      <c r="B3501" t="s">
        <v>4186</v>
      </c>
      <c r="C3501" t="s">
        <v>8454</v>
      </c>
      <c r="D3501" s="13">
        <v>1051</v>
      </c>
      <c r="E3501" t="s">
        <v>9102</v>
      </c>
      <c r="F3501" t="str">
        <f>IF(ISERROR(VLOOKUP(Transaktionen[[#This Row],[Transaktionen]],BTT[Verwendete Transaktion (Pflichtauswahl)],1,FALSE)),"nein","ja")</f>
        <v>nein</v>
      </c>
    </row>
    <row r="3502" spans="1:7" x14ac:dyDescent="0.25">
      <c r="A3502" t="s">
        <v>4187</v>
      </c>
      <c r="B3502" t="s">
        <v>4188</v>
      </c>
      <c r="C3502" t="s">
        <v>8454</v>
      </c>
      <c r="D3502" s="13">
        <v>442</v>
      </c>
      <c r="E3502" t="s">
        <v>9102</v>
      </c>
      <c r="F3502" t="str">
        <f>IF(ISERROR(VLOOKUP(Transaktionen[[#This Row],[Transaktionen]],BTT[Verwendete Transaktion (Pflichtauswahl)],1,FALSE)),"nein","ja")</f>
        <v>nein</v>
      </c>
    </row>
    <row r="3503" spans="1:7" x14ac:dyDescent="0.25">
      <c r="A3503" t="s">
        <v>4189</v>
      </c>
      <c r="B3503" t="s">
        <v>4190</v>
      </c>
      <c r="C3503" t="s">
        <v>8454</v>
      </c>
      <c r="D3503" s="13">
        <v>133</v>
      </c>
      <c r="E3503" t="s">
        <v>9102</v>
      </c>
      <c r="F3503" t="str">
        <f>IF(ISERROR(VLOOKUP(Transaktionen[[#This Row],[Transaktionen]],BTT[Verwendete Transaktion (Pflichtauswahl)],1,FALSE)),"nein","ja")</f>
        <v>nein</v>
      </c>
    </row>
    <row r="3504" spans="1:7" x14ac:dyDescent="0.25">
      <c r="A3504" t="s">
        <v>4191</v>
      </c>
      <c r="B3504" t="s">
        <v>4192</v>
      </c>
      <c r="C3504" t="s">
        <v>8454</v>
      </c>
      <c r="D3504" s="13">
        <v>120</v>
      </c>
      <c r="E3504" t="s">
        <v>9102</v>
      </c>
      <c r="F3504" t="str">
        <f>IF(ISERROR(VLOOKUP(Transaktionen[[#This Row],[Transaktionen]],BTT[Verwendete Transaktion (Pflichtauswahl)],1,FALSE)),"nein","ja")</f>
        <v>nein</v>
      </c>
    </row>
    <row r="3505" spans="1:7" x14ac:dyDescent="0.25">
      <c r="A3505" t="s">
        <v>4193</v>
      </c>
      <c r="B3505" t="s">
        <v>4194</v>
      </c>
      <c r="C3505" t="s">
        <v>8454</v>
      </c>
      <c r="D3505" s="13">
        <v>252</v>
      </c>
      <c r="E3505" t="s">
        <v>9102</v>
      </c>
      <c r="F3505" t="str">
        <f>IF(ISERROR(VLOOKUP(Transaktionen[[#This Row],[Transaktionen]],BTT[Verwendete Transaktion (Pflichtauswahl)],1,FALSE)),"nein","ja")</f>
        <v>nein</v>
      </c>
    </row>
    <row r="3506" spans="1:7" x14ac:dyDescent="0.25">
      <c r="A3506" t="s">
        <v>9274</v>
      </c>
      <c r="B3506" t="s">
        <v>9275</v>
      </c>
      <c r="C3506" t="s">
        <v>8454</v>
      </c>
      <c r="D3506" s="13">
        <v>238</v>
      </c>
      <c r="E3506" t="s">
        <v>9102</v>
      </c>
      <c r="F3506" t="str">
        <f>IF(ISERROR(VLOOKUP(Transaktionen[[#This Row],[Transaktionen]],BTT[Verwendete Transaktion (Pflichtauswahl)],1,FALSE)),"nein","ja")</f>
        <v>nein</v>
      </c>
    </row>
    <row r="3507" spans="1:7" x14ac:dyDescent="0.25">
      <c r="A3507" t="s">
        <v>4195</v>
      </c>
      <c r="B3507" t="s">
        <v>4196</v>
      </c>
      <c r="C3507" t="s">
        <v>8454</v>
      </c>
      <c r="D3507" s="13">
        <v>79364</v>
      </c>
      <c r="E3507" t="s">
        <v>9102</v>
      </c>
      <c r="F3507" t="str">
        <f>IF(ISERROR(VLOOKUP(Transaktionen[[#This Row],[Transaktionen]],BTT[Verwendete Transaktion (Pflichtauswahl)],1,FALSE)),"nein","ja")</f>
        <v>nein</v>
      </c>
    </row>
    <row r="3508" spans="1:7" x14ac:dyDescent="0.25">
      <c r="A3508" t="s">
        <v>7326</v>
      </c>
      <c r="B3508" t="s">
        <v>8337</v>
      </c>
      <c r="C3508" t="s">
        <v>8454</v>
      </c>
      <c r="D3508" s="13" t="s">
        <v>576</v>
      </c>
      <c r="E3508" t="s">
        <v>576</v>
      </c>
      <c r="F3508" t="str">
        <f>IF(ISERROR(VLOOKUP(Transaktionen[[#This Row],[Transaktionen]],BTT[Verwendete Transaktion (Pflichtauswahl)],1,FALSE)),"nein","ja")</f>
        <v>nein</v>
      </c>
      <c r="G3508" t="s">
        <v>9516</v>
      </c>
    </row>
    <row r="3509" spans="1:7" x14ac:dyDescent="0.25">
      <c r="A3509" t="s">
        <v>4197</v>
      </c>
      <c r="B3509" t="s">
        <v>4198</v>
      </c>
      <c r="C3509" t="s">
        <v>8454</v>
      </c>
      <c r="D3509" s="13">
        <v>10782</v>
      </c>
      <c r="E3509" t="s">
        <v>9102</v>
      </c>
      <c r="F3509" t="str">
        <f>IF(ISERROR(VLOOKUP(Transaktionen[[#This Row],[Transaktionen]],BTT[Verwendete Transaktion (Pflichtauswahl)],1,FALSE)),"nein","ja")</f>
        <v>nein</v>
      </c>
    </row>
    <row r="3510" spans="1:7" x14ac:dyDescent="0.25">
      <c r="A3510" t="s">
        <v>4199</v>
      </c>
      <c r="B3510" t="s">
        <v>4200</v>
      </c>
      <c r="C3510" t="s">
        <v>8454</v>
      </c>
      <c r="D3510" s="13">
        <v>112022</v>
      </c>
      <c r="E3510" t="s">
        <v>9102</v>
      </c>
      <c r="F3510" t="str">
        <f>IF(ISERROR(VLOOKUP(Transaktionen[[#This Row],[Transaktionen]],BTT[Verwendete Transaktion (Pflichtauswahl)],1,FALSE)),"nein","ja")</f>
        <v>nein</v>
      </c>
    </row>
    <row r="3511" spans="1:7" x14ac:dyDescent="0.25">
      <c r="A3511" t="s">
        <v>7327</v>
      </c>
      <c r="B3511" t="s">
        <v>8338</v>
      </c>
      <c r="C3511" t="s">
        <v>8454</v>
      </c>
      <c r="D3511" s="13">
        <v>720</v>
      </c>
      <c r="E3511" t="s">
        <v>9102</v>
      </c>
      <c r="F3511" t="str">
        <f>IF(ISERROR(VLOOKUP(Transaktionen[[#This Row],[Transaktionen]],BTT[Verwendete Transaktion (Pflichtauswahl)],1,FALSE)),"nein","ja")</f>
        <v>nein</v>
      </c>
    </row>
    <row r="3512" spans="1:7" x14ac:dyDescent="0.25">
      <c r="A3512" t="s">
        <v>4201</v>
      </c>
      <c r="B3512" t="s">
        <v>4202</v>
      </c>
      <c r="C3512" t="s">
        <v>8454</v>
      </c>
      <c r="D3512" s="13">
        <v>3824</v>
      </c>
      <c r="E3512" t="s">
        <v>9102</v>
      </c>
      <c r="F3512" t="str">
        <f>IF(ISERROR(VLOOKUP(Transaktionen[[#This Row],[Transaktionen]],BTT[Verwendete Transaktion (Pflichtauswahl)],1,FALSE)),"nein","ja")</f>
        <v>nein</v>
      </c>
    </row>
    <row r="3513" spans="1:7" x14ac:dyDescent="0.25">
      <c r="A3513" t="s">
        <v>4203</v>
      </c>
      <c r="B3513" t="s">
        <v>4204</v>
      </c>
      <c r="C3513" t="s">
        <v>8454</v>
      </c>
      <c r="D3513" s="13">
        <v>15853</v>
      </c>
      <c r="E3513" t="s">
        <v>9102</v>
      </c>
      <c r="F3513" t="str">
        <f>IF(ISERROR(VLOOKUP(Transaktionen[[#This Row],[Transaktionen]],BTT[Verwendete Transaktion (Pflichtauswahl)],1,FALSE)),"nein","ja")</f>
        <v>ja</v>
      </c>
    </row>
    <row r="3514" spans="1:7" x14ac:dyDescent="0.25">
      <c r="A3514" t="s">
        <v>4205</v>
      </c>
      <c r="B3514" t="s">
        <v>4206</v>
      </c>
      <c r="C3514" t="s">
        <v>8454</v>
      </c>
      <c r="D3514" s="13">
        <v>28605</v>
      </c>
      <c r="E3514" t="s">
        <v>9102</v>
      </c>
      <c r="F3514" t="str">
        <f>IF(ISERROR(VLOOKUP(Transaktionen[[#This Row],[Transaktionen]],BTT[Verwendete Transaktion (Pflichtauswahl)],1,FALSE)),"nein","ja")</f>
        <v>nein</v>
      </c>
    </row>
    <row r="3515" spans="1:7" x14ac:dyDescent="0.25">
      <c r="A3515" t="s">
        <v>4209</v>
      </c>
      <c r="B3515" t="s">
        <v>4210</v>
      </c>
      <c r="C3515" t="s">
        <v>8454</v>
      </c>
      <c r="D3515" s="13">
        <v>67533</v>
      </c>
      <c r="E3515" t="s">
        <v>9102</v>
      </c>
      <c r="F3515" t="str">
        <f>IF(ISERROR(VLOOKUP(Transaktionen[[#This Row],[Transaktionen]],BTT[Verwendete Transaktion (Pflichtauswahl)],1,FALSE)),"nein","ja")</f>
        <v>nein</v>
      </c>
    </row>
    <row r="3516" spans="1:7" x14ac:dyDescent="0.25">
      <c r="A3516" t="s">
        <v>4207</v>
      </c>
      <c r="B3516" t="s">
        <v>4208</v>
      </c>
      <c r="C3516" t="s">
        <v>8454</v>
      </c>
      <c r="D3516" s="13">
        <v>685</v>
      </c>
      <c r="E3516" t="s">
        <v>576</v>
      </c>
      <c r="F3516" t="str">
        <f>IF(ISERROR(VLOOKUP(Transaktionen[[#This Row],[Transaktionen]],BTT[Verwendete Transaktion (Pflichtauswahl)],1,FALSE)),"nein","ja")</f>
        <v>nein</v>
      </c>
    </row>
    <row r="3517" spans="1:7" x14ac:dyDescent="0.25">
      <c r="A3517" t="s">
        <v>4211</v>
      </c>
      <c r="B3517" t="s">
        <v>4212</v>
      </c>
      <c r="C3517" t="s">
        <v>8454</v>
      </c>
      <c r="D3517" s="13">
        <v>136</v>
      </c>
      <c r="E3517" t="s">
        <v>9102</v>
      </c>
      <c r="F3517" t="str">
        <f>IF(ISERROR(VLOOKUP(Transaktionen[[#This Row],[Transaktionen]],BTT[Verwendete Transaktion (Pflichtauswahl)],1,FALSE)),"nein","ja")</f>
        <v>nein</v>
      </c>
    </row>
    <row r="3518" spans="1:7" x14ac:dyDescent="0.25">
      <c r="A3518" t="s">
        <v>4217</v>
      </c>
      <c r="B3518" t="s">
        <v>4218</v>
      </c>
      <c r="C3518" t="s">
        <v>8454</v>
      </c>
      <c r="D3518" s="13">
        <v>572</v>
      </c>
      <c r="E3518" t="s">
        <v>9102</v>
      </c>
      <c r="F3518" t="str">
        <f>IF(ISERROR(VLOOKUP(Transaktionen[[#This Row],[Transaktionen]],BTT[Verwendete Transaktion (Pflichtauswahl)],1,FALSE)),"nein","ja")</f>
        <v>nein</v>
      </c>
    </row>
    <row r="3519" spans="1:7" x14ac:dyDescent="0.25">
      <c r="A3519" t="s">
        <v>7328</v>
      </c>
      <c r="B3519" t="s">
        <v>8339</v>
      </c>
      <c r="C3519" t="s">
        <v>8454</v>
      </c>
      <c r="D3519" s="13">
        <v>88</v>
      </c>
      <c r="E3519" t="s">
        <v>576</v>
      </c>
      <c r="F3519" t="str">
        <f>IF(ISERROR(VLOOKUP(Transaktionen[[#This Row],[Transaktionen]],BTT[Verwendete Transaktion (Pflichtauswahl)],1,FALSE)),"nein","ja")</f>
        <v>nein</v>
      </c>
    </row>
    <row r="3520" spans="1:7" x14ac:dyDescent="0.25">
      <c r="A3520" t="s">
        <v>4213</v>
      </c>
      <c r="B3520" t="s">
        <v>4214</v>
      </c>
      <c r="C3520" t="s">
        <v>8454</v>
      </c>
      <c r="D3520" s="13">
        <v>3464</v>
      </c>
      <c r="E3520" t="s">
        <v>9102</v>
      </c>
      <c r="F3520" t="str">
        <f>IF(ISERROR(VLOOKUP(Transaktionen[[#This Row],[Transaktionen]],BTT[Verwendete Transaktion (Pflichtauswahl)],1,FALSE)),"nein","ja")</f>
        <v>nein</v>
      </c>
    </row>
    <row r="3521" spans="1:7" x14ac:dyDescent="0.25">
      <c r="A3521" t="s">
        <v>4215</v>
      </c>
      <c r="B3521" t="s">
        <v>4216</v>
      </c>
      <c r="C3521" t="s">
        <v>8454</v>
      </c>
      <c r="D3521" s="13">
        <v>466</v>
      </c>
      <c r="E3521" t="s">
        <v>9102</v>
      </c>
      <c r="F3521" t="str">
        <f>IF(ISERROR(VLOOKUP(Transaktionen[[#This Row],[Transaktionen]],BTT[Verwendete Transaktion (Pflichtauswahl)],1,FALSE)),"nein","ja")</f>
        <v>nein</v>
      </c>
    </row>
    <row r="3522" spans="1:7" x14ac:dyDescent="0.25">
      <c r="A3522" t="s">
        <v>4219</v>
      </c>
      <c r="B3522" t="s">
        <v>4220</v>
      </c>
      <c r="C3522" t="s">
        <v>8454</v>
      </c>
      <c r="D3522" s="13">
        <v>12037</v>
      </c>
      <c r="E3522" t="s">
        <v>9102</v>
      </c>
      <c r="F3522" t="str">
        <f>IF(ISERROR(VLOOKUP(Transaktionen[[#This Row],[Transaktionen]],BTT[Verwendete Transaktion (Pflichtauswahl)],1,FALSE)),"nein","ja")</f>
        <v>nein</v>
      </c>
    </row>
    <row r="3523" spans="1:7" x14ac:dyDescent="0.25">
      <c r="A3523" t="s">
        <v>4221</v>
      </c>
      <c r="B3523" t="s">
        <v>4222</v>
      </c>
      <c r="C3523" t="s">
        <v>8454</v>
      </c>
      <c r="D3523" s="13">
        <v>840</v>
      </c>
      <c r="E3523" t="s">
        <v>576</v>
      </c>
      <c r="F3523" t="str">
        <f>IF(ISERROR(VLOOKUP(Transaktionen[[#This Row],[Transaktionen]],BTT[Verwendete Transaktion (Pflichtauswahl)],1,FALSE)),"nein","ja")</f>
        <v>nein</v>
      </c>
    </row>
    <row r="3524" spans="1:7" x14ac:dyDescent="0.25">
      <c r="A3524" t="s">
        <v>4640</v>
      </c>
      <c r="B3524" t="s">
        <v>4641</v>
      </c>
      <c r="C3524" t="s">
        <v>8454</v>
      </c>
      <c r="D3524" s="13">
        <v>1189</v>
      </c>
      <c r="E3524" t="s">
        <v>9102</v>
      </c>
      <c r="F3524" t="str">
        <f>IF(ISERROR(VLOOKUP(Transaktionen[[#This Row],[Transaktionen]],BTT[Verwendete Transaktion (Pflichtauswahl)],1,FALSE)),"nein","ja")</f>
        <v>nein</v>
      </c>
    </row>
    <row r="3525" spans="1:7" x14ac:dyDescent="0.25">
      <c r="A3525" t="s">
        <v>7339</v>
      </c>
      <c r="B3525" t="s">
        <v>8350</v>
      </c>
      <c r="C3525" t="s">
        <v>6322</v>
      </c>
      <c r="D3525" s="13">
        <v>3</v>
      </c>
      <c r="E3525" t="s">
        <v>576</v>
      </c>
      <c r="F3525" t="str">
        <f>IF(ISERROR(VLOOKUP(Transaktionen[[#This Row],[Transaktionen]],BTT[Verwendete Transaktion (Pflichtauswahl)],1,FALSE)),"nein","ja")</f>
        <v>nein</v>
      </c>
    </row>
    <row r="3526" spans="1:7" x14ac:dyDescent="0.25">
      <c r="A3526" t="s">
        <v>4642</v>
      </c>
      <c r="B3526" t="s">
        <v>4643</v>
      </c>
      <c r="C3526" t="s">
        <v>8454</v>
      </c>
      <c r="D3526" s="13">
        <v>3300</v>
      </c>
      <c r="E3526" t="s">
        <v>9102</v>
      </c>
      <c r="F3526" t="str">
        <f>IF(ISERROR(VLOOKUP(Transaktionen[[#This Row],[Transaktionen]],BTT[Verwendete Transaktion (Pflichtauswahl)],1,FALSE)),"nein","ja")</f>
        <v>nein</v>
      </c>
    </row>
    <row r="3527" spans="1:7" x14ac:dyDescent="0.25">
      <c r="A3527" t="s">
        <v>7340</v>
      </c>
      <c r="B3527" t="s">
        <v>8351</v>
      </c>
      <c r="C3527" t="s">
        <v>8454</v>
      </c>
      <c r="D3527" s="13">
        <v>36</v>
      </c>
      <c r="E3527" t="s">
        <v>576</v>
      </c>
      <c r="F3527" t="str">
        <f>IF(ISERROR(VLOOKUP(Transaktionen[[#This Row],[Transaktionen]],BTT[Verwendete Transaktion (Pflichtauswahl)],1,FALSE)),"nein","ja")</f>
        <v>nein</v>
      </c>
    </row>
    <row r="3528" spans="1:7" x14ac:dyDescent="0.25">
      <c r="A3528" t="s">
        <v>7341</v>
      </c>
      <c r="B3528" t="s">
        <v>8352</v>
      </c>
      <c r="C3528" t="s">
        <v>6039</v>
      </c>
      <c r="D3528" s="13" t="s">
        <v>576</v>
      </c>
      <c r="E3528" t="s">
        <v>576</v>
      </c>
      <c r="F3528" t="str">
        <f>IF(ISERROR(VLOOKUP(Transaktionen[[#This Row],[Transaktionen]],BTT[Verwendete Transaktion (Pflichtauswahl)],1,FALSE)),"nein","ja")</f>
        <v>nein</v>
      </c>
      <c r="G3528" t="s">
        <v>9516</v>
      </c>
    </row>
    <row r="3529" spans="1:7" x14ac:dyDescent="0.25">
      <c r="A3529" t="s">
        <v>9483</v>
      </c>
      <c r="B3529" t="s">
        <v>9484</v>
      </c>
      <c r="C3529" t="s">
        <v>6039</v>
      </c>
      <c r="D3529" s="13">
        <v>15</v>
      </c>
      <c r="E3529" t="s">
        <v>9102</v>
      </c>
      <c r="F3529" t="str">
        <f>IF(ISERROR(VLOOKUP(Transaktionen[[#This Row],[Transaktionen]],BTT[Verwendete Transaktion (Pflichtauswahl)],1,FALSE)),"nein","ja")</f>
        <v>nein</v>
      </c>
    </row>
    <row r="3530" spans="1:7" x14ac:dyDescent="0.25">
      <c r="A3530" t="s">
        <v>4644</v>
      </c>
      <c r="B3530" t="s">
        <v>4645</v>
      </c>
      <c r="C3530" t="s">
        <v>6039</v>
      </c>
      <c r="D3530" s="13">
        <v>5571</v>
      </c>
      <c r="E3530" t="s">
        <v>9102</v>
      </c>
      <c r="F3530" t="str">
        <f>IF(ISERROR(VLOOKUP(Transaktionen[[#This Row],[Transaktionen]],BTT[Verwendete Transaktion (Pflichtauswahl)],1,FALSE)),"nein","ja")</f>
        <v>nein</v>
      </c>
    </row>
    <row r="3531" spans="1:7" x14ac:dyDescent="0.25">
      <c r="A3531" t="s">
        <v>7342</v>
      </c>
      <c r="B3531" t="s">
        <v>8353</v>
      </c>
      <c r="C3531" t="s">
        <v>6039</v>
      </c>
      <c r="D3531" s="13" t="s">
        <v>576</v>
      </c>
      <c r="E3531" t="s">
        <v>576</v>
      </c>
      <c r="F3531" t="str">
        <f>IF(ISERROR(VLOOKUP(Transaktionen[[#This Row],[Transaktionen]],BTT[Verwendete Transaktion (Pflichtauswahl)],1,FALSE)),"nein","ja")</f>
        <v>nein</v>
      </c>
      <c r="G3531" t="s">
        <v>9516</v>
      </c>
    </row>
    <row r="3532" spans="1:7" x14ac:dyDescent="0.25">
      <c r="A3532" t="s">
        <v>7343</v>
      </c>
      <c r="B3532" t="s">
        <v>8354</v>
      </c>
      <c r="C3532" t="s">
        <v>6039</v>
      </c>
      <c r="D3532" s="13" t="s">
        <v>576</v>
      </c>
      <c r="E3532" t="s">
        <v>576</v>
      </c>
      <c r="F3532" s="10" t="str">
        <f>IF(ISERROR(VLOOKUP(Transaktionen[[#This Row],[Transaktionen]],BTT[Verwendete Transaktion (Pflichtauswahl)],1,FALSE)),"nein","ja")</f>
        <v>nein</v>
      </c>
      <c r="G3532" t="s">
        <v>9516</v>
      </c>
    </row>
    <row r="3533" spans="1:7" x14ac:dyDescent="0.25">
      <c r="A3533" t="s">
        <v>7344</v>
      </c>
      <c r="B3533" t="s">
        <v>8355</v>
      </c>
      <c r="C3533" t="s">
        <v>6039</v>
      </c>
      <c r="D3533" s="13" t="s">
        <v>576</v>
      </c>
      <c r="E3533" t="s">
        <v>576</v>
      </c>
      <c r="F3533" t="str">
        <f>IF(ISERROR(VLOOKUP(Transaktionen[[#This Row],[Transaktionen]],BTT[Verwendete Transaktion (Pflichtauswahl)],1,FALSE)),"nein","ja")</f>
        <v>nein</v>
      </c>
      <c r="G3533" t="s">
        <v>9516</v>
      </c>
    </row>
    <row r="3534" spans="1:7" x14ac:dyDescent="0.25">
      <c r="A3534" t="s">
        <v>4646</v>
      </c>
      <c r="B3534" t="s">
        <v>4647</v>
      </c>
      <c r="C3534" t="s">
        <v>6039</v>
      </c>
      <c r="D3534" s="13">
        <v>370683</v>
      </c>
      <c r="E3534" t="s">
        <v>9102</v>
      </c>
      <c r="F3534" t="str">
        <f>IF(ISERROR(VLOOKUP(Transaktionen[[#This Row],[Transaktionen]],BTT[Verwendete Transaktion (Pflichtauswahl)],1,FALSE)),"nein","ja")</f>
        <v>nein</v>
      </c>
    </row>
    <row r="3535" spans="1:7" x14ac:dyDescent="0.25">
      <c r="A3535" t="s">
        <v>4648</v>
      </c>
      <c r="B3535" t="s">
        <v>4649</v>
      </c>
      <c r="C3535" t="s">
        <v>6039</v>
      </c>
      <c r="D3535" s="13">
        <v>685220</v>
      </c>
      <c r="E3535" t="s">
        <v>9102</v>
      </c>
      <c r="F3535" t="str">
        <f>IF(ISERROR(VLOOKUP(Transaktionen[[#This Row],[Transaktionen]],BTT[Verwendete Transaktion (Pflichtauswahl)],1,FALSE)),"nein","ja")</f>
        <v>nein</v>
      </c>
    </row>
    <row r="3536" spans="1:7" x14ac:dyDescent="0.25">
      <c r="A3536" t="s">
        <v>4650</v>
      </c>
      <c r="B3536" t="s">
        <v>4651</v>
      </c>
      <c r="C3536" t="s">
        <v>6039</v>
      </c>
      <c r="D3536" s="13">
        <v>28436</v>
      </c>
      <c r="E3536" t="s">
        <v>9102</v>
      </c>
      <c r="F3536" t="str">
        <f>IF(ISERROR(VLOOKUP(Transaktionen[[#This Row],[Transaktionen]],BTT[Verwendete Transaktion (Pflichtauswahl)],1,FALSE)),"nein","ja")</f>
        <v>nein</v>
      </c>
    </row>
    <row r="3537" spans="1:7" x14ac:dyDescent="0.25">
      <c r="A3537" t="s">
        <v>4652</v>
      </c>
      <c r="B3537" t="s">
        <v>4653</v>
      </c>
      <c r="C3537" t="s">
        <v>6039</v>
      </c>
      <c r="D3537" s="13">
        <v>525</v>
      </c>
      <c r="E3537" t="s">
        <v>9102</v>
      </c>
      <c r="F3537" t="str">
        <f>IF(ISERROR(VLOOKUP(Transaktionen[[#This Row],[Transaktionen]],BTT[Verwendete Transaktion (Pflichtauswahl)],1,FALSE)),"nein","ja")</f>
        <v>nein</v>
      </c>
    </row>
    <row r="3538" spans="1:7" x14ac:dyDescent="0.25">
      <c r="A3538" t="s">
        <v>7345</v>
      </c>
      <c r="B3538" t="s">
        <v>4653</v>
      </c>
      <c r="C3538" t="s">
        <v>6039</v>
      </c>
      <c r="D3538" s="13">
        <v>9</v>
      </c>
      <c r="E3538" t="s">
        <v>9102</v>
      </c>
      <c r="F3538" t="str">
        <f>IF(ISERROR(VLOOKUP(Transaktionen[[#This Row],[Transaktionen]],BTT[Verwendete Transaktion (Pflichtauswahl)],1,FALSE)),"nein","ja")</f>
        <v>nein</v>
      </c>
    </row>
    <row r="3539" spans="1:7" x14ac:dyDescent="0.25">
      <c r="A3539" t="s">
        <v>7346</v>
      </c>
      <c r="B3539" t="s">
        <v>8356</v>
      </c>
      <c r="C3539" t="s">
        <v>6039</v>
      </c>
      <c r="D3539" s="13">
        <v>54</v>
      </c>
      <c r="E3539" t="s">
        <v>9102</v>
      </c>
      <c r="F3539" t="str">
        <f>IF(ISERROR(VLOOKUP(Transaktionen[[#This Row],[Transaktionen]],BTT[Verwendete Transaktion (Pflichtauswahl)],1,FALSE)),"nein","ja")</f>
        <v>nein</v>
      </c>
      <c r="G3539" t="s">
        <v>9527</v>
      </c>
    </row>
    <row r="3540" spans="1:7" x14ac:dyDescent="0.25">
      <c r="A3540" t="s">
        <v>7347</v>
      </c>
      <c r="B3540" t="s">
        <v>3179</v>
      </c>
      <c r="C3540" t="s">
        <v>6039</v>
      </c>
      <c r="D3540" s="13" t="s">
        <v>576</v>
      </c>
      <c r="E3540" t="s">
        <v>576</v>
      </c>
      <c r="F3540" t="str">
        <f>IF(ISERROR(VLOOKUP(Transaktionen[[#This Row],[Transaktionen]],BTT[Verwendete Transaktion (Pflichtauswahl)],1,FALSE)),"nein","ja")</f>
        <v>nein</v>
      </c>
      <c r="G3540" t="s">
        <v>9516</v>
      </c>
    </row>
    <row r="3541" spans="1:7" x14ac:dyDescent="0.25">
      <c r="A3541" t="s">
        <v>4654</v>
      </c>
      <c r="B3541" t="s">
        <v>3181</v>
      </c>
      <c r="C3541" t="s">
        <v>6039</v>
      </c>
      <c r="D3541" s="13">
        <v>602</v>
      </c>
      <c r="E3541" t="s">
        <v>9102</v>
      </c>
      <c r="F3541" t="str">
        <f>IF(ISERROR(VLOOKUP(Transaktionen[[#This Row],[Transaktionen]],BTT[Verwendete Transaktion (Pflichtauswahl)],1,FALSE)),"nein","ja")</f>
        <v>nein</v>
      </c>
      <c r="G3541" t="s">
        <v>9065</v>
      </c>
    </row>
    <row r="3542" spans="1:7" x14ac:dyDescent="0.25">
      <c r="A3542" t="s">
        <v>4655</v>
      </c>
      <c r="B3542" t="s">
        <v>3183</v>
      </c>
      <c r="C3542" t="s">
        <v>6039</v>
      </c>
      <c r="D3542" s="13">
        <v>98</v>
      </c>
      <c r="E3542" t="s">
        <v>9102</v>
      </c>
      <c r="F3542" t="str">
        <f>IF(ISERROR(VLOOKUP(Transaktionen[[#This Row],[Transaktionen]],BTT[Verwendete Transaktion (Pflichtauswahl)],1,FALSE)),"nein","ja")</f>
        <v>nein</v>
      </c>
      <c r="G3542" t="s">
        <v>9065</v>
      </c>
    </row>
    <row r="3543" spans="1:7" x14ac:dyDescent="0.25">
      <c r="A3543" t="s">
        <v>7348</v>
      </c>
      <c r="B3543" t="s">
        <v>8357</v>
      </c>
      <c r="C3543" t="s">
        <v>6039</v>
      </c>
      <c r="D3543" s="13">
        <v>30</v>
      </c>
      <c r="E3543" t="s">
        <v>9102</v>
      </c>
      <c r="F3543" t="str">
        <f>IF(ISERROR(VLOOKUP(Transaktionen[[#This Row],[Transaktionen]],BTT[Verwendete Transaktion (Pflichtauswahl)],1,FALSE)),"nein","ja")</f>
        <v>nein</v>
      </c>
      <c r="G3543" t="s">
        <v>9065</v>
      </c>
    </row>
    <row r="3544" spans="1:7" x14ac:dyDescent="0.25">
      <c r="A3544" t="s">
        <v>4656</v>
      </c>
      <c r="B3544" t="s">
        <v>4657</v>
      </c>
      <c r="C3544" t="s">
        <v>6039</v>
      </c>
      <c r="D3544" s="13">
        <v>139</v>
      </c>
      <c r="E3544" t="s">
        <v>9102</v>
      </c>
      <c r="F3544" t="str">
        <f>IF(ISERROR(VLOOKUP(Transaktionen[[#This Row],[Transaktionen]],BTT[Verwendete Transaktion (Pflichtauswahl)],1,FALSE)),"nein","ja")</f>
        <v>nein</v>
      </c>
    </row>
    <row r="3545" spans="1:7" x14ac:dyDescent="0.25">
      <c r="A3545" t="s">
        <v>4658</v>
      </c>
      <c r="B3545" t="s">
        <v>4659</v>
      </c>
      <c r="C3545" t="s">
        <v>6039</v>
      </c>
      <c r="D3545" s="13">
        <v>150793</v>
      </c>
      <c r="E3545" t="s">
        <v>9102</v>
      </c>
      <c r="F3545" t="str">
        <f>IF(ISERROR(VLOOKUP(Transaktionen[[#This Row],[Transaktionen]],BTT[Verwendete Transaktion (Pflichtauswahl)],1,FALSE)),"nein","ja")</f>
        <v>nein</v>
      </c>
    </row>
    <row r="3546" spans="1:7" x14ac:dyDescent="0.25">
      <c r="A3546" t="s">
        <v>4660</v>
      </c>
      <c r="B3546" t="s">
        <v>3187</v>
      </c>
      <c r="C3546" t="s">
        <v>6039</v>
      </c>
      <c r="D3546" s="13">
        <v>24357</v>
      </c>
      <c r="E3546" t="s">
        <v>9102</v>
      </c>
      <c r="F3546" t="str">
        <f>IF(ISERROR(VLOOKUP(Transaktionen[[#This Row],[Transaktionen]],BTT[Verwendete Transaktion (Pflichtauswahl)],1,FALSE)),"nein","ja")</f>
        <v>nein</v>
      </c>
    </row>
    <row r="3547" spans="1:7" x14ac:dyDescent="0.25">
      <c r="A3547" t="s">
        <v>7349</v>
      </c>
      <c r="B3547" t="s">
        <v>8358</v>
      </c>
      <c r="C3547" t="s">
        <v>6039</v>
      </c>
      <c r="D3547" s="13">
        <v>404</v>
      </c>
      <c r="E3547" t="s">
        <v>576</v>
      </c>
      <c r="F3547" s="10" t="str">
        <f>IF(ISERROR(VLOOKUP(Transaktionen[[#This Row],[Transaktionen]],BTT[Verwendete Transaktion (Pflichtauswahl)],1,FALSE)),"nein","ja")</f>
        <v>nein</v>
      </c>
    </row>
    <row r="3548" spans="1:7" x14ac:dyDescent="0.25">
      <c r="A3548" t="s">
        <v>7350</v>
      </c>
      <c r="B3548" t="s">
        <v>8359</v>
      </c>
      <c r="C3548" t="s">
        <v>8457</v>
      </c>
      <c r="D3548" s="13" t="s">
        <v>576</v>
      </c>
      <c r="E3548" t="s">
        <v>576</v>
      </c>
      <c r="F3548" t="str">
        <f>IF(ISERROR(VLOOKUP(Transaktionen[[#This Row],[Transaktionen]],BTT[Verwendete Transaktion (Pflichtauswahl)],1,FALSE)),"nein","ja")</f>
        <v>nein</v>
      </c>
      <c r="G3548" t="s">
        <v>9516</v>
      </c>
    </row>
    <row r="3549" spans="1:7" x14ac:dyDescent="0.25">
      <c r="A3549" t="s">
        <v>4661</v>
      </c>
      <c r="B3549" t="s">
        <v>4662</v>
      </c>
      <c r="C3549" t="s">
        <v>8457</v>
      </c>
      <c r="D3549" s="13">
        <v>949</v>
      </c>
      <c r="E3549" t="s">
        <v>9102</v>
      </c>
      <c r="F3549" t="str">
        <f>IF(ISERROR(VLOOKUP(Transaktionen[[#This Row],[Transaktionen]],BTT[Verwendete Transaktion (Pflichtauswahl)],1,FALSE)),"nein","ja")</f>
        <v>nein</v>
      </c>
      <c r="G3549" t="s">
        <v>9361</v>
      </c>
    </row>
    <row r="3550" spans="1:7" x14ac:dyDescent="0.25">
      <c r="A3550" t="s">
        <v>7351</v>
      </c>
      <c r="B3550" t="s">
        <v>8360</v>
      </c>
      <c r="C3550" t="s">
        <v>8457</v>
      </c>
      <c r="D3550" s="13" t="s">
        <v>576</v>
      </c>
      <c r="E3550" t="s">
        <v>576</v>
      </c>
      <c r="F3550" t="str">
        <f>IF(ISERROR(VLOOKUP(Transaktionen[[#This Row],[Transaktionen]],BTT[Verwendete Transaktion (Pflichtauswahl)],1,FALSE)),"nein","ja")</f>
        <v>nein</v>
      </c>
      <c r="G3550" t="s">
        <v>9516</v>
      </c>
    </row>
    <row r="3551" spans="1:7" x14ac:dyDescent="0.25">
      <c r="A3551" t="s">
        <v>4663</v>
      </c>
      <c r="B3551" t="s">
        <v>4664</v>
      </c>
      <c r="C3551" t="s">
        <v>6039</v>
      </c>
      <c r="D3551" s="13">
        <v>40</v>
      </c>
      <c r="E3551" t="s">
        <v>9102</v>
      </c>
      <c r="F3551" t="str">
        <f>IF(ISERROR(VLOOKUP(Transaktionen[[#This Row],[Transaktionen]],BTT[Verwendete Transaktion (Pflichtauswahl)],1,FALSE)),"nein","ja")</f>
        <v>nein</v>
      </c>
    </row>
    <row r="3552" spans="1:7" x14ac:dyDescent="0.25">
      <c r="A3552" t="s">
        <v>4665</v>
      </c>
      <c r="B3552" t="s">
        <v>4666</v>
      </c>
      <c r="C3552" t="s">
        <v>6039</v>
      </c>
      <c r="D3552" s="13">
        <v>7</v>
      </c>
      <c r="E3552" t="s">
        <v>9102</v>
      </c>
      <c r="F3552" s="10" t="str">
        <f>IF(ISERROR(VLOOKUP(Transaktionen[[#This Row],[Transaktionen]],BTT[Verwendete Transaktion (Pflichtauswahl)],1,FALSE)),"nein","ja")</f>
        <v>nein</v>
      </c>
    </row>
    <row r="3553" spans="1:7" x14ac:dyDescent="0.25">
      <c r="A3553" t="s">
        <v>7352</v>
      </c>
      <c r="B3553" t="s">
        <v>8361</v>
      </c>
      <c r="C3553" t="s">
        <v>6039</v>
      </c>
      <c r="D3553" s="13" t="s">
        <v>576</v>
      </c>
      <c r="E3553" t="s">
        <v>576</v>
      </c>
      <c r="F3553" t="str">
        <f>IF(ISERROR(VLOOKUP(Transaktionen[[#This Row],[Transaktionen]],BTT[Verwendete Transaktion (Pflichtauswahl)],1,FALSE)),"nein","ja")</f>
        <v>nein</v>
      </c>
      <c r="G3553" t="s">
        <v>9527</v>
      </c>
    </row>
    <row r="3554" spans="1:7" x14ac:dyDescent="0.25">
      <c r="A3554" t="s">
        <v>4667</v>
      </c>
      <c r="B3554" t="s">
        <v>4668</v>
      </c>
      <c r="C3554" t="s">
        <v>6039</v>
      </c>
      <c r="D3554" s="13">
        <v>1045</v>
      </c>
      <c r="E3554" t="s">
        <v>9102</v>
      </c>
      <c r="F3554" t="str">
        <f>IF(ISERROR(VLOOKUP(Transaktionen[[#This Row],[Transaktionen]],BTT[Verwendete Transaktion (Pflichtauswahl)],1,FALSE)),"nein","ja")</f>
        <v>nein</v>
      </c>
      <c r="G3554" t="s">
        <v>9527</v>
      </c>
    </row>
    <row r="3555" spans="1:7" x14ac:dyDescent="0.25">
      <c r="A3555" t="s">
        <v>4669</v>
      </c>
      <c r="B3555" t="s">
        <v>4670</v>
      </c>
      <c r="C3555" t="s">
        <v>6039</v>
      </c>
      <c r="D3555" s="13">
        <v>325771</v>
      </c>
      <c r="E3555" t="s">
        <v>9102</v>
      </c>
      <c r="F3555" t="str">
        <f>IF(ISERROR(VLOOKUP(Transaktionen[[#This Row],[Transaktionen]],BTT[Verwendete Transaktion (Pflichtauswahl)],1,FALSE)),"nein","ja")</f>
        <v>nein</v>
      </c>
    </row>
    <row r="3556" spans="1:7" x14ac:dyDescent="0.25">
      <c r="A3556" t="s">
        <v>4671</v>
      </c>
      <c r="B3556" t="s">
        <v>4672</v>
      </c>
      <c r="C3556" t="s">
        <v>6039</v>
      </c>
      <c r="D3556" s="13">
        <v>38351</v>
      </c>
      <c r="E3556" t="s">
        <v>9102</v>
      </c>
      <c r="F3556" t="str">
        <f>IF(ISERROR(VLOOKUP(Transaktionen[[#This Row],[Transaktionen]],BTT[Verwendete Transaktion (Pflichtauswahl)],1,FALSE)),"nein","ja")</f>
        <v>nein</v>
      </c>
    </row>
    <row r="3557" spans="1:7" x14ac:dyDescent="0.25">
      <c r="A3557" t="s">
        <v>4673</v>
      </c>
      <c r="B3557" t="s">
        <v>4674</v>
      </c>
      <c r="C3557" t="s">
        <v>6039</v>
      </c>
      <c r="D3557" s="13">
        <v>65181</v>
      </c>
      <c r="E3557" t="s">
        <v>9102</v>
      </c>
      <c r="F3557" t="str">
        <f>IF(ISERROR(VLOOKUP(Transaktionen[[#This Row],[Transaktionen]],BTT[Verwendete Transaktion (Pflichtauswahl)],1,FALSE)),"nein","ja")</f>
        <v>nein</v>
      </c>
    </row>
    <row r="3558" spans="1:7" x14ac:dyDescent="0.25">
      <c r="A3558" t="s">
        <v>4675</v>
      </c>
      <c r="B3558" t="s">
        <v>4676</v>
      </c>
      <c r="C3558" t="s">
        <v>6039</v>
      </c>
      <c r="D3558" s="13">
        <v>6589</v>
      </c>
      <c r="E3558" t="s">
        <v>9102</v>
      </c>
      <c r="F3558" t="str">
        <f>IF(ISERROR(VLOOKUP(Transaktionen[[#This Row],[Transaktionen]],BTT[Verwendete Transaktion (Pflichtauswahl)],1,FALSE)),"nein","ja")</f>
        <v>nein</v>
      </c>
    </row>
    <row r="3559" spans="1:7" x14ac:dyDescent="0.25">
      <c r="A3559" t="s">
        <v>4677</v>
      </c>
      <c r="B3559" t="s">
        <v>4678</v>
      </c>
      <c r="C3559" t="s">
        <v>6039</v>
      </c>
      <c r="D3559" s="13">
        <v>867</v>
      </c>
      <c r="E3559" t="s">
        <v>9102</v>
      </c>
      <c r="F3559" t="str">
        <f>IF(ISERROR(VLOOKUP(Transaktionen[[#This Row],[Transaktionen]],BTT[Verwendete Transaktion (Pflichtauswahl)],1,FALSE)),"nein","ja")</f>
        <v>nein</v>
      </c>
    </row>
    <row r="3560" spans="1:7" x14ac:dyDescent="0.25">
      <c r="A3560" t="s">
        <v>7353</v>
      </c>
      <c r="B3560" t="s">
        <v>4678</v>
      </c>
      <c r="C3560" t="s">
        <v>6039</v>
      </c>
      <c r="D3560" s="13">
        <v>20</v>
      </c>
      <c r="E3560" t="s">
        <v>9102</v>
      </c>
      <c r="F3560" t="str">
        <f>IF(ISERROR(VLOOKUP(Transaktionen[[#This Row],[Transaktionen]],BTT[Verwendete Transaktion (Pflichtauswahl)],1,FALSE)),"nein","ja")</f>
        <v>nein</v>
      </c>
    </row>
    <row r="3561" spans="1:7" x14ac:dyDescent="0.25">
      <c r="A3561" t="s">
        <v>4679</v>
      </c>
      <c r="B3561" t="s">
        <v>4680</v>
      </c>
      <c r="C3561" t="s">
        <v>6039</v>
      </c>
      <c r="D3561" s="13">
        <v>516</v>
      </c>
      <c r="E3561" t="s">
        <v>576</v>
      </c>
      <c r="F3561" t="str">
        <f>IF(ISERROR(VLOOKUP(Transaktionen[[#This Row],[Transaktionen]],BTT[Verwendete Transaktion (Pflichtauswahl)],1,FALSE)),"nein","ja")</f>
        <v>nein</v>
      </c>
      <c r="G3561" t="s">
        <v>9527</v>
      </c>
    </row>
    <row r="3562" spans="1:7" x14ac:dyDescent="0.25">
      <c r="A3562" t="s">
        <v>4681</v>
      </c>
      <c r="B3562" t="s">
        <v>4682</v>
      </c>
      <c r="C3562" t="s">
        <v>6039</v>
      </c>
      <c r="D3562" s="13">
        <v>6</v>
      </c>
      <c r="E3562" t="s">
        <v>9102</v>
      </c>
      <c r="F3562" t="str">
        <f>IF(ISERROR(VLOOKUP(Transaktionen[[#This Row],[Transaktionen]],BTT[Verwendete Transaktion (Pflichtauswahl)],1,FALSE)),"nein","ja")</f>
        <v>nein</v>
      </c>
    </row>
    <row r="3563" spans="1:7" x14ac:dyDescent="0.25">
      <c r="A3563" t="s">
        <v>4683</v>
      </c>
      <c r="B3563" t="s">
        <v>4684</v>
      </c>
      <c r="C3563" t="s">
        <v>6039</v>
      </c>
      <c r="D3563" s="13">
        <v>18910</v>
      </c>
      <c r="E3563" t="s">
        <v>9102</v>
      </c>
      <c r="F3563" t="str">
        <f>IF(ISERROR(VLOOKUP(Transaktionen[[#This Row],[Transaktionen]],BTT[Verwendete Transaktion (Pflichtauswahl)],1,FALSE)),"nein","ja")</f>
        <v>nein</v>
      </c>
    </row>
    <row r="3564" spans="1:7" x14ac:dyDescent="0.25">
      <c r="A3564" t="s">
        <v>4685</v>
      </c>
      <c r="B3564" t="s">
        <v>4686</v>
      </c>
      <c r="C3564" t="s">
        <v>6039</v>
      </c>
      <c r="D3564" s="13">
        <v>88</v>
      </c>
      <c r="E3564" t="s">
        <v>9102</v>
      </c>
      <c r="F3564" t="str">
        <f>IF(ISERROR(VLOOKUP(Transaktionen[[#This Row],[Transaktionen]],BTT[Verwendete Transaktion (Pflichtauswahl)],1,FALSE)),"nein","ja")</f>
        <v>nein</v>
      </c>
    </row>
    <row r="3565" spans="1:7" x14ac:dyDescent="0.25">
      <c r="A3565" t="s">
        <v>4687</v>
      </c>
      <c r="B3565" t="s">
        <v>4688</v>
      </c>
      <c r="C3565" t="s">
        <v>6039</v>
      </c>
      <c r="D3565" s="13">
        <v>8684</v>
      </c>
      <c r="E3565" t="s">
        <v>9102</v>
      </c>
      <c r="F3565" t="str">
        <f>IF(ISERROR(VLOOKUP(Transaktionen[[#This Row],[Transaktionen]],BTT[Verwendete Transaktion (Pflichtauswahl)],1,FALSE)),"nein","ja")</f>
        <v>nein</v>
      </c>
    </row>
    <row r="3566" spans="1:7" x14ac:dyDescent="0.25">
      <c r="A3566" t="s">
        <v>4689</v>
      </c>
      <c r="B3566" t="s">
        <v>4690</v>
      </c>
      <c r="C3566" t="s">
        <v>6039</v>
      </c>
      <c r="D3566" s="13">
        <v>3791</v>
      </c>
      <c r="E3566" t="s">
        <v>9102</v>
      </c>
      <c r="F3566" t="str">
        <f>IF(ISERROR(VLOOKUP(Transaktionen[[#This Row],[Transaktionen]],BTT[Verwendete Transaktion (Pflichtauswahl)],1,FALSE)),"nein","ja")</f>
        <v>nein</v>
      </c>
    </row>
    <row r="3567" spans="1:7" x14ac:dyDescent="0.25">
      <c r="A3567" t="s">
        <v>4691</v>
      </c>
      <c r="B3567" t="s">
        <v>4692</v>
      </c>
      <c r="C3567" t="s">
        <v>6039</v>
      </c>
      <c r="D3567" s="13">
        <v>1155</v>
      </c>
      <c r="E3567" t="s">
        <v>9102</v>
      </c>
      <c r="F3567" t="str">
        <f>IF(ISERROR(VLOOKUP(Transaktionen[[#This Row],[Transaktionen]],BTT[Verwendete Transaktion (Pflichtauswahl)],1,FALSE)),"nein","ja")</f>
        <v>nein</v>
      </c>
    </row>
    <row r="3568" spans="1:7" x14ac:dyDescent="0.25">
      <c r="A3568" t="s">
        <v>4693</v>
      </c>
      <c r="B3568" t="s">
        <v>2676</v>
      </c>
      <c r="C3568" t="s">
        <v>6039</v>
      </c>
      <c r="D3568" s="13">
        <v>6193</v>
      </c>
      <c r="E3568" t="s">
        <v>9102</v>
      </c>
      <c r="F3568" t="str">
        <f>IF(ISERROR(VLOOKUP(Transaktionen[[#This Row],[Transaktionen]],BTT[Verwendete Transaktion (Pflichtauswahl)],1,FALSE)),"nein","ja")</f>
        <v>nein</v>
      </c>
    </row>
    <row r="3569" spans="1:7" x14ac:dyDescent="0.25">
      <c r="A3569" t="s">
        <v>7354</v>
      </c>
      <c r="B3569" t="s">
        <v>8362</v>
      </c>
      <c r="C3569" t="s">
        <v>6039</v>
      </c>
      <c r="D3569" s="13" t="s">
        <v>576</v>
      </c>
      <c r="E3569" t="s">
        <v>576</v>
      </c>
      <c r="F3569" t="str">
        <f>IF(ISERROR(VLOOKUP(Transaktionen[[#This Row],[Transaktionen]],BTT[Verwendete Transaktion (Pflichtauswahl)],1,FALSE)),"nein","ja")</f>
        <v>nein</v>
      </c>
      <c r="G3569" t="s">
        <v>9527</v>
      </c>
    </row>
    <row r="3570" spans="1:7" x14ac:dyDescent="0.25">
      <c r="A3570" t="s">
        <v>7355</v>
      </c>
      <c r="B3570" t="s">
        <v>8363</v>
      </c>
      <c r="C3570" t="s">
        <v>6039</v>
      </c>
      <c r="D3570" s="13">
        <v>39</v>
      </c>
      <c r="E3570" t="s">
        <v>576</v>
      </c>
      <c r="F3570" t="str">
        <f>IF(ISERROR(VLOOKUP(Transaktionen[[#This Row],[Transaktionen]],BTT[Verwendete Transaktion (Pflichtauswahl)],1,FALSE)),"nein","ja")</f>
        <v>nein</v>
      </c>
      <c r="G3570" t="s">
        <v>9527</v>
      </c>
    </row>
    <row r="3571" spans="1:7" x14ac:dyDescent="0.25">
      <c r="A3571" t="s">
        <v>7356</v>
      </c>
      <c r="B3571" t="s">
        <v>8364</v>
      </c>
      <c r="C3571" t="s">
        <v>6039</v>
      </c>
      <c r="D3571" s="13" t="s">
        <v>576</v>
      </c>
      <c r="E3571" t="s">
        <v>576</v>
      </c>
      <c r="F3571" t="str">
        <f>IF(ISERROR(VLOOKUP(Transaktionen[[#This Row],[Transaktionen]],BTT[Verwendete Transaktion (Pflichtauswahl)],1,FALSE)),"nein","ja")</f>
        <v>nein</v>
      </c>
      <c r="G3571" t="s">
        <v>9527</v>
      </c>
    </row>
    <row r="3572" spans="1:7" x14ac:dyDescent="0.25">
      <c r="A3572" t="s">
        <v>4694</v>
      </c>
      <c r="B3572" t="s">
        <v>4695</v>
      </c>
      <c r="C3572" t="s">
        <v>6039</v>
      </c>
      <c r="D3572" s="13">
        <v>167</v>
      </c>
      <c r="E3572" t="s">
        <v>9102</v>
      </c>
      <c r="F3572" t="str">
        <f>IF(ISERROR(VLOOKUP(Transaktionen[[#This Row],[Transaktionen]],BTT[Verwendete Transaktion (Pflichtauswahl)],1,FALSE)),"nein","ja")</f>
        <v>nein</v>
      </c>
      <c r="G3572" t="s">
        <v>9527</v>
      </c>
    </row>
    <row r="3573" spans="1:7" x14ac:dyDescent="0.25">
      <c r="A3573" t="s">
        <v>7357</v>
      </c>
      <c r="B3573" t="s">
        <v>8365</v>
      </c>
      <c r="C3573" t="s">
        <v>6039</v>
      </c>
      <c r="D3573" s="13" t="s">
        <v>576</v>
      </c>
      <c r="E3573" t="s">
        <v>576</v>
      </c>
      <c r="F3573" s="10" t="str">
        <f>IF(ISERROR(VLOOKUP(Transaktionen[[#This Row],[Transaktionen]],BTT[Verwendete Transaktion (Pflichtauswahl)],1,FALSE)),"nein","ja")</f>
        <v>nein</v>
      </c>
      <c r="G3573" t="s">
        <v>9527</v>
      </c>
    </row>
    <row r="3574" spans="1:7" x14ac:dyDescent="0.25">
      <c r="A3574" t="s">
        <v>4696</v>
      </c>
      <c r="B3574" t="s">
        <v>4697</v>
      </c>
      <c r="C3574" t="s">
        <v>6039</v>
      </c>
      <c r="D3574" s="13">
        <v>4722</v>
      </c>
      <c r="E3574" t="s">
        <v>9102</v>
      </c>
      <c r="F3574" s="10" t="str">
        <f>IF(ISERROR(VLOOKUP(Transaktionen[[#This Row],[Transaktionen]],BTT[Verwendete Transaktion (Pflichtauswahl)],1,FALSE)),"nein","ja")</f>
        <v>nein</v>
      </c>
      <c r="G3574" t="s">
        <v>9528</v>
      </c>
    </row>
    <row r="3575" spans="1:7" x14ac:dyDescent="0.25">
      <c r="A3575" t="s">
        <v>9485</v>
      </c>
      <c r="B3575" t="s">
        <v>9486</v>
      </c>
      <c r="C3575" t="s">
        <v>6039</v>
      </c>
      <c r="D3575" s="13">
        <v>151</v>
      </c>
      <c r="E3575" t="s">
        <v>9102</v>
      </c>
      <c r="F3575" s="10" t="str">
        <f>IF(ISERROR(VLOOKUP(Transaktionen[[#This Row],[Transaktionen]],BTT[Verwendete Transaktion (Pflichtauswahl)],1,FALSE)),"nein","ja")</f>
        <v>nein</v>
      </c>
    </row>
    <row r="3576" spans="1:7" x14ac:dyDescent="0.25">
      <c r="A3576" t="s">
        <v>4698</v>
      </c>
      <c r="B3576" t="s">
        <v>4699</v>
      </c>
      <c r="C3576" t="s">
        <v>6039</v>
      </c>
      <c r="D3576" s="13">
        <v>243</v>
      </c>
      <c r="E3576" t="s">
        <v>9102</v>
      </c>
      <c r="F3576" s="10" t="str">
        <f>IF(ISERROR(VLOOKUP(Transaktionen[[#This Row],[Transaktionen]],BTT[Verwendete Transaktion (Pflichtauswahl)],1,FALSE)),"nein","ja")</f>
        <v>nein</v>
      </c>
      <c r="G3576" t="s">
        <v>9528</v>
      </c>
    </row>
    <row r="3577" spans="1:7" x14ac:dyDescent="0.25">
      <c r="A3577" t="s">
        <v>7358</v>
      </c>
      <c r="B3577" t="s">
        <v>8366</v>
      </c>
      <c r="C3577" t="s">
        <v>6039</v>
      </c>
      <c r="D3577" s="13" t="s">
        <v>576</v>
      </c>
      <c r="E3577" t="s">
        <v>576</v>
      </c>
      <c r="F3577" s="10" t="str">
        <f>IF(ISERROR(VLOOKUP(Transaktionen[[#This Row],[Transaktionen]],BTT[Verwendete Transaktion (Pflichtauswahl)],1,FALSE)),"nein","ja")</f>
        <v>nein</v>
      </c>
      <c r="G3577" t="s">
        <v>9528</v>
      </c>
    </row>
    <row r="3578" spans="1:7" x14ac:dyDescent="0.25">
      <c r="A3578" t="s">
        <v>9487</v>
      </c>
      <c r="B3578" t="s">
        <v>9488</v>
      </c>
      <c r="C3578" t="s">
        <v>6039</v>
      </c>
      <c r="D3578" s="13">
        <v>126</v>
      </c>
      <c r="E3578" t="s">
        <v>9102</v>
      </c>
      <c r="F3578" s="10" t="str">
        <f>IF(ISERROR(VLOOKUP(Transaktionen[[#This Row],[Transaktionen]],BTT[Verwendete Transaktion (Pflichtauswahl)],1,FALSE)),"nein","ja")</f>
        <v>nein</v>
      </c>
    </row>
    <row r="3579" spans="1:7" x14ac:dyDescent="0.25">
      <c r="A3579" t="s">
        <v>7359</v>
      </c>
      <c r="B3579" t="s">
        <v>8367</v>
      </c>
      <c r="C3579" t="s">
        <v>6039</v>
      </c>
      <c r="D3579" s="13">
        <v>20</v>
      </c>
      <c r="E3579" t="s">
        <v>576</v>
      </c>
      <c r="F3579" s="10" t="str">
        <f>IF(ISERROR(VLOOKUP(Transaktionen[[#This Row],[Transaktionen]],BTT[Verwendete Transaktion (Pflichtauswahl)],1,FALSE)),"nein","ja")</f>
        <v>nein</v>
      </c>
      <c r="G3579" t="s">
        <v>9528</v>
      </c>
    </row>
    <row r="3580" spans="1:7" x14ac:dyDescent="0.25">
      <c r="A3580" t="s">
        <v>4700</v>
      </c>
      <c r="B3580" t="s">
        <v>4701</v>
      </c>
      <c r="C3580" t="s">
        <v>6039</v>
      </c>
      <c r="D3580" s="13">
        <v>336</v>
      </c>
      <c r="E3580" t="s">
        <v>9102</v>
      </c>
      <c r="F3580" s="10" t="str">
        <f>IF(ISERROR(VLOOKUP(Transaktionen[[#This Row],[Transaktionen]],BTT[Verwendete Transaktion (Pflichtauswahl)],1,FALSE)),"nein","ja")</f>
        <v>nein</v>
      </c>
      <c r="G3580" t="s">
        <v>9528</v>
      </c>
    </row>
    <row r="3581" spans="1:7" x14ac:dyDescent="0.25">
      <c r="A3581" t="s">
        <v>4702</v>
      </c>
      <c r="B3581" t="s">
        <v>4703</v>
      </c>
      <c r="C3581" t="s">
        <v>6039</v>
      </c>
      <c r="D3581" s="13">
        <v>512</v>
      </c>
      <c r="E3581" t="s">
        <v>9102</v>
      </c>
      <c r="F3581" s="10" t="str">
        <f>IF(ISERROR(VLOOKUP(Transaktionen[[#This Row],[Transaktionen]],BTT[Verwendete Transaktion (Pflichtauswahl)],1,FALSE)),"nein","ja")</f>
        <v>nein</v>
      </c>
      <c r="G3581" t="s">
        <v>9528</v>
      </c>
    </row>
    <row r="3582" spans="1:7" x14ac:dyDescent="0.25">
      <c r="A3582" t="s">
        <v>4704</v>
      </c>
      <c r="B3582" t="s">
        <v>4705</v>
      </c>
      <c r="C3582" t="s">
        <v>6039</v>
      </c>
      <c r="D3582" s="13">
        <v>176</v>
      </c>
      <c r="E3582" t="s">
        <v>9102</v>
      </c>
      <c r="F3582" s="10" t="str">
        <f>IF(ISERROR(VLOOKUP(Transaktionen[[#This Row],[Transaktionen]],BTT[Verwendete Transaktion (Pflichtauswahl)],1,FALSE)),"nein","ja")</f>
        <v>nein</v>
      </c>
      <c r="G3582" t="s">
        <v>9528</v>
      </c>
    </row>
    <row r="3583" spans="1:7" x14ac:dyDescent="0.25">
      <c r="A3583" t="s">
        <v>7360</v>
      </c>
      <c r="B3583" t="s">
        <v>8368</v>
      </c>
      <c r="C3583" t="s">
        <v>8454</v>
      </c>
      <c r="D3583" s="13">
        <v>648</v>
      </c>
      <c r="E3583" t="s">
        <v>576</v>
      </c>
      <c r="F3583" t="str">
        <f>IF(ISERROR(VLOOKUP(Transaktionen[[#This Row],[Transaktionen]],BTT[Verwendete Transaktion (Pflichtauswahl)],1,FALSE)),"nein","ja")</f>
        <v>nein</v>
      </c>
    </row>
    <row r="3584" spans="1:7" x14ac:dyDescent="0.25">
      <c r="A3584" t="s">
        <v>7361</v>
      </c>
      <c r="B3584" t="s">
        <v>8369</v>
      </c>
      <c r="C3584" t="s">
        <v>8454</v>
      </c>
      <c r="D3584" s="13" t="s">
        <v>576</v>
      </c>
      <c r="E3584" t="s">
        <v>576</v>
      </c>
      <c r="F3584" s="10" t="str">
        <f>IF(ISERROR(VLOOKUP(Transaktionen[[#This Row],[Transaktionen]],BTT[Verwendete Transaktion (Pflichtauswahl)],1,FALSE)),"nein","ja")</f>
        <v>nein</v>
      </c>
      <c r="G3584" t="s">
        <v>9516</v>
      </c>
    </row>
    <row r="3585" spans="1:7" x14ac:dyDescent="0.25">
      <c r="A3585" t="s">
        <v>4706</v>
      </c>
      <c r="B3585" t="s">
        <v>1605</v>
      </c>
      <c r="C3585" t="s">
        <v>8454</v>
      </c>
      <c r="D3585" s="13">
        <v>10702</v>
      </c>
      <c r="E3585" t="s">
        <v>9102</v>
      </c>
      <c r="F3585" t="str">
        <f>IF(ISERROR(VLOOKUP(Transaktionen[[#This Row],[Transaktionen]],BTT[Verwendete Transaktion (Pflichtauswahl)],1,FALSE)),"nein","ja")</f>
        <v>nein</v>
      </c>
    </row>
    <row r="3586" spans="1:7" x14ac:dyDescent="0.25">
      <c r="A3586" t="s">
        <v>4707</v>
      </c>
      <c r="B3586" t="s">
        <v>4708</v>
      </c>
      <c r="C3586" t="s">
        <v>8454</v>
      </c>
      <c r="D3586" s="13">
        <v>406</v>
      </c>
      <c r="E3586" t="s">
        <v>9102</v>
      </c>
      <c r="F3586" t="str">
        <f>IF(ISERROR(VLOOKUP(Transaktionen[[#This Row],[Transaktionen]],BTT[Verwendete Transaktion (Pflichtauswahl)],1,FALSE)),"nein","ja")</f>
        <v>nein</v>
      </c>
    </row>
    <row r="3587" spans="1:7" x14ac:dyDescent="0.25">
      <c r="A3587" t="s">
        <v>7362</v>
      </c>
      <c r="B3587" t="s">
        <v>8370</v>
      </c>
      <c r="C3587" t="s">
        <v>8454</v>
      </c>
      <c r="D3587" s="13" t="s">
        <v>576</v>
      </c>
      <c r="E3587" t="s">
        <v>576</v>
      </c>
      <c r="F3587" t="str">
        <f>IF(ISERROR(VLOOKUP(Transaktionen[[#This Row],[Transaktionen]],BTT[Verwendete Transaktion (Pflichtauswahl)],1,FALSE)),"nein","ja")</f>
        <v>nein</v>
      </c>
      <c r="G3587" t="s">
        <v>9516</v>
      </c>
    </row>
    <row r="3588" spans="1:7" x14ac:dyDescent="0.25">
      <c r="A3588" t="s">
        <v>4709</v>
      </c>
      <c r="B3588" t="s">
        <v>4710</v>
      </c>
      <c r="C3588" t="s">
        <v>8459</v>
      </c>
      <c r="D3588" s="13">
        <v>1392</v>
      </c>
      <c r="E3588" t="s">
        <v>9102</v>
      </c>
      <c r="F3588" t="str">
        <f>IF(ISERROR(VLOOKUP(Transaktionen[[#This Row],[Transaktionen]],BTT[Verwendete Transaktion (Pflichtauswahl)],1,FALSE)),"nein","ja")</f>
        <v>nein</v>
      </c>
    </row>
    <row r="3589" spans="1:7" x14ac:dyDescent="0.25">
      <c r="A3589" t="s">
        <v>4711</v>
      </c>
      <c r="B3589" t="s">
        <v>4712</v>
      </c>
      <c r="C3589" t="s">
        <v>8459</v>
      </c>
      <c r="D3589" s="13">
        <v>137</v>
      </c>
      <c r="E3589" t="s">
        <v>9102</v>
      </c>
      <c r="F3589" t="str">
        <f>IF(ISERROR(VLOOKUP(Transaktionen[[#This Row],[Transaktionen]],BTT[Verwendete Transaktion (Pflichtauswahl)],1,FALSE)),"nein","ja")</f>
        <v>nein</v>
      </c>
    </row>
    <row r="3590" spans="1:7" x14ac:dyDescent="0.25">
      <c r="A3590" t="s">
        <v>7363</v>
      </c>
      <c r="B3590" t="s">
        <v>8371</v>
      </c>
      <c r="C3590" t="s">
        <v>8454</v>
      </c>
      <c r="D3590" s="13">
        <v>56</v>
      </c>
      <c r="E3590" t="s">
        <v>576</v>
      </c>
      <c r="F3590" t="str">
        <f>IF(ISERROR(VLOOKUP(Transaktionen[[#This Row],[Transaktionen]],BTT[Verwendete Transaktion (Pflichtauswahl)],1,FALSE)),"nein","ja")</f>
        <v>nein</v>
      </c>
    </row>
    <row r="3591" spans="1:7" x14ac:dyDescent="0.25">
      <c r="A3591" t="s">
        <v>7364</v>
      </c>
      <c r="B3591" t="s">
        <v>8372</v>
      </c>
      <c r="C3591" t="s">
        <v>8454</v>
      </c>
      <c r="D3591" s="13">
        <v>10</v>
      </c>
      <c r="E3591" t="s">
        <v>576</v>
      </c>
      <c r="F3591" t="str">
        <f>IF(ISERROR(VLOOKUP(Transaktionen[[#This Row],[Transaktionen]],BTT[Verwendete Transaktion (Pflichtauswahl)],1,FALSE)),"nein","ja")</f>
        <v>nein</v>
      </c>
    </row>
    <row r="3592" spans="1:7" x14ac:dyDescent="0.25">
      <c r="A3592" t="s">
        <v>7365</v>
      </c>
      <c r="B3592" t="s">
        <v>8373</v>
      </c>
      <c r="C3592" t="s">
        <v>6039</v>
      </c>
      <c r="D3592" s="13" t="s">
        <v>576</v>
      </c>
      <c r="E3592" t="s">
        <v>576</v>
      </c>
      <c r="F3592" t="str">
        <f>IF(ISERROR(VLOOKUP(Transaktionen[[#This Row],[Transaktionen]],BTT[Verwendete Transaktion (Pflichtauswahl)],1,FALSE)),"nein","ja")</f>
        <v>nein</v>
      </c>
      <c r="G3592" t="s">
        <v>9516</v>
      </c>
    </row>
    <row r="3593" spans="1:7" x14ac:dyDescent="0.25">
      <c r="A3593" t="s">
        <v>8567</v>
      </c>
      <c r="B3593" t="s">
        <v>8586</v>
      </c>
      <c r="C3593" t="s">
        <v>9073</v>
      </c>
      <c r="D3593" s="13" t="s">
        <v>576</v>
      </c>
      <c r="E3593" t="s">
        <v>576</v>
      </c>
      <c r="F3593" t="str">
        <f>IF(ISERROR(VLOOKUP(Transaktionen[[#This Row],[Transaktionen]],BTT[Verwendete Transaktion (Pflichtauswahl)],1,FALSE)),"nein","ja")</f>
        <v>ja</v>
      </c>
    </row>
    <row r="3594" spans="1:7" x14ac:dyDescent="0.25">
      <c r="A3594" t="s">
        <v>4713</v>
      </c>
      <c r="B3594" t="s">
        <v>4714</v>
      </c>
      <c r="C3594" t="s">
        <v>6039</v>
      </c>
      <c r="D3594" s="13">
        <v>109891</v>
      </c>
      <c r="E3594" t="s">
        <v>9102</v>
      </c>
      <c r="F3594" t="str">
        <f>IF(ISERROR(VLOOKUP(Transaktionen[[#This Row],[Transaktionen]],BTT[Verwendete Transaktion (Pflichtauswahl)],1,FALSE)),"nein","ja")</f>
        <v>nein</v>
      </c>
    </row>
    <row r="3595" spans="1:7" x14ac:dyDescent="0.25">
      <c r="A3595" t="s">
        <v>4715</v>
      </c>
      <c r="B3595" t="s">
        <v>4716</v>
      </c>
      <c r="C3595" t="s">
        <v>6039</v>
      </c>
      <c r="D3595" s="13">
        <v>21071</v>
      </c>
      <c r="E3595" t="s">
        <v>9102</v>
      </c>
      <c r="F3595" t="str">
        <f>IF(ISERROR(VLOOKUP(Transaktionen[[#This Row],[Transaktionen]],BTT[Verwendete Transaktion (Pflichtauswahl)],1,FALSE)),"nein","ja")</f>
        <v>nein</v>
      </c>
    </row>
    <row r="3596" spans="1:7" x14ac:dyDescent="0.25">
      <c r="A3596" t="s">
        <v>4717</v>
      </c>
      <c r="B3596" t="s">
        <v>4718</v>
      </c>
      <c r="C3596" t="s">
        <v>6039</v>
      </c>
      <c r="D3596" s="13">
        <v>55124</v>
      </c>
      <c r="E3596" t="s">
        <v>9102</v>
      </c>
      <c r="F3596" t="str">
        <f>IF(ISERROR(VLOOKUP(Transaktionen[[#This Row],[Transaktionen]],BTT[Verwendete Transaktion (Pflichtauswahl)],1,FALSE)),"nein","ja")</f>
        <v>nein</v>
      </c>
    </row>
    <row r="3597" spans="1:7" x14ac:dyDescent="0.25">
      <c r="A3597" t="s">
        <v>4719</v>
      </c>
      <c r="B3597" t="s">
        <v>4720</v>
      </c>
      <c r="C3597" t="s">
        <v>6039</v>
      </c>
      <c r="D3597" s="13">
        <v>10</v>
      </c>
      <c r="E3597" t="s">
        <v>9102</v>
      </c>
      <c r="F3597" t="str">
        <f>IF(ISERROR(VLOOKUP(Transaktionen[[#This Row],[Transaktionen]],BTT[Verwendete Transaktion (Pflichtauswahl)],1,FALSE)),"nein","ja")</f>
        <v>nein</v>
      </c>
    </row>
    <row r="3598" spans="1:7" x14ac:dyDescent="0.25">
      <c r="A3598" t="s">
        <v>4721</v>
      </c>
      <c r="B3598" t="s">
        <v>4722</v>
      </c>
      <c r="C3598" t="s">
        <v>6039</v>
      </c>
      <c r="D3598" s="13">
        <v>539</v>
      </c>
      <c r="E3598" t="s">
        <v>576</v>
      </c>
      <c r="F3598" t="str">
        <f>IF(ISERROR(VLOOKUP(Transaktionen[[#This Row],[Transaktionen]],BTT[Verwendete Transaktion (Pflichtauswahl)],1,FALSE)),"nein","ja")</f>
        <v>nein</v>
      </c>
      <c r="G3598" t="s">
        <v>9529</v>
      </c>
    </row>
    <row r="3599" spans="1:7" x14ac:dyDescent="0.25">
      <c r="A3599" t="s">
        <v>4723</v>
      </c>
      <c r="B3599" t="s">
        <v>4724</v>
      </c>
      <c r="C3599" t="s">
        <v>6092</v>
      </c>
      <c r="D3599" s="13">
        <v>55332</v>
      </c>
      <c r="E3599" t="s">
        <v>9102</v>
      </c>
      <c r="F3599" t="str">
        <f>IF(ISERROR(VLOOKUP(Transaktionen[[#This Row],[Transaktionen]],BTT[Verwendete Transaktion (Pflichtauswahl)],1,FALSE)),"nein","ja")</f>
        <v>nein</v>
      </c>
    </row>
    <row r="3600" spans="1:7" x14ac:dyDescent="0.25">
      <c r="A3600" t="s">
        <v>4725</v>
      </c>
      <c r="B3600" t="s">
        <v>4726</v>
      </c>
      <c r="C3600" t="s">
        <v>6092</v>
      </c>
      <c r="D3600" s="13">
        <v>190913</v>
      </c>
      <c r="E3600" t="s">
        <v>9102</v>
      </c>
      <c r="F3600" t="str">
        <f>IF(ISERROR(VLOOKUP(Transaktionen[[#This Row],[Transaktionen]],BTT[Verwendete Transaktion (Pflichtauswahl)],1,FALSE)),"nein","ja")</f>
        <v>nein</v>
      </c>
    </row>
    <row r="3601" spans="1:7" x14ac:dyDescent="0.25">
      <c r="A3601" t="s">
        <v>4727</v>
      </c>
      <c r="B3601" t="s">
        <v>4728</v>
      </c>
      <c r="C3601" t="s">
        <v>6092</v>
      </c>
      <c r="D3601" s="13">
        <v>32027</v>
      </c>
      <c r="E3601" t="s">
        <v>9102</v>
      </c>
      <c r="F3601" t="str">
        <f>IF(ISERROR(VLOOKUP(Transaktionen[[#This Row],[Transaktionen]],BTT[Verwendete Transaktion (Pflichtauswahl)],1,FALSE)),"nein","ja")</f>
        <v>nein</v>
      </c>
    </row>
    <row r="3602" spans="1:7" x14ac:dyDescent="0.25">
      <c r="A3602" t="s">
        <v>4729</v>
      </c>
      <c r="B3602" t="s">
        <v>4730</v>
      </c>
      <c r="C3602" t="s">
        <v>6092</v>
      </c>
      <c r="D3602" s="13">
        <v>226</v>
      </c>
      <c r="E3602" t="s">
        <v>9102</v>
      </c>
      <c r="F3602" t="str">
        <f>IF(ISERROR(VLOOKUP(Transaktionen[[#This Row],[Transaktionen]],BTT[Verwendete Transaktion (Pflichtauswahl)],1,FALSE)),"nein","ja")</f>
        <v>nein</v>
      </c>
    </row>
    <row r="3603" spans="1:7" x14ac:dyDescent="0.25">
      <c r="A3603" t="s">
        <v>4731</v>
      </c>
      <c r="B3603" t="s">
        <v>4732</v>
      </c>
      <c r="C3603" t="s">
        <v>6092</v>
      </c>
      <c r="D3603" s="13">
        <v>11151</v>
      </c>
      <c r="E3603" t="s">
        <v>9102</v>
      </c>
      <c r="F3603" t="str">
        <f>IF(ISERROR(VLOOKUP(Transaktionen[[#This Row],[Transaktionen]],BTT[Verwendete Transaktion (Pflichtauswahl)],1,FALSE)),"nein","ja")</f>
        <v>nein</v>
      </c>
    </row>
    <row r="3604" spans="1:7" x14ac:dyDescent="0.25">
      <c r="A3604" t="s">
        <v>4733</v>
      </c>
      <c r="B3604" t="s">
        <v>4734</v>
      </c>
      <c r="C3604" t="s">
        <v>6092</v>
      </c>
      <c r="D3604" s="13">
        <v>586</v>
      </c>
      <c r="E3604" t="s">
        <v>9102</v>
      </c>
      <c r="F3604" t="str">
        <f>IF(ISERROR(VLOOKUP(Transaktionen[[#This Row],[Transaktionen]],BTT[Verwendete Transaktion (Pflichtauswahl)],1,FALSE)),"nein","ja")</f>
        <v>nein</v>
      </c>
    </row>
    <row r="3605" spans="1:7" x14ac:dyDescent="0.25">
      <c r="A3605" t="s">
        <v>4735</v>
      </c>
      <c r="B3605" t="s">
        <v>4736</v>
      </c>
      <c r="C3605" t="s">
        <v>6092</v>
      </c>
      <c r="D3605" s="13">
        <v>2278</v>
      </c>
      <c r="E3605" t="s">
        <v>9102</v>
      </c>
      <c r="F3605" t="str">
        <f>IF(ISERROR(VLOOKUP(Transaktionen[[#This Row],[Transaktionen]],BTT[Verwendete Transaktion (Pflichtauswahl)],1,FALSE)),"nein","ja")</f>
        <v>nein</v>
      </c>
    </row>
    <row r="3606" spans="1:7" x14ac:dyDescent="0.25">
      <c r="A3606" t="s">
        <v>4737</v>
      </c>
      <c r="B3606" t="s">
        <v>4738</v>
      </c>
      <c r="C3606" t="s">
        <v>3</v>
      </c>
      <c r="D3606" s="13">
        <v>129</v>
      </c>
      <c r="E3606" t="s">
        <v>576</v>
      </c>
      <c r="F3606" t="str">
        <f>IF(ISERROR(VLOOKUP(Transaktionen[[#This Row],[Transaktionen]],BTT[Verwendete Transaktion (Pflichtauswahl)],1,FALSE)),"nein","ja")</f>
        <v>nein</v>
      </c>
    </row>
    <row r="3607" spans="1:7" x14ac:dyDescent="0.25">
      <c r="A3607" t="s">
        <v>4739</v>
      </c>
      <c r="B3607" t="s">
        <v>4740</v>
      </c>
      <c r="C3607" t="s">
        <v>3</v>
      </c>
      <c r="D3607" s="13">
        <v>234</v>
      </c>
      <c r="E3607" t="s">
        <v>576</v>
      </c>
      <c r="F3607" t="str">
        <f>IF(ISERROR(VLOOKUP(Transaktionen[[#This Row],[Transaktionen]],BTT[Verwendete Transaktion (Pflichtauswahl)],1,FALSE)),"nein","ja")</f>
        <v>nein</v>
      </c>
    </row>
    <row r="3608" spans="1:7" x14ac:dyDescent="0.25">
      <c r="A3608" t="s">
        <v>9276</v>
      </c>
      <c r="B3608" t="s">
        <v>9277</v>
      </c>
      <c r="C3608" t="s">
        <v>3</v>
      </c>
      <c r="D3608" s="13">
        <v>57</v>
      </c>
      <c r="E3608" t="s">
        <v>9102</v>
      </c>
      <c r="F3608" t="str">
        <f>IF(ISERROR(VLOOKUP(Transaktionen[[#This Row],[Transaktionen]],BTT[Verwendete Transaktion (Pflichtauswahl)],1,FALSE)),"nein","ja")</f>
        <v>nein</v>
      </c>
    </row>
    <row r="3609" spans="1:7" x14ac:dyDescent="0.25">
      <c r="A3609" t="s">
        <v>4741</v>
      </c>
      <c r="B3609" t="s">
        <v>4742</v>
      </c>
      <c r="C3609" t="s">
        <v>3</v>
      </c>
      <c r="D3609" s="13">
        <v>14</v>
      </c>
      <c r="E3609" t="s">
        <v>9102</v>
      </c>
      <c r="F3609" t="str">
        <f>IF(ISERROR(VLOOKUP(Transaktionen[[#This Row],[Transaktionen]],BTT[Verwendete Transaktion (Pflichtauswahl)],1,FALSE)),"nein","ja")</f>
        <v>nein</v>
      </c>
    </row>
    <row r="3610" spans="1:7" x14ac:dyDescent="0.25">
      <c r="A3610" t="s">
        <v>4743</v>
      </c>
      <c r="B3610" t="s">
        <v>4744</v>
      </c>
      <c r="C3610" t="s">
        <v>3</v>
      </c>
      <c r="D3610" s="13">
        <v>455</v>
      </c>
      <c r="E3610" t="s">
        <v>9102</v>
      </c>
      <c r="F3610" t="str">
        <f>IF(ISERROR(VLOOKUP(Transaktionen[[#This Row],[Transaktionen]],BTT[Verwendete Transaktion (Pflichtauswahl)],1,FALSE)),"nein","ja")</f>
        <v>nein</v>
      </c>
    </row>
    <row r="3611" spans="1:7" x14ac:dyDescent="0.25">
      <c r="A3611" t="s">
        <v>4745</v>
      </c>
      <c r="B3611" t="s">
        <v>4746</v>
      </c>
      <c r="C3611" t="s">
        <v>3</v>
      </c>
      <c r="D3611" s="13" t="s">
        <v>576</v>
      </c>
      <c r="E3611" t="s">
        <v>576</v>
      </c>
      <c r="F3611" t="str">
        <f>IF(ISERROR(VLOOKUP(Transaktionen[[#This Row],[Transaktionen]],BTT[Verwendete Transaktion (Pflichtauswahl)],1,FALSE)),"nein","ja")</f>
        <v>nein</v>
      </c>
      <c r="G3611" t="s">
        <v>9516</v>
      </c>
    </row>
    <row r="3612" spans="1:7" x14ac:dyDescent="0.25">
      <c r="A3612" t="s">
        <v>4747</v>
      </c>
      <c r="B3612" t="s">
        <v>4748</v>
      </c>
      <c r="C3612" t="s">
        <v>3</v>
      </c>
      <c r="D3612" s="13">
        <v>4358</v>
      </c>
      <c r="E3612" t="s">
        <v>9102</v>
      </c>
      <c r="F3612" t="str">
        <f>IF(ISERROR(VLOOKUP(Transaktionen[[#This Row],[Transaktionen]],BTT[Verwendete Transaktion (Pflichtauswahl)],1,FALSE)),"nein","ja")</f>
        <v>nein</v>
      </c>
    </row>
    <row r="3613" spans="1:7" x14ac:dyDescent="0.25">
      <c r="A3613" t="s">
        <v>9489</v>
      </c>
      <c r="B3613" t="s">
        <v>9490</v>
      </c>
      <c r="C3613" t="s">
        <v>3</v>
      </c>
      <c r="D3613" s="13">
        <v>10</v>
      </c>
      <c r="E3613" t="s">
        <v>9102</v>
      </c>
      <c r="F3613" t="str">
        <f>IF(ISERROR(VLOOKUP(Transaktionen[[#This Row],[Transaktionen]],BTT[Verwendete Transaktion (Pflichtauswahl)],1,FALSE)),"nein","ja")</f>
        <v>nein</v>
      </c>
    </row>
    <row r="3614" spans="1:7" x14ac:dyDescent="0.25">
      <c r="A3614" t="s">
        <v>9278</v>
      </c>
      <c r="B3614" t="s">
        <v>9279</v>
      </c>
      <c r="C3614" t="s">
        <v>3</v>
      </c>
      <c r="D3614" s="13">
        <v>24</v>
      </c>
      <c r="E3614" t="s">
        <v>9102</v>
      </c>
      <c r="F3614" t="str">
        <f>IF(ISERROR(VLOOKUP(Transaktionen[[#This Row],[Transaktionen]],BTT[Verwendete Transaktion (Pflichtauswahl)],1,FALSE)),"nein","ja")</f>
        <v>nein</v>
      </c>
    </row>
    <row r="3615" spans="1:7" x14ac:dyDescent="0.25">
      <c r="A3615" t="s">
        <v>5767</v>
      </c>
      <c r="B3615" t="s">
        <v>5768</v>
      </c>
      <c r="C3615" t="s">
        <v>6039</v>
      </c>
      <c r="D3615" s="13">
        <v>12</v>
      </c>
      <c r="E3615" t="s">
        <v>9102</v>
      </c>
      <c r="F3615" t="str">
        <f>IF(ISERROR(VLOOKUP(Transaktionen[[#This Row],[Transaktionen]],BTT[Verwendete Transaktion (Pflichtauswahl)],1,FALSE)),"nein","ja")</f>
        <v>nein</v>
      </c>
      <c r="G3615" t="s">
        <v>9065</v>
      </c>
    </row>
    <row r="3616" spans="1:7" x14ac:dyDescent="0.25">
      <c r="A3616" t="s">
        <v>5769</v>
      </c>
      <c r="B3616" t="s">
        <v>5770</v>
      </c>
      <c r="C3616" t="s">
        <v>6039</v>
      </c>
      <c r="D3616" s="13">
        <v>147790</v>
      </c>
      <c r="E3616" t="s">
        <v>9102</v>
      </c>
      <c r="F3616" t="str">
        <f>IF(ISERROR(VLOOKUP(Transaktionen[[#This Row],[Transaktionen]],BTT[Verwendete Transaktion (Pflichtauswahl)],1,FALSE)),"nein","ja")</f>
        <v>nein</v>
      </c>
    </row>
    <row r="3617" spans="1:7" x14ac:dyDescent="0.25">
      <c r="A3617" t="s">
        <v>5771</v>
      </c>
      <c r="B3617" t="s">
        <v>5772</v>
      </c>
      <c r="C3617" t="s">
        <v>6038</v>
      </c>
      <c r="D3617" s="13">
        <v>283108</v>
      </c>
      <c r="E3617" t="s">
        <v>9102</v>
      </c>
      <c r="F3617" t="str">
        <f>IF(ISERROR(VLOOKUP(Transaktionen[[#This Row],[Transaktionen]],BTT[Verwendete Transaktion (Pflichtauswahl)],1,FALSE)),"nein","ja")</f>
        <v>nein</v>
      </c>
    </row>
    <row r="3618" spans="1:7" x14ac:dyDescent="0.25">
      <c r="A3618" t="s">
        <v>7447</v>
      </c>
      <c r="B3618" t="s">
        <v>8452</v>
      </c>
      <c r="C3618" t="s">
        <v>6038</v>
      </c>
      <c r="D3618" s="13" t="s">
        <v>576</v>
      </c>
      <c r="E3618" t="s">
        <v>576</v>
      </c>
      <c r="F3618" t="str">
        <f>IF(ISERROR(VLOOKUP(Transaktionen[[#This Row],[Transaktionen]],BTT[Verwendete Transaktion (Pflichtauswahl)],1,FALSE)),"nein","ja")</f>
        <v>nein</v>
      </c>
      <c r="G3618" t="s">
        <v>9340</v>
      </c>
    </row>
    <row r="3619" spans="1:7" x14ac:dyDescent="0.25">
      <c r="A3619" t="s">
        <v>5773</v>
      </c>
      <c r="B3619" t="s">
        <v>5772</v>
      </c>
      <c r="C3619" t="s">
        <v>6038</v>
      </c>
      <c r="D3619" s="13">
        <v>22754</v>
      </c>
      <c r="E3619" t="s">
        <v>9102</v>
      </c>
      <c r="F3619" t="str">
        <f>IF(ISERROR(VLOOKUP(Transaktionen[[#This Row],[Transaktionen]],BTT[Verwendete Transaktion (Pflichtauswahl)],1,FALSE)),"nein","ja")</f>
        <v>nein</v>
      </c>
    </row>
    <row r="3620" spans="1:7" x14ac:dyDescent="0.25">
      <c r="A3620" t="s">
        <v>5774</v>
      </c>
      <c r="B3620" t="s">
        <v>5775</v>
      </c>
      <c r="C3620" t="s">
        <v>6038</v>
      </c>
      <c r="D3620" s="13">
        <v>1973</v>
      </c>
      <c r="E3620" t="s">
        <v>9102</v>
      </c>
      <c r="F3620" t="str">
        <f>IF(ISERROR(VLOOKUP(Transaktionen[[#This Row],[Transaktionen]],BTT[Verwendete Transaktion (Pflichtauswahl)],1,FALSE)),"nein","ja")</f>
        <v>nein</v>
      </c>
    </row>
    <row r="3621" spans="1:7" x14ac:dyDescent="0.25">
      <c r="A3621" t="s">
        <v>5776</v>
      </c>
      <c r="B3621" t="s">
        <v>5777</v>
      </c>
      <c r="C3621" t="s">
        <v>6038</v>
      </c>
      <c r="D3621" s="13">
        <v>718242</v>
      </c>
      <c r="E3621" t="s">
        <v>9102</v>
      </c>
      <c r="F3621" t="str">
        <f>IF(ISERROR(VLOOKUP(Transaktionen[[#This Row],[Transaktionen]],BTT[Verwendete Transaktion (Pflichtauswahl)],1,FALSE)),"nein","ja")</f>
        <v>nein</v>
      </c>
    </row>
    <row r="3622" spans="1:7" x14ac:dyDescent="0.25">
      <c r="A3622" t="s">
        <v>5778</v>
      </c>
      <c r="B3622" t="s">
        <v>5779</v>
      </c>
      <c r="C3622" t="s">
        <v>6038</v>
      </c>
      <c r="D3622" s="13">
        <v>15250</v>
      </c>
      <c r="E3622" t="s">
        <v>9102</v>
      </c>
      <c r="F3622" t="str">
        <f>IF(ISERROR(VLOOKUP(Transaktionen[[#This Row],[Transaktionen]],BTT[Verwendete Transaktion (Pflichtauswahl)],1,FALSE)),"nein","ja")</f>
        <v>nein</v>
      </c>
    </row>
    <row r="3623" spans="1:7" x14ac:dyDescent="0.25">
      <c r="A3623" t="s">
        <v>5780</v>
      </c>
      <c r="B3623" t="s">
        <v>5781</v>
      </c>
      <c r="C3623" t="s">
        <v>6038</v>
      </c>
      <c r="D3623" s="13">
        <v>658064</v>
      </c>
      <c r="E3623" t="s">
        <v>9102</v>
      </c>
      <c r="F3623" t="str">
        <f>IF(ISERROR(VLOOKUP(Transaktionen[[#This Row],[Transaktionen]],BTT[Verwendete Transaktion (Pflichtauswahl)],1,FALSE)),"nein","ja")</f>
        <v>nein</v>
      </c>
    </row>
    <row r="3624" spans="1:7" x14ac:dyDescent="0.25">
      <c r="A3624" t="s">
        <v>9530</v>
      </c>
      <c r="B3624" t="s">
        <v>9070</v>
      </c>
      <c r="D3624" s="13"/>
      <c r="F3624" s="10" t="str">
        <f>IF(ISERROR(VLOOKUP(Transaktionen[[#This Row],[Transaktionen]],BTT[Verwendete Transaktion (Pflichtauswahl)],1,FALSE)),"nein","ja")</f>
        <v>ja</v>
      </c>
    </row>
    <row r="3625" spans="1:7" x14ac:dyDescent="0.25">
      <c r="A3625" t="s">
        <v>5782</v>
      </c>
      <c r="B3625" t="s">
        <v>5783</v>
      </c>
      <c r="C3625" t="s">
        <v>8454</v>
      </c>
      <c r="D3625" s="13">
        <v>3465</v>
      </c>
      <c r="E3625" t="s">
        <v>9102</v>
      </c>
      <c r="F3625" t="str">
        <f>IF(ISERROR(VLOOKUP(Transaktionen[[#This Row],[Transaktionen]],BTT[Verwendete Transaktion (Pflichtauswahl)],1,FALSE)),"nein","ja")</f>
        <v>nein</v>
      </c>
    </row>
    <row r="3626" spans="1:7" x14ac:dyDescent="0.25">
      <c r="A3626" t="s">
        <v>4749</v>
      </c>
      <c r="B3626" t="s">
        <v>4750</v>
      </c>
      <c r="C3626" t="s">
        <v>6037</v>
      </c>
      <c r="D3626" s="13">
        <v>37</v>
      </c>
      <c r="E3626" t="s">
        <v>9102</v>
      </c>
      <c r="F3626" t="str">
        <f>IF(ISERROR(VLOOKUP(Transaktionen[[#This Row],[Transaktionen]],BTT[Verwendete Transaktion (Pflichtauswahl)],1,FALSE)),"nein","ja")</f>
        <v>nein</v>
      </c>
    </row>
    <row r="3627" spans="1:7" x14ac:dyDescent="0.25">
      <c r="A3627" t="s">
        <v>4751</v>
      </c>
      <c r="B3627" t="s">
        <v>3282</v>
      </c>
      <c r="C3627" t="s">
        <v>6037</v>
      </c>
      <c r="D3627" s="13">
        <v>671191</v>
      </c>
      <c r="E3627" t="s">
        <v>9102</v>
      </c>
      <c r="F3627" t="str">
        <f>IF(ISERROR(VLOOKUP(Transaktionen[[#This Row],[Transaktionen]],BTT[Verwendete Transaktion (Pflichtauswahl)],1,FALSE)),"nein","ja")</f>
        <v>nein</v>
      </c>
    </row>
    <row r="3628" spans="1:7" x14ac:dyDescent="0.25">
      <c r="A3628" t="s">
        <v>4752</v>
      </c>
      <c r="B3628" t="s">
        <v>4753</v>
      </c>
      <c r="C3628" t="s">
        <v>6037</v>
      </c>
      <c r="D3628" s="13">
        <v>1036</v>
      </c>
      <c r="E3628" t="s">
        <v>9102</v>
      </c>
      <c r="F3628" t="str">
        <f>IF(ISERROR(VLOOKUP(Transaktionen[[#This Row],[Transaktionen]],BTT[Verwendete Transaktion (Pflichtauswahl)],1,FALSE)),"nein","ja")</f>
        <v>nein</v>
      </c>
    </row>
    <row r="3629" spans="1:7" x14ac:dyDescent="0.25">
      <c r="A3629" t="s">
        <v>4754</v>
      </c>
      <c r="B3629" t="s">
        <v>4755</v>
      </c>
      <c r="C3629" t="s">
        <v>6037</v>
      </c>
      <c r="D3629" s="13">
        <v>621</v>
      </c>
      <c r="E3629" t="s">
        <v>9102</v>
      </c>
      <c r="F3629" t="str">
        <f>IF(ISERROR(VLOOKUP(Transaktionen[[#This Row],[Transaktionen]],BTT[Verwendete Transaktion (Pflichtauswahl)],1,FALSE)),"nein","ja")</f>
        <v>nein</v>
      </c>
    </row>
    <row r="3630" spans="1:7" x14ac:dyDescent="0.25">
      <c r="A3630" t="s">
        <v>4756</v>
      </c>
      <c r="B3630" t="s">
        <v>4757</v>
      </c>
      <c r="C3630" t="s">
        <v>6037</v>
      </c>
      <c r="D3630" s="13">
        <v>2</v>
      </c>
      <c r="E3630" t="s">
        <v>9102</v>
      </c>
      <c r="F3630" t="str">
        <f>IF(ISERROR(VLOOKUP(Transaktionen[[#This Row],[Transaktionen]],BTT[Verwendete Transaktion (Pflichtauswahl)],1,FALSE)),"nein","ja")</f>
        <v>nein</v>
      </c>
    </row>
    <row r="3631" spans="1:7" x14ac:dyDescent="0.25">
      <c r="A3631" t="s">
        <v>4758</v>
      </c>
      <c r="B3631" t="s">
        <v>4759</v>
      </c>
      <c r="C3631" t="s">
        <v>6037</v>
      </c>
      <c r="D3631" s="13">
        <v>200</v>
      </c>
      <c r="E3631" t="s">
        <v>9102</v>
      </c>
      <c r="F3631" t="str">
        <f>IF(ISERROR(VLOOKUP(Transaktionen[[#This Row],[Transaktionen]],BTT[Verwendete Transaktion (Pflichtauswahl)],1,FALSE)),"nein","ja")</f>
        <v>nein</v>
      </c>
    </row>
    <row r="3632" spans="1:7" x14ac:dyDescent="0.25">
      <c r="A3632" t="s">
        <v>4760</v>
      </c>
      <c r="B3632" t="s">
        <v>4761</v>
      </c>
      <c r="C3632" t="s">
        <v>6037</v>
      </c>
      <c r="D3632" s="13">
        <v>58</v>
      </c>
      <c r="E3632" t="s">
        <v>9102</v>
      </c>
      <c r="F3632" t="str">
        <f>IF(ISERROR(VLOOKUP(Transaktionen[[#This Row],[Transaktionen]],BTT[Verwendete Transaktion (Pflichtauswahl)],1,FALSE)),"nein","ja")</f>
        <v>nein</v>
      </c>
    </row>
    <row r="3633" spans="1:6" x14ac:dyDescent="0.25">
      <c r="A3633" t="s">
        <v>4762</v>
      </c>
      <c r="B3633" t="s">
        <v>4763</v>
      </c>
      <c r="C3633" t="s">
        <v>6037</v>
      </c>
      <c r="D3633" s="13">
        <v>6164</v>
      </c>
      <c r="E3633" t="s">
        <v>9102</v>
      </c>
      <c r="F3633" t="str">
        <f>IF(ISERROR(VLOOKUP(Transaktionen[[#This Row],[Transaktionen]],BTT[Verwendete Transaktion (Pflichtauswahl)],1,FALSE)),"nein","ja")</f>
        <v>nein</v>
      </c>
    </row>
    <row r="3634" spans="1:6" x14ac:dyDescent="0.25">
      <c r="A3634" t="s">
        <v>4764</v>
      </c>
      <c r="B3634" t="s">
        <v>4765</v>
      </c>
      <c r="C3634" t="s">
        <v>6037</v>
      </c>
      <c r="D3634" s="13">
        <v>10</v>
      </c>
      <c r="E3634" t="s">
        <v>9102</v>
      </c>
      <c r="F3634" t="str">
        <f>IF(ISERROR(VLOOKUP(Transaktionen[[#This Row],[Transaktionen]],BTT[Verwendete Transaktion (Pflichtauswahl)],1,FALSE)),"nein","ja")</f>
        <v>nein</v>
      </c>
    </row>
    <row r="3635" spans="1:6" x14ac:dyDescent="0.25">
      <c r="A3635" t="s">
        <v>4766</v>
      </c>
      <c r="B3635" t="s">
        <v>4767</v>
      </c>
      <c r="C3635" t="s">
        <v>6037</v>
      </c>
      <c r="D3635" s="13">
        <v>9509</v>
      </c>
      <c r="E3635" t="s">
        <v>9102</v>
      </c>
      <c r="F3635" t="str">
        <f>IF(ISERROR(VLOOKUP(Transaktionen[[#This Row],[Transaktionen]],BTT[Verwendete Transaktion (Pflichtauswahl)],1,FALSE)),"nein","ja")</f>
        <v>nein</v>
      </c>
    </row>
    <row r="3636" spans="1:6" x14ac:dyDescent="0.25">
      <c r="A3636" t="s">
        <v>9280</v>
      </c>
      <c r="B3636" t="s">
        <v>9281</v>
      </c>
      <c r="C3636" t="s">
        <v>6037</v>
      </c>
      <c r="D3636" s="13">
        <v>303</v>
      </c>
      <c r="E3636" t="s">
        <v>9102</v>
      </c>
      <c r="F3636" t="str">
        <f>IF(ISERROR(VLOOKUP(Transaktionen[[#This Row],[Transaktionen]],BTT[Verwendete Transaktion (Pflichtauswahl)],1,FALSE)),"nein","ja")</f>
        <v>nein</v>
      </c>
    </row>
    <row r="3637" spans="1:6" x14ac:dyDescent="0.25">
      <c r="A3637" t="s">
        <v>9282</v>
      </c>
      <c r="B3637" t="s">
        <v>9283</v>
      </c>
      <c r="C3637" t="s">
        <v>6037</v>
      </c>
      <c r="D3637" s="13">
        <v>1534</v>
      </c>
      <c r="E3637" t="s">
        <v>9102</v>
      </c>
      <c r="F3637" t="str">
        <f>IF(ISERROR(VLOOKUP(Transaktionen[[#This Row],[Transaktionen]],BTT[Verwendete Transaktion (Pflichtauswahl)],1,FALSE)),"nein","ja")</f>
        <v>nein</v>
      </c>
    </row>
    <row r="3638" spans="1:6" x14ac:dyDescent="0.25">
      <c r="A3638" t="s">
        <v>9284</v>
      </c>
      <c r="B3638" t="s">
        <v>9285</v>
      </c>
      <c r="C3638" t="s">
        <v>6037</v>
      </c>
      <c r="D3638" s="13">
        <v>363</v>
      </c>
      <c r="E3638" t="s">
        <v>9102</v>
      </c>
      <c r="F3638" t="str">
        <f>IF(ISERROR(VLOOKUP(Transaktionen[[#This Row],[Transaktionen]],BTT[Verwendete Transaktion (Pflichtauswahl)],1,FALSE)),"nein","ja")</f>
        <v>nein</v>
      </c>
    </row>
    <row r="3639" spans="1:6" x14ac:dyDescent="0.25">
      <c r="A3639" t="s">
        <v>9286</v>
      </c>
      <c r="B3639" t="s">
        <v>9287</v>
      </c>
      <c r="C3639" t="s">
        <v>6037</v>
      </c>
      <c r="D3639" s="13">
        <v>35</v>
      </c>
      <c r="E3639" t="s">
        <v>9102</v>
      </c>
      <c r="F3639" t="str">
        <f>IF(ISERROR(VLOOKUP(Transaktionen[[#This Row],[Transaktionen]],BTT[Verwendete Transaktion (Pflichtauswahl)],1,FALSE)),"nein","ja")</f>
        <v>nein</v>
      </c>
    </row>
    <row r="3640" spans="1:6" x14ac:dyDescent="0.25">
      <c r="A3640" t="s">
        <v>9288</v>
      </c>
      <c r="B3640" t="s">
        <v>9289</v>
      </c>
      <c r="C3640" t="s">
        <v>6037</v>
      </c>
      <c r="D3640" s="13">
        <v>42</v>
      </c>
      <c r="E3640" t="s">
        <v>9102</v>
      </c>
      <c r="F3640" t="str">
        <f>IF(ISERROR(VLOOKUP(Transaktionen[[#This Row],[Transaktionen]],BTT[Verwendete Transaktion (Pflichtauswahl)],1,FALSE)),"nein","ja")</f>
        <v>nein</v>
      </c>
    </row>
    <row r="3641" spans="1:6" x14ac:dyDescent="0.25">
      <c r="A3641" t="s">
        <v>9290</v>
      </c>
      <c r="B3641" t="s">
        <v>9291</v>
      </c>
      <c r="C3641" t="s">
        <v>6037</v>
      </c>
      <c r="D3641" s="13">
        <v>823</v>
      </c>
      <c r="E3641" t="s">
        <v>9102</v>
      </c>
      <c r="F3641" t="str">
        <f>IF(ISERROR(VLOOKUP(Transaktionen[[#This Row],[Transaktionen]],BTT[Verwendete Transaktion (Pflichtauswahl)],1,FALSE)),"nein","ja")</f>
        <v>nein</v>
      </c>
    </row>
    <row r="3642" spans="1:6" x14ac:dyDescent="0.25">
      <c r="A3642" t="s">
        <v>9292</v>
      </c>
      <c r="B3642" t="s">
        <v>9293</v>
      </c>
      <c r="C3642" t="s">
        <v>6037</v>
      </c>
      <c r="D3642" s="13">
        <v>72</v>
      </c>
      <c r="E3642" t="s">
        <v>9102</v>
      </c>
      <c r="F3642" s="10" t="str">
        <f>IF(ISERROR(VLOOKUP(Transaktionen[[#This Row],[Transaktionen]],BTT[Verwendete Transaktion (Pflichtauswahl)],1,FALSE)),"nein","ja")</f>
        <v>nein</v>
      </c>
    </row>
    <row r="3643" spans="1:6" x14ac:dyDescent="0.25">
      <c r="A3643" t="s">
        <v>9294</v>
      </c>
      <c r="B3643" t="s">
        <v>9295</v>
      </c>
      <c r="C3643" t="s">
        <v>6037</v>
      </c>
      <c r="D3643" s="13">
        <v>40</v>
      </c>
      <c r="E3643" t="s">
        <v>9102</v>
      </c>
      <c r="F3643" t="str">
        <f>IF(ISERROR(VLOOKUP(Transaktionen[[#This Row],[Transaktionen]],BTT[Verwendete Transaktion (Pflichtauswahl)],1,FALSE)),"nein","ja")</f>
        <v>nein</v>
      </c>
    </row>
    <row r="3644" spans="1:6" x14ac:dyDescent="0.25">
      <c r="A3644" t="s">
        <v>9296</v>
      </c>
      <c r="B3644" t="s">
        <v>9297</v>
      </c>
      <c r="C3644" t="s">
        <v>6037</v>
      </c>
      <c r="D3644" s="13">
        <v>42</v>
      </c>
      <c r="E3644" t="s">
        <v>9102</v>
      </c>
      <c r="F3644" t="str">
        <f>IF(ISERROR(VLOOKUP(Transaktionen[[#This Row],[Transaktionen]],BTT[Verwendete Transaktion (Pflichtauswahl)],1,FALSE)),"nein","ja")</f>
        <v>nein</v>
      </c>
    </row>
    <row r="3645" spans="1:6" x14ac:dyDescent="0.25">
      <c r="A3645" t="s">
        <v>9298</v>
      </c>
      <c r="B3645" t="s">
        <v>9299</v>
      </c>
      <c r="C3645" t="s">
        <v>6037</v>
      </c>
      <c r="D3645" s="13">
        <v>29</v>
      </c>
      <c r="E3645" t="s">
        <v>9102</v>
      </c>
      <c r="F3645" t="str">
        <f>IF(ISERROR(VLOOKUP(Transaktionen[[#This Row],[Transaktionen]],BTT[Verwendete Transaktion (Pflichtauswahl)],1,FALSE)),"nein","ja")</f>
        <v>nein</v>
      </c>
    </row>
    <row r="3646" spans="1:6" x14ac:dyDescent="0.25">
      <c r="A3646" t="s">
        <v>4768</v>
      </c>
      <c r="B3646" t="s">
        <v>4769</v>
      </c>
      <c r="C3646" t="s">
        <v>6037</v>
      </c>
      <c r="D3646" s="13">
        <v>6369</v>
      </c>
      <c r="E3646" t="s">
        <v>9102</v>
      </c>
      <c r="F3646" t="str">
        <f>IF(ISERROR(VLOOKUP(Transaktionen[[#This Row],[Transaktionen]],BTT[Verwendete Transaktion (Pflichtauswahl)],1,FALSE)),"nein","ja")</f>
        <v>nein</v>
      </c>
    </row>
    <row r="3647" spans="1:6" x14ac:dyDescent="0.25">
      <c r="A3647" t="s">
        <v>9300</v>
      </c>
      <c r="B3647" t="s">
        <v>9301</v>
      </c>
      <c r="C3647" t="s">
        <v>6037</v>
      </c>
      <c r="D3647" s="13">
        <v>3</v>
      </c>
      <c r="E3647" t="s">
        <v>9102</v>
      </c>
      <c r="F3647" t="str">
        <f>IF(ISERROR(VLOOKUP(Transaktionen[[#This Row],[Transaktionen]],BTT[Verwendete Transaktion (Pflichtauswahl)],1,FALSE)),"nein","ja")</f>
        <v>nein</v>
      </c>
    </row>
    <row r="3648" spans="1:6" x14ac:dyDescent="0.25">
      <c r="A3648" t="s">
        <v>4770</v>
      </c>
      <c r="B3648" t="s">
        <v>4771</v>
      </c>
      <c r="C3648" t="s">
        <v>6037</v>
      </c>
      <c r="D3648" s="13">
        <v>7781</v>
      </c>
      <c r="E3648" t="s">
        <v>9102</v>
      </c>
      <c r="F3648" t="str">
        <f>IF(ISERROR(VLOOKUP(Transaktionen[[#This Row],[Transaktionen]],BTT[Verwendete Transaktion (Pflichtauswahl)],1,FALSE)),"nein","ja")</f>
        <v>nein</v>
      </c>
    </row>
    <row r="3649" spans="1:7" x14ac:dyDescent="0.25">
      <c r="A3649" t="s">
        <v>4772</v>
      </c>
      <c r="B3649" t="s">
        <v>4773</v>
      </c>
      <c r="C3649" t="s">
        <v>6037</v>
      </c>
      <c r="D3649" s="13">
        <v>3135</v>
      </c>
      <c r="E3649" t="s">
        <v>9102</v>
      </c>
      <c r="F3649" t="str">
        <f>IF(ISERROR(VLOOKUP(Transaktionen[[#This Row],[Transaktionen]],BTT[Verwendete Transaktion (Pflichtauswahl)],1,FALSE)),"nein","ja")</f>
        <v>nein</v>
      </c>
    </row>
    <row r="3650" spans="1:7" x14ac:dyDescent="0.25">
      <c r="A3650" t="s">
        <v>4774</v>
      </c>
      <c r="B3650" t="s">
        <v>4291</v>
      </c>
      <c r="C3650" t="s">
        <v>6037</v>
      </c>
      <c r="D3650" s="13">
        <v>8154</v>
      </c>
      <c r="E3650" t="s">
        <v>9102</v>
      </c>
      <c r="F3650" t="str">
        <f>IF(ISERROR(VLOOKUP(Transaktionen[[#This Row],[Transaktionen]],BTT[Verwendete Transaktion (Pflichtauswahl)],1,FALSE)),"nein","ja")</f>
        <v>nein</v>
      </c>
    </row>
    <row r="3651" spans="1:7" x14ac:dyDescent="0.25">
      <c r="A3651" t="s">
        <v>4775</v>
      </c>
      <c r="B3651" t="s">
        <v>4776</v>
      </c>
      <c r="C3651" t="s">
        <v>6037</v>
      </c>
      <c r="D3651" s="13">
        <v>6360</v>
      </c>
      <c r="E3651" t="s">
        <v>9102</v>
      </c>
      <c r="F3651" t="str">
        <f>IF(ISERROR(VLOOKUP(Transaktionen[[#This Row],[Transaktionen]],BTT[Verwendete Transaktion (Pflichtauswahl)],1,FALSE)),"nein","ja")</f>
        <v>nein</v>
      </c>
    </row>
    <row r="3652" spans="1:7" x14ac:dyDescent="0.25">
      <c r="A3652" t="s">
        <v>4777</v>
      </c>
      <c r="B3652" t="s">
        <v>4297</v>
      </c>
      <c r="C3652" t="s">
        <v>6037</v>
      </c>
      <c r="D3652" s="13">
        <v>21807</v>
      </c>
      <c r="E3652" t="s">
        <v>9102</v>
      </c>
      <c r="F3652" t="str">
        <f>IF(ISERROR(VLOOKUP(Transaktionen[[#This Row],[Transaktionen]],BTT[Verwendete Transaktion (Pflichtauswahl)],1,FALSE)),"nein","ja")</f>
        <v>nein</v>
      </c>
    </row>
    <row r="3653" spans="1:7" x14ac:dyDescent="0.25">
      <c r="A3653" t="s">
        <v>4778</v>
      </c>
      <c r="B3653" t="s">
        <v>4779</v>
      </c>
      <c r="C3653" t="s">
        <v>6037</v>
      </c>
      <c r="D3653" s="13">
        <v>121439</v>
      </c>
      <c r="E3653" t="s">
        <v>9102</v>
      </c>
      <c r="F3653" t="str">
        <f>IF(ISERROR(VLOOKUP(Transaktionen[[#This Row],[Transaktionen]],BTT[Verwendete Transaktion (Pflichtauswahl)],1,FALSE)),"nein","ja")</f>
        <v>nein</v>
      </c>
    </row>
    <row r="3654" spans="1:7" x14ac:dyDescent="0.25">
      <c r="A3654" t="s">
        <v>4780</v>
      </c>
      <c r="B3654" t="s">
        <v>4781</v>
      </c>
      <c r="C3654" t="s">
        <v>6037</v>
      </c>
      <c r="D3654" s="13">
        <v>113079</v>
      </c>
      <c r="E3654" t="s">
        <v>9102</v>
      </c>
      <c r="F3654" s="10" t="str">
        <f>IF(ISERROR(VLOOKUP(Transaktionen[[#This Row],[Transaktionen]],BTT[Verwendete Transaktion (Pflichtauswahl)],1,FALSE)),"nein","ja")</f>
        <v>nein</v>
      </c>
    </row>
    <row r="3655" spans="1:7" x14ac:dyDescent="0.25">
      <c r="A3655" t="s">
        <v>4782</v>
      </c>
      <c r="B3655" t="s">
        <v>4783</v>
      </c>
      <c r="C3655" t="s">
        <v>6037</v>
      </c>
      <c r="D3655" s="13">
        <v>270850</v>
      </c>
      <c r="E3655" t="s">
        <v>9102</v>
      </c>
      <c r="F3655" t="str">
        <f>IF(ISERROR(VLOOKUP(Transaktionen[[#This Row],[Transaktionen]],BTT[Verwendete Transaktion (Pflichtauswahl)],1,FALSE)),"nein","ja")</f>
        <v>nein</v>
      </c>
    </row>
    <row r="3656" spans="1:7" x14ac:dyDescent="0.25">
      <c r="A3656" t="s">
        <v>4784</v>
      </c>
      <c r="B3656" t="s">
        <v>4785</v>
      </c>
      <c r="C3656" t="s">
        <v>6037</v>
      </c>
      <c r="D3656" s="13">
        <v>1165</v>
      </c>
      <c r="E3656" t="s">
        <v>9102</v>
      </c>
      <c r="F3656" t="str">
        <f>IF(ISERROR(VLOOKUP(Transaktionen[[#This Row],[Transaktionen]],BTT[Verwendete Transaktion (Pflichtauswahl)],1,FALSE)),"nein","ja")</f>
        <v>nein</v>
      </c>
    </row>
    <row r="3657" spans="1:7" x14ac:dyDescent="0.25">
      <c r="A3657" t="s">
        <v>4786</v>
      </c>
      <c r="B3657" t="s">
        <v>4787</v>
      </c>
      <c r="C3657" t="s">
        <v>6037</v>
      </c>
      <c r="D3657" s="13">
        <v>312323</v>
      </c>
      <c r="E3657" t="s">
        <v>9102</v>
      </c>
      <c r="F3657" t="str">
        <f>IF(ISERROR(VLOOKUP(Transaktionen[[#This Row],[Transaktionen]],BTT[Verwendete Transaktion (Pflichtauswahl)],1,FALSE)),"nein","ja")</f>
        <v>nein</v>
      </c>
    </row>
    <row r="3658" spans="1:7" x14ac:dyDescent="0.25">
      <c r="A3658" t="s">
        <v>4788</v>
      </c>
      <c r="B3658" t="s">
        <v>4789</v>
      </c>
      <c r="C3658" t="s">
        <v>6037</v>
      </c>
      <c r="D3658" s="13">
        <v>10</v>
      </c>
      <c r="E3658" t="s">
        <v>576</v>
      </c>
      <c r="F3658" t="str">
        <f>IF(ISERROR(VLOOKUP(Transaktionen[[#This Row],[Transaktionen]],BTT[Verwendete Transaktion (Pflichtauswahl)],1,FALSE)),"nein","ja")</f>
        <v>nein</v>
      </c>
    </row>
    <row r="3659" spans="1:7" x14ac:dyDescent="0.25">
      <c r="A3659" t="s">
        <v>4790</v>
      </c>
      <c r="B3659" t="s">
        <v>4791</v>
      </c>
      <c r="C3659" t="s">
        <v>6037</v>
      </c>
      <c r="D3659" s="13">
        <v>90</v>
      </c>
      <c r="E3659" t="s">
        <v>576</v>
      </c>
      <c r="F3659" t="str">
        <f>IF(ISERROR(VLOOKUP(Transaktionen[[#This Row],[Transaktionen]],BTT[Verwendete Transaktion (Pflichtauswahl)],1,FALSE)),"nein","ja")</f>
        <v>nein</v>
      </c>
    </row>
    <row r="3660" spans="1:7" x14ac:dyDescent="0.25">
      <c r="A3660" t="s">
        <v>4792</v>
      </c>
      <c r="B3660" t="s">
        <v>4793</v>
      </c>
      <c r="C3660" t="s">
        <v>6037</v>
      </c>
      <c r="D3660" s="13">
        <v>5</v>
      </c>
      <c r="E3660" t="s">
        <v>9102</v>
      </c>
      <c r="F3660" t="str">
        <f>IF(ISERROR(VLOOKUP(Transaktionen[[#This Row],[Transaktionen]],BTT[Verwendete Transaktion (Pflichtauswahl)],1,FALSE)),"nein","ja")</f>
        <v>nein</v>
      </c>
    </row>
    <row r="3661" spans="1:7" x14ac:dyDescent="0.25">
      <c r="A3661" t="s">
        <v>4794</v>
      </c>
      <c r="B3661" t="s">
        <v>4795</v>
      </c>
      <c r="C3661" t="s">
        <v>6037</v>
      </c>
      <c r="D3661" s="13">
        <v>68</v>
      </c>
      <c r="E3661" t="s">
        <v>9102</v>
      </c>
      <c r="F3661" t="str">
        <f>IF(ISERROR(VLOOKUP(Transaktionen[[#This Row],[Transaktionen]],BTT[Verwendete Transaktion (Pflichtauswahl)],1,FALSE)),"nein","ja")</f>
        <v>nein</v>
      </c>
    </row>
    <row r="3662" spans="1:7" x14ac:dyDescent="0.25">
      <c r="A3662" t="s">
        <v>4796</v>
      </c>
      <c r="B3662" t="s">
        <v>4797</v>
      </c>
      <c r="C3662" t="s">
        <v>6037</v>
      </c>
      <c r="D3662" s="13">
        <v>401</v>
      </c>
      <c r="E3662" t="s">
        <v>9102</v>
      </c>
      <c r="F3662" t="str">
        <f>IF(ISERROR(VLOOKUP(Transaktionen[[#This Row],[Transaktionen]],BTT[Verwendete Transaktion (Pflichtauswahl)],1,FALSE)),"nein","ja")</f>
        <v>nein</v>
      </c>
    </row>
    <row r="3663" spans="1:7" x14ac:dyDescent="0.25">
      <c r="A3663" t="s">
        <v>4798</v>
      </c>
      <c r="B3663" t="s">
        <v>4799</v>
      </c>
      <c r="C3663" t="s">
        <v>6037</v>
      </c>
      <c r="D3663" s="13">
        <v>20913</v>
      </c>
      <c r="E3663" t="s">
        <v>9102</v>
      </c>
      <c r="F3663" t="str">
        <f>IF(ISERROR(VLOOKUP(Transaktionen[[#This Row],[Transaktionen]],BTT[Verwendete Transaktion (Pflichtauswahl)],1,FALSE)),"nein","ja")</f>
        <v>nein</v>
      </c>
    </row>
    <row r="3664" spans="1:7" x14ac:dyDescent="0.25">
      <c r="A3664" t="s">
        <v>7366</v>
      </c>
      <c r="B3664" t="s">
        <v>8374</v>
      </c>
      <c r="C3664" t="s">
        <v>6037</v>
      </c>
      <c r="D3664" s="13" t="s">
        <v>576</v>
      </c>
      <c r="E3664" t="s">
        <v>576</v>
      </c>
      <c r="F3664" s="10" t="str">
        <f>IF(ISERROR(VLOOKUP(Transaktionen[[#This Row],[Transaktionen]],BTT[Verwendete Transaktion (Pflichtauswahl)],1,FALSE)),"nein","ja")</f>
        <v>nein</v>
      </c>
      <c r="G3664" t="s">
        <v>9516</v>
      </c>
    </row>
    <row r="3665" spans="1:6" x14ac:dyDescent="0.25">
      <c r="A3665" t="s">
        <v>4800</v>
      </c>
      <c r="B3665" t="s">
        <v>4801</v>
      </c>
      <c r="C3665" t="s">
        <v>6037</v>
      </c>
      <c r="D3665" s="13">
        <v>17774</v>
      </c>
      <c r="E3665" t="s">
        <v>9102</v>
      </c>
      <c r="F3665" t="str">
        <f>IF(ISERROR(VLOOKUP(Transaktionen[[#This Row],[Transaktionen]],BTT[Verwendete Transaktion (Pflichtauswahl)],1,FALSE)),"nein","ja")</f>
        <v>nein</v>
      </c>
    </row>
    <row r="3666" spans="1:6" x14ac:dyDescent="0.25">
      <c r="A3666" t="s">
        <v>4802</v>
      </c>
      <c r="B3666" t="s">
        <v>4803</v>
      </c>
      <c r="C3666" t="s">
        <v>6037</v>
      </c>
      <c r="D3666" s="13">
        <v>55878</v>
      </c>
      <c r="E3666" t="s">
        <v>9102</v>
      </c>
      <c r="F3666" t="str">
        <f>IF(ISERROR(VLOOKUP(Transaktionen[[#This Row],[Transaktionen]],BTT[Verwendete Transaktion (Pflichtauswahl)],1,FALSE)),"nein","ja")</f>
        <v>nein</v>
      </c>
    </row>
    <row r="3667" spans="1:6" x14ac:dyDescent="0.25">
      <c r="A3667" t="s">
        <v>4804</v>
      </c>
      <c r="B3667" t="s">
        <v>4805</v>
      </c>
      <c r="C3667" t="s">
        <v>6037</v>
      </c>
      <c r="D3667" s="13">
        <v>16971</v>
      </c>
      <c r="E3667" t="s">
        <v>9102</v>
      </c>
      <c r="F3667" t="str">
        <f>IF(ISERROR(VLOOKUP(Transaktionen[[#This Row],[Transaktionen]],BTT[Verwendete Transaktion (Pflichtauswahl)],1,FALSE)),"nein","ja")</f>
        <v>nein</v>
      </c>
    </row>
    <row r="3668" spans="1:6" x14ac:dyDescent="0.25">
      <c r="A3668" t="s">
        <v>4806</v>
      </c>
      <c r="B3668" t="s">
        <v>4807</v>
      </c>
      <c r="C3668" t="s">
        <v>6037</v>
      </c>
      <c r="D3668" s="13">
        <v>42210</v>
      </c>
      <c r="E3668" t="s">
        <v>9102</v>
      </c>
      <c r="F3668" t="str">
        <f>IF(ISERROR(VLOOKUP(Transaktionen[[#This Row],[Transaktionen]],BTT[Verwendete Transaktion (Pflichtauswahl)],1,FALSE)),"nein","ja")</f>
        <v>nein</v>
      </c>
    </row>
    <row r="3669" spans="1:6" x14ac:dyDescent="0.25">
      <c r="A3669" t="s">
        <v>4808</v>
      </c>
      <c r="B3669" t="s">
        <v>4809</v>
      </c>
      <c r="C3669" t="s">
        <v>6037</v>
      </c>
      <c r="D3669" s="13">
        <v>10</v>
      </c>
      <c r="E3669" t="s">
        <v>9102</v>
      </c>
      <c r="F3669" t="str">
        <f>IF(ISERROR(VLOOKUP(Transaktionen[[#This Row],[Transaktionen]],BTT[Verwendete Transaktion (Pflichtauswahl)],1,FALSE)),"nein","ja")</f>
        <v>nein</v>
      </c>
    </row>
    <row r="3670" spans="1:6" x14ac:dyDescent="0.25">
      <c r="A3670" t="s">
        <v>4810</v>
      </c>
      <c r="B3670" t="s">
        <v>4811</v>
      </c>
      <c r="C3670" t="s">
        <v>6037</v>
      </c>
      <c r="D3670" s="13">
        <v>5</v>
      </c>
      <c r="E3670" t="s">
        <v>576</v>
      </c>
      <c r="F3670" t="str">
        <f>IF(ISERROR(VLOOKUP(Transaktionen[[#This Row],[Transaktionen]],BTT[Verwendete Transaktion (Pflichtauswahl)],1,FALSE)),"nein","ja")</f>
        <v>nein</v>
      </c>
    </row>
    <row r="3671" spans="1:6" x14ac:dyDescent="0.25">
      <c r="A3671" t="s">
        <v>4812</v>
      </c>
      <c r="B3671" t="s">
        <v>4813</v>
      </c>
      <c r="C3671" t="s">
        <v>6037</v>
      </c>
      <c r="D3671" s="13">
        <v>375</v>
      </c>
      <c r="E3671" t="s">
        <v>9102</v>
      </c>
      <c r="F3671" t="str">
        <f>IF(ISERROR(VLOOKUP(Transaktionen[[#This Row],[Transaktionen]],BTT[Verwendete Transaktion (Pflichtauswahl)],1,FALSE)),"nein","ja")</f>
        <v>nein</v>
      </c>
    </row>
    <row r="3672" spans="1:6" x14ac:dyDescent="0.25">
      <c r="A3672" t="s">
        <v>4814</v>
      </c>
      <c r="B3672" t="s">
        <v>4815</v>
      </c>
      <c r="C3672" t="s">
        <v>6037</v>
      </c>
      <c r="D3672" s="13">
        <v>385</v>
      </c>
      <c r="E3672" t="s">
        <v>9102</v>
      </c>
      <c r="F3672" t="str">
        <f>IF(ISERROR(VLOOKUP(Transaktionen[[#This Row],[Transaktionen]],BTT[Verwendete Transaktion (Pflichtauswahl)],1,FALSE)),"nein","ja")</f>
        <v>nein</v>
      </c>
    </row>
    <row r="3673" spans="1:6" x14ac:dyDescent="0.25">
      <c r="A3673" t="s">
        <v>4816</v>
      </c>
      <c r="B3673" t="s">
        <v>4817</v>
      </c>
      <c r="C3673" t="s">
        <v>6037</v>
      </c>
      <c r="D3673" s="13">
        <v>585</v>
      </c>
      <c r="E3673" t="s">
        <v>9102</v>
      </c>
      <c r="F3673" t="str">
        <f>IF(ISERROR(VLOOKUP(Transaktionen[[#This Row],[Transaktionen]],BTT[Verwendete Transaktion (Pflichtauswahl)],1,FALSE)),"nein","ja")</f>
        <v>nein</v>
      </c>
    </row>
    <row r="3674" spans="1:6" x14ac:dyDescent="0.25">
      <c r="A3674" t="s">
        <v>4818</v>
      </c>
      <c r="B3674" t="s">
        <v>4819</v>
      </c>
      <c r="C3674" t="s">
        <v>6037</v>
      </c>
      <c r="D3674" s="13">
        <v>655</v>
      </c>
      <c r="E3674" t="s">
        <v>9102</v>
      </c>
      <c r="F3674" t="str">
        <f>IF(ISERROR(VLOOKUP(Transaktionen[[#This Row],[Transaktionen]],BTT[Verwendete Transaktion (Pflichtauswahl)],1,FALSE)),"nein","ja")</f>
        <v>nein</v>
      </c>
    </row>
    <row r="3675" spans="1:6" x14ac:dyDescent="0.25">
      <c r="A3675" t="s">
        <v>4820</v>
      </c>
      <c r="B3675" t="s">
        <v>4821</v>
      </c>
      <c r="C3675" t="s">
        <v>6037</v>
      </c>
      <c r="D3675" s="13">
        <v>9545</v>
      </c>
      <c r="E3675" t="s">
        <v>9102</v>
      </c>
      <c r="F3675" t="str">
        <f>IF(ISERROR(VLOOKUP(Transaktionen[[#This Row],[Transaktionen]],BTT[Verwendete Transaktion (Pflichtauswahl)],1,FALSE)),"nein","ja")</f>
        <v>nein</v>
      </c>
    </row>
    <row r="3676" spans="1:6" x14ac:dyDescent="0.25">
      <c r="A3676" t="s">
        <v>4822</v>
      </c>
      <c r="B3676" t="s">
        <v>4823</v>
      </c>
      <c r="C3676" t="s">
        <v>6037</v>
      </c>
      <c r="D3676" s="13">
        <v>65</v>
      </c>
      <c r="E3676" t="s">
        <v>9102</v>
      </c>
      <c r="F3676" t="str">
        <f>IF(ISERROR(VLOOKUP(Transaktionen[[#This Row],[Transaktionen]],BTT[Verwendete Transaktion (Pflichtauswahl)],1,FALSE)),"nein","ja")</f>
        <v>nein</v>
      </c>
    </row>
    <row r="3677" spans="1:6" x14ac:dyDescent="0.25">
      <c r="A3677" t="s">
        <v>4824</v>
      </c>
      <c r="B3677" t="s">
        <v>4825</v>
      </c>
      <c r="C3677" t="s">
        <v>6037</v>
      </c>
      <c r="D3677" s="13">
        <v>6992</v>
      </c>
      <c r="E3677" t="s">
        <v>9102</v>
      </c>
      <c r="F3677" t="str">
        <f>IF(ISERROR(VLOOKUP(Transaktionen[[#This Row],[Transaktionen]],BTT[Verwendete Transaktion (Pflichtauswahl)],1,FALSE)),"nein","ja")</f>
        <v>nein</v>
      </c>
    </row>
    <row r="3678" spans="1:6" x14ac:dyDescent="0.25">
      <c r="A3678" t="s">
        <v>4826</v>
      </c>
      <c r="B3678" t="s">
        <v>4827</v>
      </c>
      <c r="C3678" t="s">
        <v>6037</v>
      </c>
      <c r="D3678" s="13">
        <v>45</v>
      </c>
      <c r="E3678" t="s">
        <v>9102</v>
      </c>
      <c r="F3678" t="str">
        <f>IF(ISERROR(VLOOKUP(Transaktionen[[#This Row],[Transaktionen]],BTT[Verwendete Transaktion (Pflichtauswahl)],1,FALSE)),"nein","ja")</f>
        <v>nein</v>
      </c>
    </row>
    <row r="3679" spans="1:6" x14ac:dyDescent="0.25">
      <c r="A3679" t="s">
        <v>4828</v>
      </c>
      <c r="B3679" t="s">
        <v>4829</v>
      </c>
      <c r="C3679" t="s">
        <v>6037</v>
      </c>
      <c r="D3679" s="13">
        <v>135</v>
      </c>
      <c r="E3679" t="s">
        <v>9102</v>
      </c>
      <c r="F3679" t="str">
        <f>IF(ISERROR(VLOOKUP(Transaktionen[[#This Row],[Transaktionen]],BTT[Verwendete Transaktion (Pflichtauswahl)],1,FALSE)),"nein","ja")</f>
        <v>nein</v>
      </c>
    </row>
    <row r="3680" spans="1:6" x14ac:dyDescent="0.25">
      <c r="A3680" t="s">
        <v>4830</v>
      </c>
      <c r="B3680" t="s">
        <v>4299</v>
      </c>
      <c r="C3680" t="s">
        <v>6037</v>
      </c>
      <c r="D3680" s="13">
        <v>627</v>
      </c>
      <c r="E3680" t="s">
        <v>9102</v>
      </c>
      <c r="F3680" t="str">
        <f>IF(ISERROR(VLOOKUP(Transaktionen[[#This Row],[Transaktionen]],BTT[Verwendete Transaktion (Pflichtauswahl)],1,FALSE)),"nein","ja")</f>
        <v>nein</v>
      </c>
    </row>
    <row r="3681" spans="1:7" x14ac:dyDescent="0.25">
      <c r="A3681" t="s">
        <v>4831</v>
      </c>
      <c r="B3681" t="s">
        <v>4832</v>
      </c>
      <c r="C3681" t="s">
        <v>6037</v>
      </c>
      <c r="D3681" s="13">
        <v>3160</v>
      </c>
      <c r="E3681" t="s">
        <v>9102</v>
      </c>
      <c r="F3681" t="str">
        <f>IF(ISERROR(VLOOKUP(Transaktionen[[#This Row],[Transaktionen]],BTT[Verwendete Transaktion (Pflichtauswahl)],1,FALSE)),"nein","ja")</f>
        <v>nein</v>
      </c>
    </row>
    <row r="3682" spans="1:7" x14ac:dyDescent="0.25">
      <c r="A3682" t="s">
        <v>4833</v>
      </c>
      <c r="B3682" t="s">
        <v>4759</v>
      </c>
      <c r="C3682" t="s">
        <v>6037</v>
      </c>
      <c r="D3682" s="13">
        <v>9255</v>
      </c>
      <c r="E3682" t="s">
        <v>9102</v>
      </c>
      <c r="F3682" t="str">
        <f>IF(ISERROR(VLOOKUP(Transaktionen[[#This Row],[Transaktionen]],BTT[Verwendete Transaktion (Pflichtauswahl)],1,FALSE)),"nein","ja")</f>
        <v>nein</v>
      </c>
    </row>
    <row r="3683" spans="1:7" x14ac:dyDescent="0.25">
      <c r="A3683" t="s">
        <v>4834</v>
      </c>
      <c r="B3683" t="s">
        <v>4835</v>
      </c>
      <c r="C3683" t="s">
        <v>6037</v>
      </c>
      <c r="D3683" s="13">
        <v>115</v>
      </c>
      <c r="E3683" t="s">
        <v>9102</v>
      </c>
      <c r="F3683" t="str">
        <f>IF(ISERROR(VLOOKUP(Transaktionen[[#This Row],[Transaktionen]],BTT[Verwendete Transaktion (Pflichtauswahl)],1,FALSE)),"nein","ja")</f>
        <v>nein</v>
      </c>
    </row>
    <row r="3684" spans="1:7" x14ac:dyDescent="0.25">
      <c r="A3684" t="s">
        <v>4836</v>
      </c>
      <c r="B3684" t="s">
        <v>4837</v>
      </c>
      <c r="C3684" t="s">
        <v>8454</v>
      </c>
      <c r="D3684" s="13">
        <v>730</v>
      </c>
      <c r="E3684" t="s">
        <v>9102</v>
      </c>
      <c r="F3684" t="str">
        <f>IF(ISERROR(VLOOKUP(Transaktionen[[#This Row],[Transaktionen]],BTT[Verwendete Transaktion (Pflichtauswahl)],1,FALSE)),"nein","ja")</f>
        <v>nein</v>
      </c>
    </row>
    <row r="3685" spans="1:7" x14ac:dyDescent="0.25">
      <c r="A3685" t="s">
        <v>4838</v>
      </c>
      <c r="B3685" t="s">
        <v>4839</v>
      </c>
      <c r="C3685" t="s">
        <v>8454</v>
      </c>
      <c r="D3685" s="13">
        <v>14816</v>
      </c>
      <c r="E3685" t="s">
        <v>9102</v>
      </c>
      <c r="F3685" t="str">
        <f>IF(ISERROR(VLOOKUP(Transaktionen[[#This Row],[Transaktionen]],BTT[Verwendete Transaktion (Pflichtauswahl)],1,FALSE)),"nein","ja")</f>
        <v>nein</v>
      </c>
    </row>
    <row r="3686" spans="1:7" x14ac:dyDescent="0.25">
      <c r="A3686" t="s">
        <v>7367</v>
      </c>
      <c r="B3686" t="s">
        <v>8375</v>
      </c>
      <c r="C3686" t="s">
        <v>8454</v>
      </c>
      <c r="D3686" s="13">
        <v>10</v>
      </c>
      <c r="E3686" t="s">
        <v>576</v>
      </c>
      <c r="F3686" t="str">
        <f>IF(ISERROR(VLOOKUP(Transaktionen[[#This Row],[Transaktionen]],BTT[Verwendete Transaktion (Pflichtauswahl)],1,FALSE)),"nein","ja")</f>
        <v>nein</v>
      </c>
    </row>
    <row r="3687" spans="1:7" x14ac:dyDescent="0.25">
      <c r="A3687" t="s">
        <v>7368</v>
      </c>
      <c r="B3687" t="s">
        <v>8376</v>
      </c>
      <c r="C3687" t="s">
        <v>8454</v>
      </c>
      <c r="D3687" s="13" t="s">
        <v>576</v>
      </c>
      <c r="E3687" t="s">
        <v>576</v>
      </c>
      <c r="F3687" t="str">
        <f>IF(ISERROR(VLOOKUP(Transaktionen[[#This Row],[Transaktionen]],BTT[Verwendete Transaktion (Pflichtauswahl)],1,FALSE)),"nein","ja")</f>
        <v>nein</v>
      </c>
      <c r="G3687" t="s">
        <v>9516</v>
      </c>
    </row>
    <row r="3688" spans="1:7" x14ac:dyDescent="0.25">
      <c r="A3688" t="s">
        <v>4840</v>
      </c>
      <c r="B3688" t="s">
        <v>4841</v>
      </c>
      <c r="C3688" t="s">
        <v>8454</v>
      </c>
      <c r="D3688" s="13">
        <v>42</v>
      </c>
      <c r="E3688" t="s">
        <v>9102</v>
      </c>
      <c r="F3688" t="str">
        <f>IF(ISERROR(VLOOKUP(Transaktionen[[#This Row],[Transaktionen]],BTT[Verwendete Transaktion (Pflichtauswahl)],1,FALSE)),"nein","ja")</f>
        <v>nein</v>
      </c>
    </row>
    <row r="3689" spans="1:7" x14ac:dyDescent="0.25">
      <c r="A3689" t="s">
        <v>7369</v>
      </c>
      <c r="B3689" t="s">
        <v>8377</v>
      </c>
      <c r="C3689" t="s">
        <v>8454</v>
      </c>
      <c r="D3689" s="13">
        <v>2</v>
      </c>
      <c r="E3689" t="s">
        <v>576</v>
      </c>
      <c r="F3689" t="str">
        <f>IF(ISERROR(VLOOKUP(Transaktionen[[#This Row],[Transaktionen]],BTT[Verwendete Transaktion (Pflichtauswahl)],1,FALSE)),"nein","ja")</f>
        <v>nein</v>
      </c>
    </row>
    <row r="3690" spans="1:7" x14ac:dyDescent="0.25">
      <c r="A3690" t="s">
        <v>4842</v>
      </c>
      <c r="B3690" t="s">
        <v>4843</v>
      </c>
      <c r="C3690" t="s">
        <v>6322</v>
      </c>
      <c r="D3690" s="13">
        <v>1716</v>
      </c>
      <c r="E3690" t="s">
        <v>9102</v>
      </c>
      <c r="F3690" t="str">
        <f>IF(ISERROR(VLOOKUP(Transaktionen[[#This Row],[Transaktionen]],BTT[Verwendete Transaktion (Pflichtauswahl)],1,FALSE)),"nein","ja")</f>
        <v>nein</v>
      </c>
    </row>
    <row r="3691" spans="1:7" x14ac:dyDescent="0.25">
      <c r="A3691" t="s">
        <v>4844</v>
      </c>
      <c r="B3691" t="s">
        <v>4845</v>
      </c>
      <c r="C3691" t="s">
        <v>8454</v>
      </c>
      <c r="D3691" s="13">
        <v>362</v>
      </c>
      <c r="E3691" t="s">
        <v>9102</v>
      </c>
      <c r="F3691" t="str">
        <f>IF(ISERROR(VLOOKUP(Transaktionen[[#This Row],[Transaktionen]],BTT[Verwendete Transaktion (Pflichtauswahl)],1,FALSE)),"nein","ja")</f>
        <v>nein</v>
      </c>
    </row>
    <row r="3692" spans="1:7" x14ac:dyDescent="0.25">
      <c r="A3692" t="s">
        <v>4846</v>
      </c>
      <c r="B3692" t="s">
        <v>4847</v>
      </c>
      <c r="C3692" t="s">
        <v>8454</v>
      </c>
      <c r="D3692" s="13">
        <v>21</v>
      </c>
      <c r="E3692" t="s">
        <v>9102</v>
      </c>
      <c r="F3692" t="str">
        <f>IF(ISERROR(VLOOKUP(Transaktionen[[#This Row],[Transaktionen]],BTT[Verwendete Transaktion (Pflichtauswahl)],1,FALSE)),"nein","ja")</f>
        <v>nein</v>
      </c>
    </row>
    <row r="3693" spans="1:7" x14ac:dyDescent="0.25">
      <c r="A3693" t="s">
        <v>4848</v>
      </c>
      <c r="B3693" t="s">
        <v>4849</v>
      </c>
      <c r="C3693" t="s">
        <v>8454</v>
      </c>
      <c r="D3693" s="13">
        <v>8</v>
      </c>
      <c r="E3693" t="s">
        <v>9102</v>
      </c>
      <c r="F3693" t="str">
        <f>IF(ISERROR(VLOOKUP(Transaktionen[[#This Row],[Transaktionen]],BTT[Verwendete Transaktion (Pflichtauswahl)],1,FALSE)),"nein","ja")</f>
        <v>nein</v>
      </c>
    </row>
    <row r="3694" spans="1:7" x14ac:dyDescent="0.25">
      <c r="A3694" t="s">
        <v>7370</v>
      </c>
      <c r="B3694" t="s">
        <v>8378</v>
      </c>
      <c r="C3694" t="s">
        <v>8454</v>
      </c>
      <c r="D3694" s="13" t="s">
        <v>576</v>
      </c>
      <c r="E3694" t="s">
        <v>576</v>
      </c>
      <c r="F3694" t="str">
        <f>IF(ISERROR(VLOOKUP(Transaktionen[[#This Row],[Transaktionen]],BTT[Verwendete Transaktion (Pflichtauswahl)],1,FALSE)),"nein","ja")</f>
        <v>nein</v>
      </c>
      <c r="G3694" t="s">
        <v>9516</v>
      </c>
    </row>
    <row r="3695" spans="1:7" x14ac:dyDescent="0.25">
      <c r="A3695" t="s">
        <v>4850</v>
      </c>
      <c r="B3695" t="s">
        <v>4851</v>
      </c>
      <c r="C3695" t="s">
        <v>8454</v>
      </c>
      <c r="D3695" s="13">
        <v>27</v>
      </c>
      <c r="E3695" t="s">
        <v>9102</v>
      </c>
      <c r="F3695" t="str">
        <f>IF(ISERROR(VLOOKUP(Transaktionen[[#This Row],[Transaktionen]],BTT[Verwendete Transaktion (Pflichtauswahl)],1,FALSE)),"nein","ja")</f>
        <v>nein</v>
      </c>
    </row>
    <row r="3696" spans="1:7" x14ac:dyDescent="0.25">
      <c r="A3696" t="s">
        <v>8481</v>
      </c>
      <c r="B3696" t="s">
        <v>8483</v>
      </c>
      <c r="C3696" t="s">
        <v>6087</v>
      </c>
      <c r="D3696" s="13" t="s">
        <v>576</v>
      </c>
      <c r="E3696" t="s">
        <v>576</v>
      </c>
      <c r="F3696" t="str">
        <f>IF(ISERROR(VLOOKUP(Transaktionen[[#This Row],[Transaktionen]],BTT[Verwendete Transaktion (Pflichtauswahl)],1,FALSE)),"nein","ja")</f>
        <v>nein</v>
      </c>
    </row>
    <row r="3697" spans="1:7" x14ac:dyDescent="0.25">
      <c r="A3697" t="s">
        <v>7371</v>
      </c>
      <c r="B3697" t="s">
        <v>8379</v>
      </c>
      <c r="C3697" t="s">
        <v>6087</v>
      </c>
      <c r="D3697" s="13" t="s">
        <v>576</v>
      </c>
      <c r="E3697" t="s">
        <v>576</v>
      </c>
      <c r="F3697" t="str">
        <f>IF(ISERROR(VLOOKUP(Transaktionen[[#This Row],[Transaktionen]],BTT[Verwendete Transaktion (Pflichtauswahl)],1,FALSE)),"nein","ja")</f>
        <v>nein</v>
      </c>
    </row>
    <row r="3698" spans="1:7" x14ac:dyDescent="0.25">
      <c r="A3698" t="s">
        <v>8482</v>
      </c>
      <c r="B3698" t="s">
        <v>8484</v>
      </c>
      <c r="C3698" t="s">
        <v>6087</v>
      </c>
      <c r="D3698" s="13" t="s">
        <v>576</v>
      </c>
      <c r="E3698" t="s">
        <v>576</v>
      </c>
      <c r="F3698" t="str">
        <f>IF(ISERROR(VLOOKUP(Transaktionen[[#This Row],[Transaktionen]],BTT[Verwendete Transaktion (Pflichtauswahl)],1,FALSE)),"nein","ja")</f>
        <v>nein</v>
      </c>
    </row>
    <row r="3699" spans="1:7" x14ac:dyDescent="0.25">
      <c r="A3699" t="s">
        <v>4852</v>
      </c>
      <c r="B3699" t="s">
        <v>4853</v>
      </c>
      <c r="C3699" t="s">
        <v>6041</v>
      </c>
      <c r="D3699" s="13">
        <v>200</v>
      </c>
      <c r="E3699" t="s">
        <v>9102</v>
      </c>
      <c r="F3699" t="str">
        <f>IF(ISERROR(VLOOKUP(Transaktionen[[#This Row],[Transaktionen]],BTT[Verwendete Transaktion (Pflichtauswahl)],1,FALSE)),"nein","ja")</f>
        <v>nein</v>
      </c>
    </row>
    <row r="3700" spans="1:7" x14ac:dyDescent="0.25">
      <c r="A3700" t="s">
        <v>4854</v>
      </c>
      <c r="B3700" t="s">
        <v>4855</v>
      </c>
      <c r="C3700" t="s">
        <v>6041</v>
      </c>
      <c r="D3700" s="13">
        <v>737</v>
      </c>
      <c r="E3700" t="s">
        <v>9102</v>
      </c>
      <c r="F3700" t="str">
        <f>IF(ISERROR(VLOOKUP(Transaktionen[[#This Row],[Transaktionen]],BTT[Verwendete Transaktion (Pflichtauswahl)],1,FALSE)),"nein","ja")</f>
        <v>nein</v>
      </c>
    </row>
    <row r="3701" spans="1:7" x14ac:dyDescent="0.25">
      <c r="A3701" t="s">
        <v>4856</v>
      </c>
      <c r="B3701" t="s">
        <v>4857</v>
      </c>
      <c r="C3701" t="s">
        <v>6041</v>
      </c>
      <c r="D3701" s="13">
        <v>32</v>
      </c>
      <c r="E3701" t="s">
        <v>9102</v>
      </c>
      <c r="F3701" t="str">
        <f>IF(ISERROR(VLOOKUP(Transaktionen[[#This Row],[Transaktionen]],BTT[Verwendete Transaktion (Pflichtauswahl)],1,FALSE)),"nein","ja")</f>
        <v>nein</v>
      </c>
    </row>
    <row r="3702" spans="1:7" x14ac:dyDescent="0.25">
      <c r="A3702" t="s">
        <v>4858</v>
      </c>
      <c r="B3702" t="s">
        <v>4859</v>
      </c>
      <c r="C3702" t="s">
        <v>6041</v>
      </c>
      <c r="D3702" s="13">
        <v>368</v>
      </c>
      <c r="E3702" t="s">
        <v>9102</v>
      </c>
      <c r="F3702" t="str">
        <f>IF(ISERROR(VLOOKUP(Transaktionen[[#This Row],[Transaktionen]],BTT[Verwendete Transaktion (Pflichtauswahl)],1,FALSE)),"nein","ja")</f>
        <v>nein</v>
      </c>
    </row>
    <row r="3703" spans="1:7" x14ac:dyDescent="0.25">
      <c r="A3703" t="s">
        <v>4860</v>
      </c>
      <c r="B3703" t="s">
        <v>4861</v>
      </c>
      <c r="C3703" t="s">
        <v>6041</v>
      </c>
      <c r="D3703" s="13">
        <v>396</v>
      </c>
      <c r="E3703" t="s">
        <v>9102</v>
      </c>
      <c r="F3703" t="str">
        <f>IF(ISERROR(VLOOKUP(Transaktionen[[#This Row],[Transaktionen]],BTT[Verwendete Transaktion (Pflichtauswahl)],1,FALSE)),"nein","ja")</f>
        <v>nein</v>
      </c>
    </row>
    <row r="3704" spans="1:7" x14ac:dyDescent="0.25">
      <c r="A3704" t="s">
        <v>9302</v>
      </c>
      <c r="B3704" t="s">
        <v>9303</v>
      </c>
      <c r="C3704" t="s">
        <v>6041</v>
      </c>
      <c r="D3704" s="13">
        <v>16</v>
      </c>
      <c r="E3704" t="s">
        <v>9102</v>
      </c>
      <c r="F3704" t="str">
        <f>IF(ISERROR(VLOOKUP(Transaktionen[[#This Row],[Transaktionen]],BTT[Verwendete Transaktion (Pflichtauswahl)],1,FALSE)),"nein","ja")</f>
        <v>nein</v>
      </c>
    </row>
    <row r="3705" spans="1:7" x14ac:dyDescent="0.25">
      <c r="A3705" t="s">
        <v>4862</v>
      </c>
      <c r="B3705" t="s">
        <v>4863</v>
      </c>
      <c r="C3705" t="s">
        <v>6041</v>
      </c>
      <c r="D3705" s="13">
        <v>48</v>
      </c>
      <c r="E3705" t="s">
        <v>9102</v>
      </c>
      <c r="F3705" t="str">
        <f>IF(ISERROR(VLOOKUP(Transaktionen[[#This Row],[Transaktionen]],BTT[Verwendete Transaktion (Pflichtauswahl)],1,FALSE)),"nein","ja")</f>
        <v>nein</v>
      </c>
    </row>
    <row r="3706" spans="1:7" x14ac:dyDescent="0.25">
      <c r="A3706" t="s">
        <v>4864</v>
      </c>
      <c r="B3706" t="s">
        <v>4865</v>
      </c>
      <c r="C3706" t="s">
        <v>6041</v>
      </c>
      <c r="D3706" s="13">
        <v>426</v>
      </c>
      <c r="E3706" t="s">
        <v>9102</v>
      </c>
      <c r="F3706" t="str">
        <f>IF(ISERROR(VLOOKUP(Transaktionen[[#This Row],[Transaktionen]],BTT[Verwendete Transaktion (Pflichtauswahl)],1,FALSE)),"nein","ja")</f>
        <v>nein</v>
      </c>
    </row>
    <row r="3707" spans="1:7" x14ac:dyDescent="0.25">
      <c r="A3707" t="s">
        <v>4866</v>
      </c>
      <c r="B3707" t="s">
        <v>4867</v>
      </c>
      <c r="C3707" t="s">
        <v>6041</v>
      </c>
      <c r="D3707" s="13">
        <v>16764</v>
      </c>
      <c r="E3707" t="s">
        <v>9102</v>
      </c>
      <c r="F3707" t="str">
        <f>IF(ISERROR(VLOOKUP(Transaktionen[[#This Row],[Transaktionen]],BTT[Verwendete Transaktion (Pflichtauswahl)],1,FALSE)),"nein","ja")</f>
        <v>nein</v>
      </c>
    </row>
    <row r="3708" spans="1:7" x14ac:dyDescent="0.25">
      <c r="A3708" t="s">
        <v>7373</v>
      </c>
      <c r="B3708" t="s">
        <v>8381</v>
      </c>
      <c r="C3708" t="s">
        <v>8457</v>
      </c>
      <c r="D3708" s="13" t="s">
        <v>576</v>
      </c>
      <c r="E3708" t="s">
        <v>576</v>
      </c>
      <c r="F3708" t="str">
        <f>IF(ISERROR(VLOOKUP(Transaktionen[[#This Row],[Transaktionen]],BTT[Verwendete Transaktion (Pflichtauswahl)],1,FALSE)),"nein","ja")</f>
        <v>nein</v>
      </c>
      <c r="G3708" t="s">
        <v>9516</v>
      </c>
    </row>
    <row r="3709" spans="1:7" x14ac:dyDescent="0.25">
      <c r="A3709" t="s">
        <v>7372</v>
      </c>
      <c r="B3709" t="s">
        <v>8380</v>
      </c>
      <c r="C3709" t="s">
        <v>6036</v>
      </c>
      <c r="D3709" s="13" t="s">
        <v>576</v>
      </c>
      <c r="E3709" t="s">
        <v>576</v>
      </c>
      <c r="F3709" t="str">
        <f>IF(ISERROR(VLOOKUP(Transaktionen[[#This Row],[Transaktionen]],BTT[Verwendete Transaktion (Pflichtauswahl)],1,FALSE)),"nein","ja")</f>
        <v>nein</v>
      </c>
      <c r="G3709" t="s">
        <v>9516</v>
      </c>
    </row>
    <row r="3710" spans="1:7" x14ac:dyDescent="0.25">
      <c r="A3710" t="s">
        <v>4868</v>
      </c>
      <c r="B3710" t="s">
        <v>4869</v>
      </c>
      <c r="C3710" t="s">
        <v>6036</v>
      </c>
      <c r="D3710" s="13">
        <v>63</v>
      </c>
      <c r="E3710" t="s">
        <v>9102</v>
      </c>
      <c r="F3710" t="str">
        <f>IF(ISERROR(VLOOKUP(Transaktionen[[#This Row],[Transaktionen]],BTT[Verwendete Transaktion (Pflichtauswahl)],1,FALSE)),"nein","ja")</f>
        <v>nein</v>
      </c>
    </row>
    <row r="3711" spans="1:7" x14ac:dyDescent="0.25">
      <c r="A3711" t="s">
        <v>4870</v>
      </c>
      <c r="B3711" t="s">
        <v>4871</v>
      </c>
      <c r="C3711" t="s">
        <v>8457</v>
      </c>
      <c r="D3711" s="13">
        <v>276</v>
      </c>
      <c r="E3711" t="s">
        <v>9102</v>
      </c>
      <c r="F3711" t="str">
        <f>IF(ISERROR(VLOOKUP(Transaktionen[[#This Row],[Transaktionen]],BTT[Verwendete Transaktion (Pflichtauswahl)],1,FALSE)),"nein","ja")</f>
        <v>nein</v>
      </c>
    </row>
    <row r="3712" spans="1:7" x14ac:dyDescent="0.25">
      <c r="A3712" t="s">
        <v>9491</v>
      </c>
      <c r="B3712" t="s">
        <v>9492</v>
      </c>
      <c r="C3712" t="s">
        <v>8457</v>
      </c>
      <c r="D3712" s="13">
        <v>18</v>
      </c>
      <c r="E3712" t="s">
        <v>9102</v>
      </c>
      <c r="F3712" t="str">
        <f>IF(ISERROR(VLOOKUP(Transaktionen[[#This Row],[Transaktionen]],BTT[Verwendete Transaktion (Pflichtauswahl)],1,FALSE)),"nein","ja")</f>
        <v>nein</v>
      </c>
    </row>
    <row r="3713" spans="1:7" x14ac:dyDescent="0.25">
      <c r="A3713" t="s">
        <v>4872</v>
      </c>
      <c r="B3713" t="s">
        <v>4873</v>
      </c>
      <c r="C3713" t="s">
        <v>6040</v>
      </c>
      <c r="D3713" s="13">
        <v>112</v>
      </c>
      <c r="E3713" t="s">
        <v>9102</v>
      </c>
      <c r="F3713" t="str">
        <f>IF(ISERROR(VLOOKUP(Transaktionen[[#This Row],[Transaktionen]],BTT[Verwendete Transaktion (Pflichtauswahl)],1,FALSE)),"nein","ja")</f>
        <v>nein</v>
      </c>
    </row>
    <row r="3714" spans="1:7" x14ac:dyDescent="0.25">
      <c r="A3714" t="s">
        <v>4874</v>
      </c>
      <c r="B3714" t="s">
        <v>4875</v>
      </c>
      <c r="C3714" t="s">
        <v>6040</v>
      </c>
      <c r="D3714" s="13">
        <v>273</v>
      </c>
      <c r="E3714" t="s">
        <v>9102</v>
      </c>
      <c r="F3714" t="str">
        <f>IF(ISERROR(VLOOKUP(Transaktionen[[#This Row],[Transaktionen]],BTT[Verwendete Transaktion (Pflichtauswahl)],1,FALSE)),"nein","ja")</f>
        <v>nein</v>
      </c>
    </row>
    <row r="3715" spans="1:7" x14ac:dyDescent="0.25">
      <c r="A3715" t="s">
        <v>4876</v>
      </c>
      <c r="B3715" t="s">
        <v>4877</v>
      </c>
      <c r="C3715" t="s">
        <v>6040</v>
      </c>
      <c r="D3715" s="13">
        <v>8582</v>
      </c>
      <c r="E3715" t="s">
        <v>9102</v>
      </c>
      <c r="F3715" t="str">
        <f>IF(ISERROR(VLOOKUP(Transaktionen[[#This Row],[Transaktionen]],BTT[Verwendete Transaktion (Pflichtauswahl)],1,FALSE)),"nein","ja")</f>
        <v>nein</v>
      </c>
    </row>
    <row r="3716" spans="1:7" x14ac:dyDescent="0.25">
      <c r="A3716" t="s">
        <v>4878</v>
      </c>
      <c r="B3716" t="s">
        <v>4879</v>
      </c>
      <c r="C3716" t="s">
        <v>6040</v>
      </c>
      <c r="D3716" s="13">
        <v>3131</v>
      </c>
      <c r="E3716" t="s">
        <v>9102</v>
      </c>
      <c r="F3716" t="str">
        <f>IF(ISERROR(VLOOKUP(Transaktionen[[#This Row],[Transaktionen]],BTT[Verwendete Transaktion (Pflichtauswahl)],1,FALSE)),"nein","ja")</f>
        <v>nein</v>
      </c>
    </row>
    <row r="3717" spans="1:7" x14ac:dyDescent="0.25">
      <c r="A3717" t="s">
        <v>8568</v>
      </c>
      <c r="B3717" t="s">
        <v>8569</v>
      </c>
      <c r="C3717" t="s">
        <v>6040</v>
      </c>
      <c r="D3717" s="13" t="s">
        <v>576</v>
      </c>
      <c r="E3717" t="s">
        <v>576</v>
      </c>
      <c r="F3717" t="str">
        <f>IF(ISERROR(VLOOKUP(Transaktionen[[#This Row],[Transaktionen]],BTT[Verwendete Transaktion (Pflichtauswahl)],1,FALSE)),"nein","ja")</f>
        <v>nein</v>
      </c>
    </row>
    <row r="3718" spans="1:7" x14ac:dyDescent="0.25">
      <c r="A3718" t="s">
        <v>4880</v>
      </c>
      <c r="B3718" t="s">
        <v>4881</v>
      </c>
      <c r="C3718" t="s">
        <v>8454</v>
      </c>
      <c r="D3718" s="13">
        <v>26</v>
      </c>
      <c r="E3718" t="s">
        <v>9102</v>
      </c>
      <c r="F3718" t="str">
        <f>IF(ISERROR(VLOOKUP(Transaktionen[[#This Row],[Transaktionen]],BTT[Verwendete Transaktion (Pflichtauswahl)],1,FALSE)),"nein","ja")</f>
        <v>nein</v>
      </c>
    </row>
    <row r="3719" spans="1:7" x14ac:dyDescent="0.25">
      <c r="A3719" t="s">
        <v>7374</v>
      </c>
      <c r="B3719" t="s">
        <v>4881</v>
      </c>
      <c r="C3719" t="s">
        <v>8454</v>
      </c>
      <c r="D3719" s="13" t="s">
        <v>576</v>
      </c>
      <c r="E3719" t="s">
        <v>576</v>
      </c>
      <c r="F3719" t="str">
        <f>IF(ISERROR(VLOOKUP(Transaktionen[[#This Row],[Transaktionen]],BTT[Verwendete Transaktion (Pflichtauswahl)],1,FALSE)),"nein","ja")</f>
        <v>nein</v>
      </c>
      <c r="G3719" t="s">
        <v>9516</v>
      </c>
    </row>
    <row r="3720" spans="1:7" x14ac:dyDescent="0.25">
      <c r="A3720" t="s">
        <v>4882</v>
      </c>
      <c r="B3720" t="s">
        <v>622</v>
      </c>
      <c r="C3720" t="s">
        <v>3</v>
      </c>
      <c r="D3720" s="13">
        <v>1074</v>
      </c>
      <c r="E3720" t="s">
        <v>9102</v>
      </c>
      <c r="F3720" t="str">
        <f>IF(ISERROR(VLOOKUP(Transaktionen[[#This Row],[Transaktionen]],BTT[Verwendete Transaktion (Pflichtauswahl)],1,FALSE)),"nein","ja")</f>
        <v>nein</v>
      </c>
    </row>
    <row r="3721" spans="1:7" x14ac:dyDescent="0.25">
      <c r="A3721" t="s">
        <v>4978</v>
      </c>
      <c r="B3721" t="s">
        <v>4979</v>
      </c>
      <c r="C3721" t="s">
        <v>3</v>
      </c>
      <c r="D3721" s="13">
        <v>14</v>
      </c>
      <c r="E3721" t="s">
        <v>9102</v>
      </c>
      <c r="F3721" t="str">
        <f>IF(ISERROR(VLOOKUP(Transaktionen[[#This Row],[Transaktionen]],BTT[Verwendete Transaktion (Pflichtauswahl)],1,FALSE)),"nein","ja")</f>
        <v>nein</v>
      </c>
    </row>
    <row r="3722" spans="1:7" x14ac:dyDescent="0.25">
      <c r="A3722" t="s">
        <v>4980</v>
      </c>
      <c r="B3722" t="s">
        <v>4981</v>
      </c>
      <c r="C3722" t="s">
        <v>3</v>
      </c>
      <c r="D3722" s="13">
        <v>10804</v>
      </c>
      <c r="E3722" t="s">
        <v>9102</v>
      </c>
      <c r="F3722" t="str">
        <f>IF(ISERROR(VLOOKUP(Transaktionen[[#This Row],[Transaktionen]],BTT[Verwendete Transaktion (Pflichtauswahl)],1,FALSE)),"nein","ja")</f>
        <v>nein</v>
      </c>
    </row>
    <row r="3723" spans="1:7" x14ac:dyDescent="0.25">
      <c r="A3723" t="s">
        <v>4982</v>
      </c>
      <c r="B3723" t="s">
        <v>4983</v>
      </c>
      <c r="C3723" t="s">
        <v>3</v>
      </c>
      <c r="D3723" s="13">
        <v>110</v>
      </c>
      <c r="E3723" t="s">
        <v>9102</v>
      </c>
      <c r="F3723" s="10" t="str">
        <f>IF(ISERROR(VLOOKUP(Transaktionen[[#This Row],[Transaktionen]],BTT[Verwendete Transaktion (Pflichtauswahl)],1,FALSE)),"nein","ja")</f>
        <v>nein</v>
      </c>
    </row>
    <row r="3724" spans="1:7" x14ac:dyDescent="0.25">
      <c r="A3724" t="s">
        <v>4984</v>
      </c>
      <c r="B3724" t="s">
        <v>4985</v>
      </c>
      <c r="C3724" t="s">
        <v>3</v>
      </c>
      <c r="D3724" s="13">
        <v>52</v>
      </c>
      <c r="E3724" t="s">
        <v>9102</v>
      </c>
      <c r="F3724" s="10" t="str">
        <f>IF(ISERROR(VLOOKUP(Transaktionen[[#This Row],[Transaktionen]],BTT[Verwendete Transaktion (Pflichtauswahl)],1,FALSE)),"nein","ja")</f>
        <v>nein</v>
      </c>
    </row>
    <row r="3725" spans="1:7" x14ac:dyDescent="0.25">
      <c r="A3725" t="s">
        <v>4986</v>
      </c>
      <c r="B3725" t="s">
        <v>4987</v>
      </c>
      <c r="C3725" t="s">
        <v>3</v>
      </c>
      <c r="D3725" s="13">
        <v>250</v>
      </c>
      <c r="E3725" t="s">
        <v>9102</v>
      </c>
      <c r="F3725" s="10" t="str">
        <f>IF(ISERROR(VLOOKUP(Transaktionen[[#This Row],[Transaktionen]],BTT[Verwendete Transaktion (Pflichtauswahl)],1,FALSE)),"nein","ja")</f>
        <v>nein</v>
      </c>
    </row>
    <row r="3726" spans="1:7" x14ac:dyDescent="0.25">
      <c r="A3726" t="s">
        <v>4988</v>
      </c>
      <c r="B3726" t="s">
        <v>4989</v>
      </c>
      <c r="C3726" t="s">
        <v>3</v>
      </c>
      <c r="D3726" s="13">
        <v>40</v>
      </c>
      <c r="E3726" t="s">
        <v>9102</v>
      </c>
      <c r="F3726" s="10" t="str">
        <f>IF(ISERROR(VLOOKUP(Transaktionen[[#This Row],[Transaktionen]],BTT[Verwendete Transaktion (Pflichtauswahl)],1,FALSE)),"nein","ja")</f>
        <v>nein</v>
      </c>
    </row>
    <row r="3727" spans="1:7" x14ac:dyDescent="0.25">
      <c r="A3727" t="s">
        <v>9304</v>
      </c>
      <c r="B3727" t="s">
        <v>9305</v>
      </c>
      <c r="C3727" t="s">
        <v>3</v>
      </c>
      <c r="D3727" s="13">
        <v>2</v>
      </c>
      <c r="E3727" t="s">
        <v>9102</v>
      </c>
      <c r="F3727" t="str">
        <f>IF(ISERROR(VLOOKUP(Transaktionen[[#This Row],[Transaktionen]],BTT[Verwendete Transaktion (Pflichtauswahl)],1,FALSE)),"nein","ja")</f>
        <v>nein</v>
      </c>
    </row>
    <row r="3728" spans="1:7" x14ac:dyDescent="0.25">
      <c r="A3728" t="s">
        <v>7383</v>
      </c>
      <c r="B3728" t="s">
        <v>8390</v>
      </c>
      <c r="C3728" t="s">
        <v>3</v>
      </c>
      <c r="D3728" s="13" t="s">
        <v>576</v>
      </c>
      <c r="E3728" t="s">
        <v>576</v>
      </c>
      <c r="F3728" t="str">
        <f>IF(ISERROR(VLOOKUP(Transaktionen[[#This Row],[Transaktionen]],BTT[Verwendete Transaktion (Pflichtauswahl)],1,FALSE)),"nein","ja")</f>
        <v>nein</v>
      </c>
      <c r="G3728" t="s">
        <v>9516</v>
      </c>
    </row>
    <row r="3729" spans="1:7" x14ac:dyDescent="0.25">
      <c r="A3729" t="s">
        <v>4883</v>
      </c>
      <c r="B3729" t="s">
        <v>4884</v>
      </c>
      <c r="C3729" t="s">
        <v>3</v>
      </c>
      <c r="D3729" s="13">
        <v>125</v>
      </c>
      <c r="E3729" t="s">
        <v>9102</v>
      </c>
      <c r="F3729" t="str">
        <f>IF(ISERROR(VLOOKUP(Transaktionen[[#This Row],[Transaktionen]],BTT[Verwendete Transaktion (Pflichtauswahl)],1,FALSE)),"nein","ja")</f>
        <v>nein</v>
      </c>
    </row>
    <row r="3730" spans="1:7" x14ac:dyDescent="0.25">
      <c r="A3730" t="s">
        <v>4885</v>
      </c>
      <c r="B3730" t="s">
        <v>4886</v>
      </c>
      <c r="C3730" t="s">
        <v>3</v>
      </c>
      <c r="D3730" s="13">
        <v>13636</v>
      </c>
      <c r="E3730" t="s">
        <v>9102</v>
      </c>
      <c r="F3730" t="str">
        <f>IF(ISERROR(VLOOKUP(Transaktionen[[#This Row],[Transaktionen]],BTT[Verwendete Transaktion (Pflichtauswahl)],1,FALSE)),"nein","ja")</f>
        <v>nein</v>
      </c>
    </row>
    <row r="3731" spans="1:7" x14ac:dyDescent="0.25">
      <c r="A3731" t="s">
        <v>4887</v>
      </c>
      <c r="B3731" t="s">
        <v>4888</v>
      </c>
      <c r="C3731" t="s">
        <v>3</v>
      </c>
      <c r="D3731" s="13">
        <v>219</v>
      </c>
      <c r="E3731" t="s">
        <v>9102</v>
      </c>
      <c r="F3731" t="str">
        <f>IF(ISERROR(VLOOKUP(Transaktionen[[#This Row],[Transaktionen]],BTT[Verwendete Transaktion (Pflichtauswahl)],1,FALSE)),"nein","ja")</f>
        <v>nein</v>
      </c>
    </row>
    <row r="3732" spans="1:7" x14ac:dyDescent="0.25">
      <c r="A3732" t="s">
        <v>7375</v>
      </c>
      <c r="B3732" t="s">
        <v>8382</v>
      </c>
      <c r="C3732" t="s">
        <v>3</v>
      </c>
      <c r="D3732" s="13">
        <v>9</v>
      </c>
      <c r="E3732" t="s">
        <v>576</v>
      </c>
      <c r="F3732" t="str">
        <f>IF(ISERROR(VLOOKUP(Transaktionen[[#This Row],[Transaktionen]],BTT[Verwendete Transaktion (Pflichtauswahl)],1,FALSE)),"nein","ja")</f>
        <v>nein</v>
      </c>
    </row>
    <row r="3733" spans="1:7" x14ac:dyDescent="0.25">
      <c r="A3733" t="s">
        <v>4889</v>
      </c>
      <c r="B3733" t="s">
        <v>4890</v>
      </c>
      <c r="C3733" t="s">
        <v>3</v>
      </c>
      <c r="D3733" s="13">
        <v>2706</v>
      </c>
      <c r="E3733" t="s">
        <v>9102</v>
      </c>
      <c r="F3733" t="str">
        <f>IF(ISERROR(VLOOKUP(Transaktionen[[#This Row],[Transaktionen]],BTT[Verwendete Transaktion (Pflichtauswahl)],1,FALSE)),"nein","ja")</f>
        <v>nein</v>
      </c>
    </row>
    <row r="3734" spans="1:7" x14ac:dyDescent="0.25">
      <c r="A3734" t="s">
        <v>7376</v>
      </c>
      <c r="B3734" t="s">
        <v>8383</v>
      </c>
      <c r="C3734" t="s">
        <v>3</v>
      </c>
      <c r="D3734" s="13" t="s">
        <v>576</v>
      </c>
      <c r="E3734" t="s">
        <v>576</v>
      </c>
      <c r="F3734" t="str">
        <f>IF(ISERROR(VLOOKUP(Transaktionen[[#This Row],[Transaktionen]],BTT[Verwendete Transaktion (Pflichtauswahl)],1,FALSE)),"nein","ja")</f>
        <v>nein</v>
      </c>
      <c r="G3734" t="s">
        <v>9516</v>
      </c>
    </row>
    <row r="3735" spans="1:7" x14ac:dyDescent="0.25">
      <c r="A3735" t="s">
        <v>4891</v>
      </c>
      <c r="B3735" t="s">
        <v>4892</v>
      </c>
      <c r="C3735" t="s">
        <v>3</v>
      </c>
      <c r="D3735" s="13">
        <v>4883</v>
      </c>
      <c r="E3735" t="s">
        <v>9102</v>
      </c>
      <c r="F3735" t="str">
        <f>IF(ISERROR(VLOOKUP(Transaktionen[[#This Row],[Transaktionen]],BTT[Verwendete Transaktion (Pflichtauswahl)],1,FALSE)),"nein","ja")</f>
        <v>nein</v>
      </c>
    </row>
    <row r="3736" spans="1:7" x14ac:dyDescent="0.25">
      <c r="A3736" t="s">
        <v>7377</v>
      </c>
      <c r="B3736" t="s">
        <v>8384</v>
      </c>
      <c r="C3736" t="s">
        <v>3</v>
      </c>
      <c r="D3736" s="13">
        <v>2</v>
      </c>
      <c r="E3736" t="s">
        <v>576</v>
      </c>
      <c r="F3736" t="str">
        <f>IF(ISERROR(VLOOKUP(Transaktionen[[#This Row],[Transaktionen]],BTT[Verwendete Transaktion (Pflichtauswahl)],1,FALSE)),"nein","ja")</f>
        <v>nein</v>
      </c>
    </row>
    <row r="3737" spans="1:7" x14ac:dyDescent="0.25">
      <c r="A3737" t="s">
        <v>4893</v>
      </c>
      <c r="B3737" t="s">
        <v>4894</v>
      </c>
      <c r="C3737" t="s">
        <v>3</v>
      </c>
      <c r="D3737" s="13" t="s">
        <v>576</v>
      </c>
      <c r="E3737" t="s">
        <v>576</v>
      </c>
      <c r="F3737" t="str">
        <f>IF(ISERROR(VLOOKUP(Transaktionen[[#This Row],[Transaktionen]],BTT[Verwendete Transaktion (Pflichtauswahl)],1,FALSE)),"nein","ja")</f>
        <v>nein</v>
      </c>
      <c r="G3737" t="s">
        <v>9516</v>
      </c>
    </row>
    <row r="3738" spans="1:7" x14ac:dyDescent="0.25">
      <c r="A3738" t="s">
        <v>7378</v>
      </c>
      <c r="B3738" t="s">
        <v>8385</v>
      </c>
      <c r="C3738" t="s">
        <v>3</v>
      </c>
      <c r="D3738" s="13" t="s">
        <v>576</v>
      </c>
      <c r="E3738" t="s">
        <v>576</v>
      </c>
      <c r="F3738" t="str">
        <f>IF(ISERROR(VLOOKUP(Transaktionen[[#This Row],[Transaktionen]],BTT[Verwendete Transaktion (Pflichtauswahl)],1,FALSE)),"nein","ja")</f>
        <v>nein</v>
      </c>
      <c r="G3738" t="s">
        <v>9516</v>
      </c>
    </row>
    <row r="3739" spans="1:7" x14ac:dyDescent="0.25">
      <c r="A3739" t="s">
        <v>4895</v>
      </c>
      <c r="B3739" t="s">
        <v>4896</v>
      </c>
      <c r="C3739" t="s">
        <v>3</v>
      </c>
      <c r="D3739" s="13">
        <v>410</v>
      </c>
      <c r="E3739" t="s">
        <v>9102</v>
      </c>
      <c r="F3739" t="str">
        <f>IF(ISERROR(VLOOKUP(Transaktionen[[#This Row],[Transaktionen]],BTT[Verwendete Transaktion (Pflichtauswahl)],1,FALSE)),"nein","ja")</f>
        <v>nein</v>
      </c>
    </row>
    <row r="3740" spans="1:7" x14ac:dyDescent="0.25">
      <c r="A3740" t="s">
        <v>4897</v>
      </c>
      <c r="B3740" t="s">
        <v>4896</v>
      </c>
      <c r="C3740" t="s">
        <v>3</v>
      </c>
      <c r="D3740" s="13">
        <v>3</v>
      </c>
      <c r="E3740" t="s">
        <v>576</v>
      </c>
      <c r="F3740" t="str">
        <f>IF(ISERROR(VLOOKUP(Transaktionen[[#This Row],[Transaktionen]],BTT[Verwendete Transaktion (Pflichtauswahl)],1,FALSE)),"nein","ja")</f>
        <v>nein</v>
      </c>
    </row>
    <row r="3741" spans="1:7" x14ac:dyDescent="0.25">
      <c r="A3741" t="s">
        <v>7379</v>
      </c>
      <c r="B3741" t="s">
        <v>8386</v>
      </c>
      <c r="C3741" t="s">
        <v>3</v>
      </c>
      <c r="D3741" s="13">
        <v>195</v>
      </c>
      <c r="E3741" t="s">
        <v>9102</v>
      </c>
      <c r="F3741" t="str">
        <f>IF(ISERROR(VLOOKUP(Transaktionen[[#This Row],[Transaktionen]],BTT[Verwendete Transaktion (Pflichtauswahl)],1,FALSE)),"nein","ja")</f>
        <v>nein</v>
      </c>
    </row>
    <row r="3742" spans="1:7" x14ac:dyDescent="0.25">
      <c r="A3742" t="s">
        <v>7380</v>
      </c>
      <c r="B3742" t="s">
        <v>8387</v>
      </c>
      <c r="C3742" t="s">
        <v>3</v>
      </c>
      <c r="D3742" s="13" t="s">
        <v>576</v>
      </c>
      <c r="E3742" t="s">
        <v>576</v>
      </c>
      <c r="F3742" t="str">
        <f>IF(ISERROR(VLOOKUP(Transaktionen[[#This Row],[Transaktionen]],BTT[Verwendete Transaktion (Pflichtauswahl)],1,FALSE)),"nein","ja")</f>
        <v>nein</v>
      </c>
      <c r="G3742" t="s">
        <v>9516</v>
      </c>
    </row>
    <row r="3743" spans="1:7" x14ac:dyDescent="0.25">
      <c r="A3743" t="s">
        <v>7381</v>
      </c>
      <c r="B3743" t="s">
        <v>8388</v>
      </c>
      <c r="C3743" t="s">
        <v>3</v>
      </c>
      <c r="D3743" s="13" t="s">
        <v>576</v>
      </c>
      <c r="E3743" t="s">
        <v>576</v>
      </c>
      <c r="F3743" t="str">
        <f>IF(ISERROR(VLOOKUP(Transaktionen[[#This Row],[Transaktionen]],BTT[Verwendete Transaktion (Pflichtauswahl)],1,FALSE)),"nein","ja")</f>
        <v>nein</v>
      </c>
      <c r="G3743" t="s">
        <v>9516</v>
      </c>
    </row>
    <row r="3744" spans="1:7" x14ac:dyDescent="0.25">
      <c r="A3744" t="s">
        <v>4898</v>
      </c>
      <c r="B3744" t="s">
        <v>4899</v>
      </c>
      <c r="C3744" t="s">
        <v>3</v>
      </c>
      <c r="D3744" s="13">
        <v>363354</v>
      </c>
      <c r="E3744" t="s">
        <v>9102</v>
      </c>
      <c r="F3744" t="str">
        <f>IF(ISERROR(VLOOKUP(Transaktionen[[#This Row],[Transaktionen]],BTT[Verwendete Transaktion (Pflichtauswahl)],1,FALSE)),"nein","ja")</f>
        <v>nein</v>
      </c>
    </row>
    <row r="3745" spans="1:6" x14ac:dyDescent="0.25">
      <c r="A3745" t="s">
        <v>4900</v>
      </c>
      <c r="B3745" t="s">
        <v>4901</v>
      </c>
      <c r="C3745" t="s">
        <v>3</v>
      </c>
      <c r="D3745" s="13">
        <v>303192</v>
      </c>
      <c r="E3745" t="s">
        <v>9102</v>
      </c>
      <c r="F3745" t="str">
        <f>IF(ISERROR(VLOOKUP(Transaktionen[[#This Row],[Transaktionen]],BTT[Verwendete Transaktion (Pflichtauswahl)],1,FALSE)),"nein","ja")</f>
        <v>nein</v>
      </c>
    </row>
    <row r="3746" spans="1:6" x14ac:dyDescent="0.25">
      <c r="A3746" t="s">
        <v>4902</v>
      </c>
      <c r="B3746" t="s">
        <v>4903</v>
      </c>
      <c r="C3746" t="s">
        <v>3</v>
      </c>
      <c r="D3746" s="13">
        <v>13500</v>
      </c>
      <c r="E3746" t="s">
        <v>9102</v>
      </c>
      <c r="F3746" t="str">
        <f>IF(ISERROR(VLOOKUP(Transaktionen[[#This Row],[Transaktionen]],BTT[Verwendete Transaktion (Pflichtauswahl)],1,FALSE)),"nein","ja")</f>
        <v>nein</v>
      </c>
    </row>
    <row r="3747" spans="1:6" x14ac:dyDescent="0.25">
      <c r="A3747" t="s">
        <v>4904</v>
      </c>
      <c r="B3747" t="s">
        <v>4905</v>
      </c>
      <c r="C3747" t="s">
        <v>3</v>
      </c>
      <c r="D3747" s="13">
        <v>42444</v>
      </c>
      <c r="E3747" t="s">
        <v>9102</v>
      </c>
      <c r="F3747" t="str">
        <f>IF(ISERROR(VLOOKUP(Transaktionen[[#This Row],[Transaktionen]],BTT[Verwendete Transaktion (Pflichtauswahl)],1,FALSE)),"nein","ja")</f>
        <v>nein</v>
      </c>
    </row>
    <row r="3748" spans="1:6" x14ac:dyDescent="0.25">
      <c r="A3748" t="s">
        <v>4906</v>
      </c>
      <c r="B3748" t="s">
        <v>4907</v>
      </c>
      <c r="C3748" t="s">
        <v>3</v>
      </c>
      <c r="D3748" s="13">
        <v>10</v>
      </c>
      <c r="E3748" t="s">
        <v>9102</v>
      </c>
      <c r="F3748" t="str">
        <f>IF(ISERROR(VLOOKUP(Transaktionen[[#This Row],[Transaktionen]],BTT[Verwendete Transaktion (Pflichtauswahl)],1,FALSE)),"nein","ja")</f>
        <v>nein</v>
      </c>
    </row>
    <row r="3749" spans="1:6" x14ac:dyDescent="0.25">
      <c r="A3749" t="s">
        <v>4908</v>
      </c>
      <c r="B3749" t="s">
        <v>4909</v>
      </c>
      <c r="C3749" t="s">
        <v>3</v>
      </c>
      <c r="D3749" s="13">
        <v>6</v>
      </c>
      <c r="E3749" t="s">
        <v>576</v>
      </c>
      <c r="F3749" t="str">
        <f>IF(ISERROR(VLOOKUP(Transaktionen[[#This Row],[Transaktionen]],BTT[Verwendete Transaktion (Pflichtauswahl)],1,FALSE)),"nein","ja")</f>
        <v>nein</v>
      </c>
    </row>
    <row r="3750" spans="1:6" x14ac:dyDescent="0.25">
      <c r="A3750" t="s">
        <v>4910</v>
      </c>
      <c r="B3750" t="s">
        <v>4911</v>
      </c>
      <c r="C3750" t="s">
        <v>3</v>
      </c>
      <c r="D3750" s="13">
        <v>407258</v>
      </c>
      <c r="E3750" t="s">
        <v>9102</v>
      </c>
      <c r="F3750" t="str">
        <f>IF(ISERROR(VLOOKUP(Transaktionen[[#This Row],[Transaktionen]],BTT[Verwendete Transaktion (Pflichtauswahl)],1,FALSE)),"nein","ja")</f>
        <v>nein</v>
      </c>
    </row>
    <row r="3751" spans="1:6" x14ac:dyDescent="0.25">
      <c r="A3751" t="s">
        <v>4912</v>
      </c>
      <c r="B3751" t="s">
        <v>4913</v>
      </c>
      <c r="C3751" t="s">
        <v>3</v>
      </c>
      <c r="D3751" s="13">
        <v>11776</v>
      </c>
      <c r="E3751" t="s">
        <v>9102</v>
      </c>
      <c r="F3751" t="str">
        <f>IF(ISERROR(VLOOKUP(Transaktionen[[#This Row],[Transaktionen]],BTT[Verwendete Transaktion (Pflichtauswahl)],1,FALSE)),"nein","ja")</f>
        <v>nein</v>
      </c>
    </row>
    <row r="3752" spans="1:6" x14ac:dyDescent="0.25">
      <c r="A3752" t="s">
        <v>4914</v>
      </c>
      <c r="B3752" t="s">
        <v>4915</v>
      </c>
      <c r="C3752" t="s">
        <v>3</v>
      </c>
      <c r="D3752" s="13">
        <v>2165</v>
      </c>
      <c r="E3752" t="s">
        <v>9102</v>
      </c>
      <c r="F3752" t="str">
        <f>IF(ISERROR(VLOOKUP(Transaktionen[[#This Row],[Transaktionen]],BTT[Verwendete Transaktion (Pflichtauswahl)],1,FALSE)),"nein","ja")</f>
        <v>nein</v>
      </c>
    </row>
    <row r="3753" spans="1:6" x14ac:dyDescent="0.25">
      <c r="A3753" t="s">
        <v>4916</v>
      </c>
      <c r="B3753" t="s">
        <v>4917</v>
      </c>
      <c r="C3753" t="s">
        <v>3</v>
      </c>
      <c r="D3753" s="13">
        <v>6079</v>
      </c>
      <c r="E3753" t="s">
        <v>9102</v>
      </c>
      <c r="F3753" t="str">
        <f>IF(ISERROR(VLOOKUP(Transaktionen[[#This Row],[Transaktionen]],BTT[Verwendete Transaktion (Pflichtauswahl)],1,FALSE)),"nein","ja")</f>
        <v>nein</v>
      </c>
    </row>
    <row r="3754" spans="1:6" x14ac:dyDescent="0.25">
      <c r="A3754" t="s">
        <v>4918</v>
      </c>
      <c r="B3754" t="s">
        <v>4919</v>
      </c>
      <c r="C3754" t="s">
        <v>3</v>
      </c>
      <c r="D3754" s="13">
        <v>100</v>
      </c>
      <c r="E3754" t="s">
        <v>9102</v>
      </c>
      <c r="F3754" t="str">
        <f>IF(ISERROR(VLOOKUP(Transaktionen[[#This Row],[Transaktionen]],BTT[Verwendete Transaktion (Pflichtauswahl)],1,FALSE)),"nein","ja")</f>
        <v>nein</v>
      </c>
    </row>
    <row r="3755" spans="1:6" x14ac:dyDescent="0.25">
      <c r="A3755" t="s">
        <v>4920</v>
      </c>
      <c r="B3755" t="s">
        <v>4921</v>
      </c>
      <c r="C3755" t="s">
        <v>3</v>
      </c>
      <c r="D3755" s="13">
        <v>1926</v>
      </c>
      <c r="E3755" t="s">
        <v>9102</v>
      </c>
      <c r="F3755" t="str">
        <f>IF(ISERROR(VLOOKUP(Transaktionen[[#This Row],[Transaktionen]],BTT[Verwendete Transaktion (Pflichtauswahl)],1,FALSE)),"nein","ja")</f>
        <v>nein</v>
      </c>
    </row>
    <row r="3756" spans="1:6" x14ac:dyDescent="0.25">
      <c r="A3756" t="s">
        <v>4922</v>
      </c>
      <c r="B3756" t="s">
        <v>4923</v>
      </c>
      <c r="C3756" t="s">
        <v>3</v>
      </c>
      <c r="D3756" s="13">
        <v>40988</v>
      </c>
      <c r="E3756" t="s">
        <v>9102</v>
      </c>
      <c r="F3756" t="str">
        <f>IF(ISERROR(VLOOKUP(Transaktionen[[#This Row],[Transaktionen]],BTT[Verwendete Transaktion (Pflichtauswahl)],1,FALSE)),"nein","ja")</f>
        <v>nein</v>
      </c>
    </row>
    <row r="3757" spans="1:6" x14ac:dyDescent="0.25">
      <c r="A3757" t="s">
        <v>4924</v>
      </c>
      <c r="B3757" t="s">
        <v>4925</v>
      </c>
      <c r="C3757" t="s">
        <v>3</v>
      </c>
      <c r="D3757" s="13">
        <v>498</v>
      </c>
      <c r="E3757" t="s">
        <v>9102</v>
      </c>
      <c r="F3757" t="str">
        <f>IF(ISERROR(VLOOKUP(Transaktionen[[#This Row],[Transaktionen]],BTT[Verwendete Transaktion (Pflichtauswahl)],1,FALSE)),"nein","ja")</f>
        <v>nein</v>
      </c>
    </row>
    <row r="3758" spans="1:6" x14ac:dyDescent="0.25">
      <c r="A3758" t="s">
        <v>4926</v>
      </c>
      <c r="B3758" t="s">
        <v>4927</v>
      </c>
      <c r="C3758" t="s">
        <v>3</v>
      </c>
      <c r="D3758" s="13">
        <v>12</v>
      </c>
      <c r="E3758" t="s">
        <v>9102</v>
      </c>
      <c r="F3758" t="str">
        <f>IF(ISERROR(VLOOKUP(Transaktionen[[#This Row],[Transaktionen]],BTT[Verwendete Transaktion (Pflichtauswahl)],1,FALSE)),"nein","ja")</f>
        <v>nein</v>
      </c>
    </row>
    <row r="3759" spans="1:6" x14ac:dyDescent="0.25">
      <c r="A3759" t="s">
        <v>4928</v>
      </c>
      <c r="B3759" t="s">
        <v>4929</v>
      </c>
      <c r="C3759" t="s">
        <v>3</v>
      </c>
      <c r="D3759" s="13">
        <v>5726</v>
      </c>
      <c r="E3759" t="s">
        <v>9102</v>
      </c>
      <c r="F3759" t="str">
        <f>IF(ISERROR(VLOOKUP(Transaktionen[[#This Row],[Transaktionen]],BTT[Verwendete Transaktion (Pflichtauswahl)],1,FALSE)),"nein","ja")</f>
        <v>nein</v>
      </c>
    </row>
    <row r="3760" spans="1:6" x14ac:dyDescent="0.25">
      <c r="A3760" t="s">
        <v>4930</v>
      </c>
      <c r="B3760" t="s">
        <v>4931</v>
      </c>
      <c r="C3760" t="s">
        <v>3</v>
      </c>
      <c r="D3760" s="13">
        <v>290</v>
      </c>
      <c r="E3760" t="s">
        <v>9102</v>
      </c>
      <c r="F3760" t="str">
        <f>IF(ISERROR(VLOOKUP(Transaktionen[[#This Row],[Transaktionen]],BTT[Verwendete Transaktion (Pflichtauswahl)],1,FALSE)),"nein","ja")</f>
        <v>nein</v>
      </c>
    </row>
    <row r="3761" spans="1:7" x14ac:dyDescent="0.25">
      <c r="A3761" t="s">
        <v>4932</v>
      </c>
      <c r="B3761" t="s">
        <v>4933</v>
      </c>
      <c r="C3761" t="s">
        <v>3</v>
      </c>
      <c r="D3761" s="13">
        <v>1208</v>
      </c>
      <c r="E3761" t="s">
        <v>9102</v>
      </c>
      <c r="F3761" t="str">
        <f>IF(ISERROR(VLOOKUP(Transaktionen[[#This Row],[Transaktionen]],BTT[Verwendete Transaktion (Pflichtauswahl)],1,FALSE)),"nein","ja")</f>
        <v>nein</v>
      </c>
    </row>
    <row r="3762" spans="1:7" x14ac:dyDescent="0.25">
      <c r="A3762" t="s">
        <v>4934</v>
      </c>
      <c r="B3762" t="s">
        <v>4935</v>
      </c>
      <c r="C3762" t="s">
        <v>3</v>
      </c>
      <c r="D3762" s="13">
        <v>4523</v>
      </c>
      <c r="E3762" t="s">
        <v>9102</v>
      </c>
      <c r="F3762" t="str">
        <f>IF(ISERROR(VLOOKUP(Transaktionen[[#This Row],[Transaktionen]],BTT[Verwendete Transaktion (Pflichtauswahl)],1,FALSE)),"nein","ja")</f>
        <v>nein</v>
      </c>
    </row>
    <row r="3763" spans="1:7" x14ac:dyDescent="0.25">
      <c r="A3763" t="s">
        <v>4936</v>
      </c>
      <c r="B3763" t="s">
        <v>4937</v>
      </c>
      <c r="C3763" t="s">
        <v>6043</v>
      </c>
      <c r="D3763" s="13">
        <v>1632</v>
      </c>
      <c r="E3763" t="s">
        <v>9102</v>
      </c>
      <c r="F3763" t="str">
        <f>IF(ISERROR(VLOOKUP(Transaktionen[[#This Row],[Transaktionen]],BTT[Verwendete Transaktion (Pflichtauswahl)],1,FALSE)),"nein","ja")</f>
        <v>nein</v>
      </c>
    </row>
    <row r="3764" spans="1:7" x14ac:dyDescent="0.25">
      <c r="A3764" t="s">
        <v>4938</v>
      </c>
      <c r="B3764" t="s">
        <v>4939</v>
      </c>
      <c r="C3764" t="s">
        <v>3</v>
      </c>
      <c r="D3764" s="13">
        <v>2496</v>
      </c>
      <c r="E3764" t="s">
        <v>9102</v>
      </c>
      <c r="F3764" t="str">
        <f>IF(ISERROR(VLOOKUP(Transaktionen[[#This Row],[Transaktionen]],BTT[Verwendete Transaktion (Pflichtauswahl)],1,FALSE)),"nein","ja")</f>
        <v>nein</v>
      </c>
    </row>
    <row r="3765" spans="1:7" x14ac:dyDescent="0.25">
      <c r="A3765" t="s">
        <v>4940</v>
      </c>
      <c r="B3765" t="s">
        <v>4941</v>
      </c>
      <c r="C3765" t="s">
        <v>3</v>
      </c>
      <c r="D3765" s="13">
        <v>96</v>
      </c>
      <c r="E3765" t="s">
        <v>9102</v>
      </c>
      <c r="F3765" t="str">
        <f>IF(ISERROR(VLOOKUP(Transaktionen[[#This Row],[Transaktionen]],BTT[Verwendete Transaktion (Pflichtauswahl)],1,FALSE)),"nein","ja")</f>
        <v>nein</v>
      </c>
    </row>
    <row r="3766" spans="1:7" x14ac:dyDescent="0.25">
      <c r="A3766" t="s">
        <v>4942</v>
      </c>
      <c r="B3766" t="s">
        <v>4943</v>
      </c>
      <c r="C3766" t="s">
        <v>3</v>
      </c>
      <c r="D3766" s="13">
        <v>1316</v>
      </c>
      <c r="E3766" t="s">
        <v>9102</v>
      </c>
      <c r="F3766" t="str">
        <f>IF(ISERROR(VLOOKUP(Transaktionen[[#This Row],[Transaktionen]],BTT[Verwendete Transaktion (Pflichtauswahl)],1,FALSE)),"nein","ja")</f>
        <v>nein</v>
      </c>
    </row>
    <row r="3767" spans="1:7" x14ac:dyDescent="0.25">
      <c r="A3767" t="s">
        <v>4944</v>
      </c>
      <c r="B3767" t="s">
        <v>4945</v>
      </c>
      <c r="C3767" t="s">
        <v>3</v>
      </c>
      <c r="D3767" s="13">
        <v>1049</v>
      </c>
      <c r="E3767" t="s">
        <v>9102</v>
      </c>
      <c r="F3767" t="str">
        <f>IF(ISERROR(VLOOKUP(Transaktionen[[#This Row],[Transaktionen]],BTT[Verwendete Transaktion (Pflichtauswahl)],1,FALSE)),"nein","ja")</f>
        <v>nein</v>
      </c>
    </row>
    <row r="3768" spans="1:7" x14ac:dyDescent="0.25">
      <c r="A3768" t="s">
        <v>4946</v>
      </c>
      <c r="B3768" t="s">
        <v>4947</v>
      </c>
      <c r="C3768" t="s">
        <v>3</v>
      </c>
      <c r="D3768" s="13" t="s">
        <v>576</v>
      </c>
      <c r="E3768" t="s">
        <v>576</v>
      </c>
      <c r="F3768" t="str">
        <f>IF(ISERROR(VLOOKUP(Transaktionen[[#This Row],[Transaktionen]],BTT[Verwendete Transaktion (Pflichtauswahl)],1,FALSE)),"nein","ja")</f>
        <v>nein</v>
      </c>
      <c r="G3768" t="s">
        <v>9516</v>
      </c>
    </row>
    <row r="3769" spans="1:7" x14ac:dyDescent="0.25">
      <c r="A3769" t="s">
        <v>4948</v>
      </c>
      <c r="B3769" t="s">
        <v>4949</v>
      </c>
      <c r="C3769" t="s">
        <v>3</v>
      </c>
      <c r="D3769" s="13" t="s">
        <v>576</v>
      </c>
      <c r="E3769" t="s">
        <v>576</v>
      </c>
      <c r="F3769" t="str">
        <f>IF(ISERROR(VLOOKUP(Transaktionen[[#This Row],[Transaktionen]],BTT[Verwendete Transaktion (Pflichtauswahl)],1,FALSE)),"nein","ja")</f>
        <v>nein</v>
      </c>
      <c r="G3769" t="s">
        <v>9516</v>
      </c>
    </row>
    <row r="3770" spans="1:7" x14ac:dyDescent="0.25">
      <c r="A3770" t="s">
        <v>4950</v>
      </c>
      <c r="B3770" t="s">
        <v>4933</v>
      </c>
      <c r="C3770" t="s">
        <v>3</v>
      </c>
      <c r="D3770" s="13">
        <v>1008</v>
      </c>
      <c r="E3770" t="s">
        <v>9102</v>
      </c>
      <c r="F3770" t="str">
        <f>IF(ISERROR(VLOOKUP(Transaktionen[[#This Row],[Transaktionen]],BTT[Verwendete Transaktion (Pflichtauswahl)],1,FALSE)),"nein","ja")</f>
        <v>nein</v>
      </c>
    </row>
    <row r="3771" spans="1:7" x14ac:dyDescent="0.25">
      <c r="A3771" t="s">
        <v>4951</v>
      </c>
      <c r="B3771" t="s">
        <v>4952</v>
      </c>
      <c r="C3771" t="s">
        <v>3</v>
      </c>
      <c r="D3771" s="13">
        <v>514</v>
      </c>
      <c r="E3771" t="s">
        <v>9102</v>
      </c>
      <c r="F3771" t="str">
        <f>IF(ISERROR(VLOOKUP(Transaktionen[[#This Row],[Transaktionen]],BTT[Verwendete Transaktion (Pflichtauswahl)],1,FALSE)),"nein","ja")</f>
        <v>nein</v>
      </c>
    </row>
    <row r="3772" spans="1:7" x14ac:dyDescent="0.25">
      <c r="A3772" t="s">
        <v>4953</v>
      </c>
      <c r="B3772" t="s">
        <v>4954</v>
      </c>
      <c r="C3772" t="s">
        <v>3</v>
      </c>
      <c r="D3772" s="13">
        <v>10</v>
      </c>
      <c r="E3772" t="s">
        <v>576</v>
      </c>
      <c r="F3772" t="str">
        <f>IF(ISERROR(VLOOKUP(Transaktionen[[#This Row],[Transaktionen]],BTT[Verwendete Transaktion (Pflichtauswahl)],1,FALSE)),"nein","ja")</f>
        <v>nein</v>
      </c>
    </row>
    <row r="3773" spans="1:7" x14ac:dyDescent="0.25">
      <c r="A3773" t="s">
        <v>4955</v>
      </c>
      <c r="B3773" t="s">
        <v>4956</v>
      </c>
      <c r="C3773" t="s">
        <v>3</v>
      </c>
      <c r="D3773" s="13">
        <v>624</v>
      </c>
      <c r="E3773" t="s">
        <v>9102</v>
      </c>
      <c r="F3773" t="str">
        <f>IF(ISERROR(VLOOKUP(Transaktionen[[#This Row],[Transaktionen]],BTT[Verwendete Transaktion (Pflichtauswahl)],1,FALSE)),"nein","ja")</f>
        <v>nein</v>
      </c>
    </row>
    <row r="3774" spans="1:7" x14ac:dyDescent="0.25">
      <c r="A3774" t="s">
        <v>4957</v>
      </c>
      <c r="B3774" t="s">
        <v>4958</v>
      </c>
      <c r="C3774" t="s">
        <v>3</v>
      </c>
      <c r="D3774" s="13">
        <v>196</v>
      </c>
      <c r="E3774" t="s">
        <v>9102</v>
      </c>
      <c r="F3774" t="str">
        <f>IF(ISERROR(VLOOKUP(Transaktionen[[#This Row],[Transaktionen]],BTT[Verwendete Transaktion (Pflichtauswahl)],1,FALSE)),"nein","ja")</f>
        <v>nein</v>
      </c>
    </row>
    <row r="3775" spans="1:7" x14ac:dyDescent="0.25">
      <c r="A3775" t="s">
        <v>4959</v>
      </c>
      <c r="B3775" t="s">
        <v>4325</v>
      </c>
      <c r="C3775" t="s">
        <v>3</v>
      </c>
      <c r="D3775" s="13">
        <v>4</v>
      </c>
      <c r="E3775" t="s">
        <v>9102</v>
      </c>
      <c r="F3775" t="str">
        <f>IF(ISERROR(VLOOKUP(Transaktionen[[#This Row],[Transaktionen]],BTT[Verwendete Transaktion (Pflichtauswahl)],1,FALSE)),"nein","ja")</f>
        <v>nein</v>
      </c>
    </row>
    <row r="3776" spans="1:7" x14ac:dyDescent="0.25">
      <c r="A3776" t="s">
        <v>4960</v>
      </c>
      <c r="B3776" t="s">
        <v>4961</v>
      </c>
      <c r="C3776" t="s">
        <v>3</v>
      </c>
      <c r="D3776" s="13">
        <v>1420</v>
      </c>
      <c r="E3776" t="s">
        <v>9102</v>
      </c>
      <c r="F3776" t="str">
        <f>IF(ISERROR(VLOOKUP(Transaktionen[[#This Row],[Transaktionen]],BTT[Verwendete Transaktion (Pflichtauswahl)],1,FALSE)),"nein","ja")</f>
        <v>nein</v>
      </c>
    </row>
    <row r="3777" spans="1:6" x14ac:dyDescent="0.25">
      <c r="A3777" t="s">
        <v>4962</v>
      </c>
      <c r="B3777" t="s">
        <v>4963</v>
      </c>
      <c r="C3777" t="s">
        <v>3</v>
      </c>
      <c r="D3777" s="13">
        <v>848</v>
      </c>
      <c r="E3777" t="s">
        <v>9102</v>
      </c>
      <c r="F3777" t="str">
        <f>IF(ISERROR(VLOOKUP(Transaktionen[[#This Row],[Transaktionen]],BTT[Verwendete Transaktion (Pflichtauswahl)],1,FALSE)),"nein","ja")</f>
        <v>nein</v>
      </c>
    </row>
    <row r="3778" spans="1:6" x14ac:dyDescent="0.25">
      <c r="A3778" t="s">
        <v>4964</v>
      </c>
      <c r="B3778" t="s">
        <v>4965</v>
      </c>
      <c r="C3778" t="s">
        <v>3</v>
      </c>
      <c r="D3778" s="13">
        <v>198</v>
      </c>
      <c r="E3778" t="s">
        <v>9102</v>
      </c>
      <c r="F3778" t="str">
        <f>IF(ISERROR(VLOOKUP(Transaktionen[[#This Row],[Transaktionen]],BTT[Verwendete Transaktion (Pflichtauswahl)],1,FALSE)),"nein","ja")</f>
        <v>nein</v>
      </c>
    </row>
    <row r="3779" spans="1:6" x14ac:dyDescent="0.25">
      <c r="A3779" t="s">
        <v>4966</v>
      </c>
      <c r="B3779" t="s">
        <v>4967</v>
      </c>
      <c r="C3779" t="s">
        <v>3</v>
      </c>
      <c r="D3779" s="13">
        <v>105812</v>
      </c>
      <c r="E3779" t="s">
        <v>9102</v>
      </c>
      <c r="F3779" t="str">
        <f>IF(ISERROR(VLOOKUP(Transaktionen[[#This Row],[Transaktionen]],BTT[Verwendete Transaktion (Pflichtauswahl)],1,FALSE)),"nein","ja")</f>
        <v>nein</v>
      </c>
    </row>
    <row r="3780" spans="1:6" x14ac:dyDescent="0.25">
      <c r="A3780" t="s">
        <v>4968</v>
      </c>
      <c r="B3780" t="s">
        <v>4969</v>
      </c>
      <c r="C3780" t="s">
        <v>3</v>
      </c>
      <c r="D3780" s="13">
        <v>1822</v>
      </c>
      <c r="E3780" t="s">
        <v>9102</v>
      </c>
      <c r="F3780" t="str">
        <f>IF(ISERROR(VLOOKUP(Transaktionen[[#This Row],[Transaktionen]],BTT[Verwendete Transaktion (Pflichtauswahl)],1,FALSE)),"nein","ja")</f>
        <v>nein</v>
      </c>
    </row>
    <row r="3781" spans="1:6" x14ac:dyDescent="0.25">
      <c r="A3781" t="s">
        <v>4970</v>
      </c>
      <c r="B3781" t="s">
        <v>4971</v>
      </c>
      <c r="C3781" t="s">
        <v>3</v>
      </c>
      <c r="D3781" s="13">
        <v>638</v>
      </c>
      <c r="E3781" t="s">
        <v>9102</v>
      </c>
      <c r="F3781" t="str">
        <f>IF(ISERROR(VLOOKUP(Transaktionen[[#This Row],[Transaktionen]],BTT[Verwendete Transaktion (Pflichtauswahl)],1,FALSE)),"nein","ja")</f>
        <v>nein</v>
      </c>
    </row>
    <row r="3782" spans="1:6" x14ac:dyDescent="0.25">
      <c r="A3782" t="s">
        <v>4972</v>
      </c>
      <c r="B3782" t="s">
        <v>4973</v>
      </c>
      <c r="C3782" t="s">
        <v>3</v>
      </c>
      <c r="D3782" s="13">
        <v>34588</v>
      </c>
      <c r="E3782" t="s">
        <v>9102</v>
      </c>
      <c r="F3782" t="str">
        <f>IF(ISERROR(VLOOKUP(Transaktionen[[#This Row],[Transaktionen]],BTT[Verwendete Transaktion (Pflichtauswahl)],1,FALSE)),"nein","ja")</f>
        <v>nein</v>
      </c>
    </row>
    <row r="3783" spans="1:6" x14ac:dyDescent="0.25">
      <c r="A3783" t="s">
        <v>4974</v>
      </c>
      <c r="B3783" t="s">
        <v>4975</v>
      </c>
      <c r="C3783" t="s">
        <v>3</v>
      </c>
      <c r="D3783" s="13">
        <v>450</v>
      </c>
      <c r="E3783" t="s">
        <v>9102</v>
      </c>
      <c r="F3783" t="str">
        <f>IF(ISERROR(VLOOKUP(Transaktionen[[#This Row],[Transaktionen]],BTT[Verwendete Transaktion (Pflichtauswahl)],1,FALSE)),"nein","ja")</f>
        <v>nein</v>
      </c>
    </row>
    <row r="3784" spans="1:6" x14ac:dyDescent="0.25">
      <c r="A3784" t="s">
        <v>4976</v>
      </c>
      <c r="B3784" t="s">
        <v>4977</v>
      </c>
      <c r="C3784" t="s">
        <v>3</v>
      </c>
      <c r="D3784" s="13">
        <v>992</v>
      </c>
      <c r="E3784" t="s">
        <v>9102</v>
      </c>
      <c r="F3784" t="str">
        <f>IF(ISERROR(VLOOKUP(Transaktionen[[#This Row],[Transaktionen]],BTT[Verwendete Transaktion (Pflichtauswahl)],1,FALSE)),"nein","ja")</f>
        <v>nein</v>
      </c>
    </row>
    <row r="3785" spans="1:6" x14ac:dyDescent="0.25">
      <c r="A3785" t="s">
        <v>7382</v>
      </c>
      <c r="B3785" t="s">
        <v>8389</v>
      </c>
      <c r="C3785" t="s">
        <v>3</v>
      </c>
      <c r="D3785" s="13">
        <v>420</v>
      </c>
      <c r="E3785" t="s">
        <v>576</v>
      </c>
      <c r="F3785" t="str">
        <f>IF(ISERROR(VLOOKUP(Transaktionen[[#This Row],[Transaktionen]],BTT[Verwendete Transaktion (Pflichtauswahl)],1,FALSE)),"nein","ja")</f>
        <v>nein</v>
      </c>
    </row>
    <row r="3786" spans="1:6" x14ac:dyDescent="0.25">
      <c r="A3786" t="s">
        <v>9306</v>
      </c>
      <c r="B3786" t="s">
        <v>9307</v>
      </c>
      <c r="C3786" t="s">
        <v>3</v>
      </c>
      <c r="D3786" s="13">
        <v>191</v>
      </c>
      <c r="E3786" t="s">
        <v>9102</v>
      </c>
      <c r="F3786" t="str">
        <f>IF(ISERROR(VLOOKUP(Transaktionen[[#This Row],[Transaktionen]],BTT[Verwendete Transaktion (Pflichtauswahl)],1,FALSE)),"nein","ja")</f>
        <v>nein</v>
      </c>
    </row>
    <row r="3787" spans="1:6" x14ac:dyDescent="0.25">
      <c r="A3787" t="s">
        <v>9308</v>
      </c>
      <c r="B3787" t="s">
        <v>9309</v>
      </c>
      <c r="C3787" t="s">
        <v>3</v>
      </c>
      <c r="D3787" s="13">
        <v>3336</v>
      </c>
      <c r="E3787" t="s">
        <v>9102</v>
      </c>
      <c r="F3787" t="str">
        <f>IF(ISERROR(VLOOKUP(Transaktionen[[#This Row],[Transaktionen]],BTT[Verwendete Transaktion (Pflichtauswahl)],1,FALSE)),"nein","ja")</f>
        <v>nein</v>
      </c>
    </row>
    <row r="3788" spans="1:6" x14ac:dyDescent="0.25">
      <c r="A3788" t="s">
        <v>9308</v>
      </c>
      <c r="B3788" t="s">
        <v>9309</v>
      </c>
      <c r="C3788" t="s">
        <v>3</v>
      </c>
      <c r="D3788" s="13">
        <v>3336</v>
      </c>
      <c r="E3788" t="s">
        <v>9102</v>
      </c>
      <c r="F3788" t="str">
        <f>IF(ISERROR(VLOOKUP(Transaktionen[[#This Row],[Transaktionen]],BTT[Verwendete Transaktion (Pflichtauswahl)],1,FALSE)),"nein","ja")</f>
        <v>nein</v>
      </c>
    </row>
    <row r="3789" spans="1:6" x14ac:dyDescent="0.25">
      <c r="A3789" t="s">
        <v>9308</v>
      </c>
      <c r="B3789" t="s">
        <v>9309</v>
      </c>
      <c r="C3789" t="s">
        <v>3</v>
      </c>
      <c r="D3789" s="13">
        <v>3336</v>
      </c>
      <c r="E3789" t="s">
        <v>9102</v>
      </c>
      <c r="F3789" t="str">
        <f>IF(ISERROR(VLOOKUP(Transaktionen[[#This Row],[Transaktionen]],BTT[Verwendete Transaktion (Pflichtauswahl)],1,FALSE)),"nein","ja")</f>
        <v>nein</v>
      </c>
    </row>
    <row r="3790" spans="1:6" x14ac:dyDescent="0.25">
      <c r="A3790" t="s">
        <v>4990</v>
      </c>
      <c r="B3790" t="s">
        <v>4991</v>
      </c>
      <c r="C3790" t="s">
        <v>6039</v>
      </c>
      <c r="D3790" s="13">
        <v>328</v>
      </c>
      <c r="E3790" t="s">
        <v>9102</v>
      </c>
      <c r="F3790" t="str">
        <f>IF(ISERROR(VLOOKUP(Transaktionen[[#This Row],[Transaktionen]],BTT[Verwendete Transaktion (Pflichtauswahl)],1,FALSE)),"nein","ja")</f>
        <v>nein</v>
      </c>
    </row>
    <row r="3791" spans="1:6" x14ac:dyDescent="0.25">
      <c r="A3791" t="s">
        <v>4992</v>
      </c>
      <c r="B3791" t="s">
        <v>4993</v>
      </c>
      <c r="C3791" t="s">
        <v>6039</v>
      </c>
      <c r="D3791" s="13">
        <v>549</v>
      </c>
      <c r="E3791" t="s">
        <v>9102</v>
      </c>
      <c r="F3791" t="str">
        <f>IF(ISERROR(VLOOKUP(Transaktionen[[#This Row],[Transaktionen]],BTT[Verwendete Transaktion (Pflichtauswahl)],1,FALSE)),"nein","ja")</f>
        <v>nein</v>
      </c>
    </row>
    <row r="3792" spans="1:6" x14ac:dyDescent="0.25">
      <c r="A3792" t="s">
        <v>4994</v>
      </c>
      <c r="B3792" t="s">
        <v>4995</v>
      </c>
      <c r="C3792" t="s">
        <v>3</v>
      </c>
      <c r="D3792" s="13">
        <v>15219</v>
      </c>
      <c r="E3792" t="s">
        <v>9102</v>
      </c>
      <c r="F3792" t="str">
        <f>IF(ISERROR(VLOOKUP(Transaktionen[[#This Row],[Transaktionen]],BTT[Verwendete Transaktion (Pflichtauswahl)],1,FALSE)),"nein","ja")</f>
        <v>ja</v>
      </c>
    </row>
    <row r="3793" spans="1:7" x14ac:dyDescent="0.25">
      <c r="A3793" t="s">
        <v>7384</v>
      </c>
      <c r="B3793" t="s">
        <v>8391</v>
      </c>
      <c r="C3793" t="s">
        <v>6087</v>
      </c>
      <c r="D3793" s="13">
        <v>60</v>
      </c>
      <c r="E3793" t="s">
        <v>576</v>
      </c>
      <c r="F3793" t="str">
        <f>IF(ISERROR(VLOOKUP(Transaktionen[[#This Row],[Transaktionen]],BTT[Verwendete Transaktion (Pflichtauswahl)],1,FALSE)),"nein","ja")</f>
        <v>nein</v>
      </c>
      <c r="G3793" t="s">
        <v>9349</v>
      </c>
    </row>
    <row r="3794" spans="1:7" x14ac:dyDescent="0.25">
      <c r="A3794" t="s">
        <v>4996</v>
      </c>
      <c r="B3794" t="s">
        <v>4997</v>
      </c>
      <c r="C3794" t="s">
        <v>6087</v>
      </c>
      <c r="D3794" s="13">
        <v>1199</v>
      </c>
      <c r="E3794" t="s">
        <v>9102</v>
      </c>
      <c r="F3794" t="str">
        <f>IF(ISERROR(VLOOKUP(Transaktionen[[#This Row],[Transaktionen]],BTT[Verwendete Transaktion (Pflichtauswahl)],1,FALSE)),"nein","ja")</f>
        <v>nein</v>
      </c>
    </row>
    <row r="3795" spans="1:7" x14ac:dyDescent="0.25">
      <c r="A3795" t="s">
        <v>4998</v>
      </c>
      <c r="B3795" t="s">
        <v>4999</v>
      </c>
      <c r="C3795" t="s">
        <v>6087</v>
      </c>
      <c r="D3795" s="13">
        <v>7</v>
      </c>
      <c r="E3795" t="s">
        <v>9102</v>
      </c>
      <c r="F3795" t="str">
        <f>IF(ISERROR(VLOOKUP(Transaktionen[[#This Row],[Transaktionen]],BTT[Verwendete Transaktion (Pflichtauswahl)],1,FALSE)),"nein","ja")</f>
        <v>nein</v>
      </c>
    </row>
    <row r="3796" spans="1:7" x14ac:dyDescent="0.25">
      <c r="A3796" t="s">
        <v>5000</v>
      </c>
      <c r="B3796" t="s">
        <v>5001</v>
      </c>
      <c r="C3796" t="s">
        <v>6087</v>
      </c>
      <c r="D3796" s="13">
        <v>690</v>
      </c>
      <c r="E3796" t="s">
        <v>9102</v>
      </c>
      <c r="F3796" t="str">
        <f>IF(ISERROR(VLOOKUP(Transaktionen[[#This Row],[Transaktionen]],BTT[Verwendete Transaktion (Pflichtauswahl)],1,FALSE)),"nein","ja")</f>
        <v>nein</v>
      </c>
    </row>
    <row r="3797" spans="1:7" x14ac:dyDescent="0.25">
      <c r="A3797" t="s">
        <v>5002</v>
      </c>
      <c r="B3797" t="s">
        <v>5003</v>
      </c>
      <c r="C3797" t="s">
        <v>6087</v>
      </c>
      <c r="D3797" s="13">
        <v>174</v>
      </c>
      <c r="E3797" t="s">
        <v>9102</v>
      </c>
      <c r="F3797" t="str">
        <f>IF(ISERROR(VLOOKUP(Transaktionen[[#This Row],[Transaktionen]],BTT[Verwendete Transaktion (Pflichtauswahl)],1,FALSE)),"nein","ja")</f>
        <v>nein</v>
      </c>
    </row>
    <row r="3798" spans="1:7" x14ac:dyDescent="0.25">
      <c r="A3798" t="s">
        <v>7385</v>
      </c>
      <c r="B3798" t="s">
        <v>5037</v>
      </c>
      <c r="C3798" t="s">
        <v>6087</v>
      </c>
      <c r="D3798" s="13">
        <v>3</v>
      </c>
      <c r="E3798" t="s">
        <v>576</v>
      </c>
      <c r="F3798" t="str">
        <f>IF(ISERROR(VLOOKUP(Transaktionen[[#This Row],[Transaktionen]],BTT[Verwendete Transaktion (Pflichtauswahl)],1,FALSE)),"nein","ja")</f>
        <v>nein</v>
      </c>
      <c r="G3798" t="s">
        <v>9349</v>
      </c>
    </row>
    <row r="3799" spans="1:7" x14ac:dyDescent="0.25">
      <c r="A3799" t="s">
        <v>5004</v>
      </c>
      <c r="B3799" t="s">
        <v>5005</v>
      </c>
      <c r="C3799" t="s">
        <v>6087</v>
      </c>
      <c r="D3799" s="13">
        <v>18</v>
      </c>
      <c r="E3799" t="s">
        <v>9102</v>
      </c>
      <c r="F3799" t="str">
        <f>IF(ISERROR(VLOOKUP(Transaktionen[[#This Row],[Transaktionen]],BTT[Verwendete Transaktion (Pflichtauswahl)],1,FALSE)),"nein","ja")</f>
        <v>nein</v>
      </c>
    </row>
    <row r="3800" spans="1:7" x14ac:dyDescent="0.25">
      <c r="A3800" t="s">
        <v>5006</v>
      </c>
      <c r="B3800" t="s">
        <v>5007</v>
      </c>
      <c r="C3800" t="s">
        <v>6087</v>
      </c>
      <c r="D3800" s="13">
        <v>20</v>
      </c>
      <c r="E3800" t="s">
        <v>9102</v>
      </c>
      <c r="F3800" t="str">
        <f>IF(ISERROR(VLOOKUP(Transaktionen[[#This Row],[Transaktionen]],BTT[Verwendete Transaktion (Pflichtauswahl)],1,FALSE)),"nein","ja")</f>
        <v>nein</v>
      </c>
    </row>
    <row r="3801" spans="1:7" x14ac:dyDescent="0.25">
      <c r="A3801" t="s">
        <v>5008</v>
      </c>
      <c r="B3801" t="s">
        <v>5009</v>
      </c>
      <c r="C3801" t="s">
        <v>6087</v>
      </c>
      <c r="D3801" s="13">
        <v>27061</v>
      </c>
      <c r="E3801" t="s">
        <v>9102</v>
      </c>
      <c r="F3801" t="str">
        <f>IF(ISERROR(VLOOKUP(Transaktionen[[#This Row],[Transaktionen]],BTT[Verwendete Transaktion (Pflichtauswahl)],1,FALSE)),"nein","ja")</f>
        <v>nein</v>
      </c>
    </row>
    <row r="3802" spans="1:7" x14ac:dyDescent="0.25">
      <c r="A3802" t="s">
        <v>5010</v>
      </c>
      <c r="B3802" t="s">
        <v>5011</v>
      </c>
      <c r="C3802" t="s">
        <v>6087</v>
      </c>
      <c r="D3802" s="13">
        <v>17547</v>
      </c>
      <c r="E3802" t="s">
        <v>9102</v>
      </c>
      <c r="F3802" t="str">
        <f>IF(ISERROR(VLOOKUP(Transaktionen[[#This Row],[Transaktionen]],BTT[Verwendete Transaktion (Pflichtauswahl)],1,FALSE)),"nein","ja")</f>
        <v>nein</v>
      </c>
    </row>
    <row r="3803" spans="1:7" x14ac:dyDescent="0.25">
      <c r="A3803" t="s">
        <v>5012</v>
      </c>
      <c r="B3803" t="s">
        <v>5013</v>
      </c>
      <c r="C3803" t="s">
        <v>6087</v>
      </c>
      <c r="D3803" s="13">
        <v>27623</v>
      </c>
      <c r="E3803" t="s">
        <v>9102</v>
      </c>
      <c r="F3803" s="10" t="str">
        <f>IF(ISERROR(VLOOKUP(Transaktionen[[#This Row],[Transaktionen]],BTT[Verwendete Transaktion (Pflichtauswahl)],1,FALSE)),"nein","ja")</f>
        <v>nein</v>
      </c>
    </row>
    <row r="3804" spans="1:7" x14ac:dyDescent="0.25">
      <c r="A3804" t="s">
        <v>5014</v>
      </c>
      <c r="B3804" t="s">
        <v>5015</v>
      </c>
      <c r="C3804" t="s">
        <v>6087</v>
      </c>
      <c r="D3804" s="13">
        <v>2007</v>
      </c>
      <c r="E3804" t="s">
        <v>9102</v>
      </c>
      <c r="F3804" t="str">
        <f>IF(ISERROR(VLOOKUP(Transaktionen[[#This Row],[Transaktionen]],BTT[Verwendete Transaktion (Pflichtauswahl)],1,FALSE)),"nein","ja")</f>
        <v>nein</v>
      </c>
    </row>
    <row r="3805" spans="1:7" x14ac:dyDescent="0.25">
      <c r="A3805" t="s">
        <v>7386</v>
      </c>
      <c r="B3805" t="s">
        <v>8392</v>
      </c>
      <c r="C3805" t="s">
        <v>6087</v>
      </c>
      <c r="D3805" s="13" t="s">
        <v>576</v>
      </c>
      <c r="E3805" t="s">
        <v>576</v>
      </c>
      <c r="F3805" t="str">
        <f>IF(ISERROR(VLOOKUP(Transaktionen[[#This Row],[Transaktionen]],BTT[Verwendete Transaktion (Pflichtauswahl)],1,FALSE)),"nein","ja")</f>
        <v>nein</v>
      </c>
      <c r="G3805" t="s">
        <v>9523</v>
      </c>
    </row>
    <row r="3806" spans="1:7" x14ac:dyDescent="0.25">
      <c r="A3806" t="s">
        <v>5016</v>
      </c>
      <c r="B3806" t="s">
        <v>5017</v>
      </c>
      <c r="C3806" t="s">
        <v>6087</v>
      </c>
      <c r="D3806" s="13">
        <v>1788</v>
      </c>
      <c r="E3806" t="s">
        <v>9102</v>
      </c>
      <c r="F3806" t="str">
        <f>IF(ISERROR(VLOOKUP(Transaktionen[[#This Row],[Transaktionen]],BTT[Verwendete Transaktion (Pflichtauswahl)],1,FALSE)),"nein","ja")</f>
        <v>nein</v>
      </c>
    </row>
    <row r="3807" spans="1:7" x14ac:dyDescent="0.25">
      <c r="A3807" t="s">
        <v>5018</v>
      </c>
      <c r="B3807" t="s">
        <v>5019</v>
      </c>
      <c r="C3807" t="s">
        <v>6087</v>
      </c>
      <c r="D3807" s="13" t="s">
        <v>576</v>
      </c>
      <c r="E3807" t="s">
        <v>576</v>
      </c>
      <c r="F3807" t="str">
        <f>IF(ISERROR(VLOOKUP(Transaktionen[[#This Row],[Transaktionen]],BTT[Verwendete Transaktion (Pflichtauswahl)],1,FALSE)),"nein","ja")</f>
        <v>nein</v>
      </c>
      <c r="G3807" t="s">
        <v>9093</v>
      </c>
    </row>
    <row r="3808" spans="1:7" x14ac:dyDescent="0.25">
      <c r="A3808" t="s">
        <v>7387</v>
      </c>
      <c r="B3808" t="s">
        <v>5025</v>
      </c>
      <c r="C3808" t="s">
        <v>6087</v>
      </c>
      <c r="D3808" s="13">
        <v>4</v>
      </c>
      <c r="E3808" t="s">
        <v>9102</v>
      </c>
      <c r="F3808" t="str">
        <f>IF(ISERROR(VLOOKUP(Transaktionen[[#This Row],[Transaktionen]],BTT[Verwendete Transaktion (Pflichtauswahl)],1,FALSE)),"nein","ja")</f>
        <v>nein</v>
      </c>
    </row>
    <row r="3809" spans="1:7" x14ac:dyDescent="0.25">
      <c r="A3809" t="s">
        <v>5020</v>
      </c>
      <c r="B3809" t="s">
        <v>5021</v>
      </c>
      <c r="C3809" t="s">
        <v>6087</v>
      </c>
      <c r="D3809" s="13">
        <v>927</v>
      </c>
      <c r="E3809" t="s">
        <v>9102</v>
      </c>
      <c r="F3809" t="str">
        <f>IF(ISERROR(VLOOKUP(Transaktionen[[#This Row],[Transaktionen]],BTT[Verwendete Transaktion (Pflichtauswahl)],1,FALSE)),"nein","ja")</f>
        <v>nein</v>
      </c>
    </row>
    <row r="3810" spans="1:7" x14ac:dyDescent="0.25">
      <c r="A3810" t="s">
        <v>7388</v>
      </c>
      <c r="B3810" t="s">
        <v>8393</v>
      </c>
      <c r="C3810" t="s">
        <v>6087</v>
      </c>
      <c r="D3810" s="13" t="s">
        <v>576</v>
      </c>
      <c r="E3810" t="s">
        <v>576</v>
      </c>
      <c r="F3810" t="str">
        <f>IF(ISERROR(VLOOKUP(Transaktionen[[#This Row],[Transaktionen]],BTT[Verwendete Transaktion (Pflichtauswahl)],1,FALSE)),"nein","ja")</f>
        <v>nein</v>
      </c>
      <c r="G3810" t="s">
        <v>9523</v>
      </c>
    </row>
    <row r="3811" spans="1:7" x14ac:dyDescent="0.25">
      <c r="A3811" t="s">
        <v>5022</v>
      </c>
      <c r="B3811" t="s">
        <v>5023</v>
      </c>
      <c r="C3811" t="s">
        <v>6087</v>
      </c>
      <c r="D3811" s="13">
        <v>857</v>
      </c>
      <c r="E3811" t="s">
        <v>9102</v>
      </c>
      <c r="F3811" t="str">
        <f>IF(ISERROR(VLOOKUP(Transaktionen[[#This Row],[Transaktionen]],BTT[Verwendete Transaktion (Pflichtauswahl)],1,FALSE)),"nein","ja")</f>
        <v>nein</v>
      </c>
    </row>
    <row r="3812" spans="1:7" x14ac:dyDescent="0.25">
      <c r="A3812" t="s">
        <v>5024</v>
      </c>
      <c r="B3812" t="s">
        <v>5025</v>
      </c>
      <c r="C3812" t="s">
        <v>6087</v>
      </c>
      <c r="D3812" s="13">
        <v>556</v>
      </c>
      <c r="E3812" t="s">
        <v>9102</v>
      </c>
      <c r="F3812" t="str">
        <f>IF(ISERROR(VLOOKUP(Transaktionen[[#This Row],[Transaktionen]],BTT[Verwendete Transaktion (Pflichtauswahl)],1,FALSE)),"nein","ja")</f>
        <v>nein</v>
      </c>
    </row>
    <row r="3813" spans="1:7" x14ac:dyDescent="0.25">
      <c r="A3813" t="s">
        <v>5026</v>
      </c>
      <c r="B3813" t="s">
        <v>5027</v>
      </c>
      <c r="C3813" t="s">
        <v>6087</v>
      </c>
      <c r="D3813" s="13">
        <v>516</v>
      </c>
      <c r="E3813" t="s">
        <v>9102</v>
      </c>
      <c r="F3813" t="str">
        <f>IF(ISERROR(VLOOKUP(Transaktionen[[#This Row],[Transaktionen]],BTT[Verwendete Transaktion (Pflichtauswahl)],1,FALSE)),"nein","ja")</f>
        <v>nein</v>
      </c>
    </row>
    <row r="3814" spans="1:7" x14ac:dyDescent="0.25">
      <c r="A3814" t="s">
        <v>5028</v>
      </c>
      <c r="B3814" t="s">
        <v>5029</v>
      </c>
      <c r="C3814" t="s">
        <v>6087</v>
      </c>
      <c r="D3814" s="13">
        <v>63620</v>
      </c>
      <c r="E3814" t="s">
        <v>9102</v>
      </c>
      <c r="F3814" t="str">
        <f>IF(ISERROR(VLOOKUP(Transaktionen[[#This Row],[Transaktionen]],BTT[Verwendete Transaktion (Pflichtauswahl)],1,FALSE)),"nein","ja")</f>
        <v>nein</v>
      </c>
    </row>
    <row r="3815" spans="1:7" x14ac:dyDescent="0.25">
      <c r="A3815" t="s">
        <v>5030</v>
      </c>
      <c r="B3815" t="s">
        <v>5031</v>
      </c>
      <c r="C3815" t="s">
        <v>6087</v>
      </c>
      <c r="D3815" s="13">
        <v>107324</v>
      </c>
      <c r="E3815" t="s">
        <v>9102</v>
      </c>
      <c r="F3815" t="str">
        <f>IF(ISERROR(VLOOKUP(Transaktionen[[#This Row],[Transaktionen]],BTT[Verwendete Transaktion (Pflichtauswahl)],1,FALSE)),"nein","ja")</f>
        <v>nein</v>
      </c>
    </row>
    <row r="3816" spans="1:7" x14ac:dyDescent="0.25">
      <c r="A3816" t="s">
        <v>7389</v>
      </c>
      <c r="B3816" t="s">
        <v>8394</v>
      </c>
      <c r="C3816" t="s">
        <v>6087</v>
      </c>
      <c r="D3816" s="13">
        <v>12</v>
      </c>
      <c r="E3816" t="s">
        <v>576</v>
      </c>
      <c r="F3816" s="10" t="str">
        <f>IF(ISERROR(VLOOKUP(Transaktionen[[#This Row],[Transaktionen]],BTT[Verwendete Transaktion (Pflichtauswahl)],1,FALSE)),"nein","ja")</f>
        <v>nein</v>
      </c>
      <c r="G3816" t="s">
        <v>9091</v>
      </c>
    </row>
    <row r="3817" spans="1:7" x14ac:dyDescent="0.25">
      <c r="A3817" t="s">
        <v>5032</v>
      </c>
      <c r="B3817" t="s">
        <v>5033</v>
      </c>
      <c r="C3817" t="s">
        <v>6087</v>
      </c>
      <c r="D3817" s="13">
        <v>1381</v>
      </c>
      <c r="E3817" t="s">
        <v>9102</v>
      </c>
      <c r="F3817" t="str">
        <f>IF(ISERROR(VLOOKUP(Transaktionen[[#This Row],[Transaktionen]],BTT[Verwendete Transaktion (Pflichtauswahl)],1,FALSE)),"nein","ja")</f>
        <v>nein</v>
      </c>
    </row>
    <row r="3818" spans="1:7" x14ac:dyDescent="0.25">
      <c r="A3818" t="s">
        <v>5034</v>
      </c>
      <c r="B3818" t="s">
        <v>5035</v>
      </c>
      <c r="C3818" t="s">
        <v>6087</v>
      </c>
      <c r="D3818" s="13">
        <v>1516</v>
      </c>
      <c r="E3818" t="s">
        <v>9102</v>
      </c>
      <c r="F3818" t="str">
        <f>IF(ISERROR(VLOOKUP(Transaktionen[[#This Row],[Transaktionen]],BTT[Verwendete Transaktion (Pflichtauswahl)],1,FALSE)),"nein","ja")</f>
        <v>nein</v>
      </c>
    </row>
    <row r="3819" spans="1:7" x14ac:dyDescent="0.25">
      <c r="A3819" t="s">
        <v>5036</v>
      </c>
      <c r="B3819" t="s">
        <v>5037</v>
      </c>
      <c r="C3819" t="s">
        <v>6087</v>
      </c>
      <c r="D3819" s="13">
        <v>445</v>
      </c>
      <c r="E3819" t="s">
        <v>9102</v>
      </c>
      <c r="F3819" t="str">
        <f>IF(ISERROR(VLOOKUP(Transaktionen[[#This Row],[Transaktionen]],BTT[Verwendete Transaktion (Pflichtauswahl)],1,FALSE)),"nein","ja")</f>
        <v>nein</v>
      </c>
    </row>
    <row r="3820" spans="1:7" x14ac:dyDescent="0.25">
      <c r="A3820" t="s">
        <v>5038</v>
      </c>
      <c r="B3820" t="s">
        <v>5039</v>
      </c>
      <c r="C3820" t="s">
        <v>6087</v>
      </c>
      <c r="D3820" s="13">
        <v>731</v>
      </c>
      <c r="E3820" t="s">
        <v>576</v>
      </c>
      <c r="F3820" t="str">
        <f>IF(ISERROR(VLOOKUP(Transaktionen[[#This Row],[Transaktionen]],BTT[Verwendete Transaktion (Pflichtauswahl)],1,FALSE)),"nein","ja")</f>
        <v>nein</v>
      </c>
      <c r="G3820" t="s">
        <v>9523</v>
      </c>
    </row>
    <row r="3821" spans="1:7" x14ac:dyDescent="0.25">
      <c r="A3821" t="s">
        <v>5040</v>
      </c>
      <c r="B3821" t="s">
        <v>5041</v>
      </c>
      <c r="C3821" t="s">
        <v>6087</v>
      </c>
      <c r="D3821" s="13">
        <v>330</v>
      </c>
      <c r="E3821" t="s">
        <v>9102</v>
      </c>
      <c r="F3821" t="str">
        <f>IF(ISERROR(VLOOKUP(Transaktionen[[#This Row],[Transaktionen]],BTT[Verwendete Transaktion (Pflichtauswahl)],1,FALSE)),"nein","ja")</f>
        <v>nein</v>
      </c>
    </row>
    <row r="3822" spans="1:7" x14ac:dyDescent="0.25">
      <c r="A3822" t="s">
        <v>5042</v>
      </c>
      <c r="B3822" t="s">
        <v>5043</v>
      </c>
      <c r="C3822" t="s">
        <v>6087</v>
      </c>
      <c r="D3822" s="13">
        <v>218</v>
      </c>
      <c r="E3822" t="s">
        <v>9102</v>
      </c>
      <c r="F3822" t="str">
        <f>IF(ISERROR(VLOOKUP(Transaktionen[[#This Row],[Transaktionen]],BTT[Verwendete Transaktion (Pflichtauswahl)],1,FALSE)),"nein","ja")</f>
        <v>nein</v>
      </c>
    </row>
    <row r="3823" spans="1:7" x14ac:dyDescent="0.25">
      <c r="A3823" t="s">
        <v>5044</v>
      </c>
      <c r="B3823" t="s">
        <v>5045</v>
      </c>
      <c r="C3823" t="s">
        <v>6087</v>
      </c>
      <c r="D3823" s="13">
        <v>84</v>
      </c>
      <c r="E3823" t="s">
        <v>9102</v>
      </c>
      <c r="F3823" t="str">
        <f>IF(ISERROR(VLOOKUP(Transaktionen[[#This Row],[Transaktionen]],BTT[Verwendete Transaktion (Pflichtauswahl)],1,FALSE)),"nein","ja")</f>
        <v>nein</v>
      </c>
      <c r="G3823" t="s">
        <v>9523</v>
      </c>
    </row>
    <row r="3824" spans="1:7" x14ac:dyDescent="0.25">
      <c r="A3824" t="s">
        <v>5046</v>
      </c>
      <c r="B3824" t="s">
        <v>5047</v>
      </c>
      <c r="C3824" t="s">
        <v>6087</v>
      </c>
      <c r="D3824" s="13">
        <v>3</v>
      </c>
      <c r="E3824" t="s">
        <v>9102</v>
      </c>
      <c r="F3824" t="str">
        <f>IF(ISERROR(VLOOKUP(Transaktionen[[#This Row],[Transaktionen]],BTT[Verwendete Transaktion (Pflichtauswahl)],1,FALSE)),"nein","ja")</f>
        <v>nein</v>
      </c>
    </row>
    <row r="3825" spans="1:7" x14ac:dyDescent="0.25">
      <c r="A3825" t="s">
        <v>5048</v>
      </c>
      <c r="B3825" t="s">
        <v>5049</v>
      </c>
      <c r="C3825" t="s">
        <v>6087</v>
      </c>
      <c r="D3825" s="13">
        <v>245</v>
      </c>
      <c r="E3825" t="s">
        <v>9102</v>
      </c>
      <c r="F3825" t="str">
        <f>IF(ISERROR(VLOOKUP(Transaktionen[[#This Row],[Transaktionen]],BTT[Verwendete Transaktion (Pflichtauswahl)],1,FALSE)),"nein","ja")</f>
        <v>nein</v>
      </c>
    </row>
    <row r="3826" spans="1:7" x14ac:dyDescent="0.25">
      <c r="A3826" t="s">
        <v>5050</v>
      </c>
      <c r="B3826" t="s">
        <v>5051</v>
      </c>
      <c r="C3826" t="s">
        <v>6087</v>
      </c>
      <c r="D3826" s="13">
        <v>12</v>
      </c>
      <c r="E3826" t="s">
        <v>9102</v>
      </c>
      <c r="F3826" t="str">
        <f>IF(ISERROR(VLOOKUP(Transaktionen[[#This Row],[Transaktionen]],BTT[Verwendete Transaktion (Pflichtauswahl)],1,FALSE)),"nein","ja")</f>
        <v>nein</v>
      </c>
    </row>
    <row r="3827" spans="1:7" x14ac:dyDescent="0.25">
      <c r="A3827" t="s">
        <v>5052</v>
      </c>
      <c r="B3827" t="s">
        <v>5053</v>
      </c>
      <c r="C3827" t="s">
        <v>6087</v>
      </c>
      <c r="D3827" s="13">
        <v>6</v>
      </c>
      <c r="E3827" t="s">
        <v>9102</v>
      </c>
      <c r="F3827" t="str">
        <f>IF(ISERROR(VLOOKUP(Transaktionen[[#This Row],[Transaktionen]],BTT[Verwendete Transaktion (Pflichtauswahl)],1,FALSE)),"nein","ja")</f>
        <v>nein</v>
      </c>
    </row>
    <row r="3828" spans="1:7" x14ac:dyDescent="0.25">
      <c r="A3828" t="s">
        <v>7390</v>
      </c>
      <c r="B3828" t="s">
        <v>8395</v>
      </c>
      <c r="C3828" t="s">
        <v>6087</v>
      </c>
      <c r="D3828" s="13" t="s">
        <v>576</v>
      </c>
      <c r="E3828" t="s">
        <v>576</v>
      </c>
      <c r="F3828" t="str">
        <f>IF(ISERROR(VLOOKUP(Transaktionen[[#This Row],[Transaktionen]],BTT[Verwendete Transaktion (Pflichtauswahl)],1,FALSE)),"nein","ja")</f>
        <v>nein</v>
      </c>
      <c r="G3828" t="s">
        <v>9093</v>
      </c>
    </row>
    <row r="3829" spans="1:7" x14ac:dyDescent="0.25">
      <c r="A3829" t="s">
        <v>5054</v>
      </c>
      <c r="B3829" t="s">
        <v>5055</v>
      </c>
      <c r="C3829" t="s">
        <v>6087</v>
      </c>
      <c r="D3829" s="13">
        <v>5</v>
      </c>
      <c r="E3829" t="s">
        <v>9102</v>
      </c>
      <c r="F3829" t="str">
        <f>IF(ISERROR(VLOOKUP(Transaktionen[[#This Row],[Transaktionen]],BTT[Verwendete Transaktion (Pflichtauswahl)],1,FALSE)),"nein","ja")</f>
        <v>nein</v>
      </c>
      <c r="G3829" t="s">
        <v>9091</v>
      </c>
    </row>
    <row r="3830" spans="1:7" x14ac:dyDescent="0.25">
      <c r="A3830" t="s">
        <v>5056</v>
      </c>
      <c r="B3830" t="s">
        <v>5057</v>
      </c>
      <c r="C3830" t="s">
        <v>6087</v>
      </c>
      <c r="D3830" s="13">
        <v>10</v>
      </c>
      <c r="E3830" t="s">
        <v>9102</v>
      </c>
      <c r="F3830" t="str">
        <f>IF(ISERROR(VLOOKUP(Transaktionen[[#This Row],[Transaktionen]],BTT[Verwendete Transaktion (Pflichtauswahl)],1,FALSE)),"nein","ja")</f>
        <v>nein</v>
      </c>
    </row>
    <row r="3831" spans="1:7" x14ac:dyDescent="0.25">
      <c r="A3831" t="s">
        <v>5058</v>
      </c>
      <c r="B3831" t="s">
        <v>5059</v>
      </c>
      <c r="C3831" t="s">
        <v>6087</v>
      </c>
      <c r="D3831" s="13">
        <v>157</v>
      </c>
      <c r="E3831" t="s">
        <v>9102</v>
      </c>
      <c r="F3831" t="str">
        <f>IF(ISERROR(VLOOKUP(Transaktionen[[#This Row],[Transaktionen]],BTT[Verwendete Transaktion (Pflichtauswahl)],1,FALSE)),"nein","ja")</f>
        <v>nein</v>
      </c>
    </row>
    <row r="3832" spans="1:7" x14ac:dyDescent="0.25">
      <c r="A3832" t="s">
        <v>5060</v>
      </c>
      <c r="B3832" t="s">
        <v>5061</v>
      </c>
      <c r="C3832" t="s">
        <v>6087</v>
      </c>
      <c r="D3832" s="13">
        <v>129</v>
      </c>
      <c r="E3832" t="s">
        <v>9102</v>
      </c>
      <c r="F3832" t="str">
        <f>IF(ISERROR(VLOOKUP(Transaktionen[[#This Row],[Transaktionen]],BTT[Verwendete Transaktion (Pflichtauswahl)],1,FALSE)),"nein","ja")</f>
        <v>nein</v>
      </c>
    </row>
    <row r="3833" spans="1:7" x14ac:dyDescent="0.25">
      <c r="A3833" t="s">
        <v>5062</v>
      </c>
      <c r="B3833" t="s">
        <v>5063</v>
      </c>
      <c r="C3833" t="s">
        <v>6087</v>
      </c>
      <c r="D3833" s="13">
        <v>149</v>
      </c>
      <c r="E3833" t="s">
        <v>9102</v>
      </c>
      <c r="F3833" t="str">
        <f>IF(ISERROR(VLOOKUP(Transaktionen[[#This Row],[Transaktionen]],BTT[Verwendete Transaktion (Pflichtauswahl)],1,FALSE)),"nein","ja")</f>
        <v>nein</v>
      </c>
    </row>
    <row r="3834" spans="1:7" x14ac:dyDescent="0.25">
      <c r="A3834" t="s">
        <v>5064</v>
      </c>
      <c r="B3834" t="s">
        <v>5065</v>
      </c>
      <c r="C3834" t="s">
        <v>6087</v>
      </c>
      <c r="D3834" s="13">
        <v>24</v>
      </c>
      <c r="E3834" t="s">
        <v>9102</v>
      </c>
      <c r="F3834" s="10" t="str">
        <f>IF(ISERROR(VLOOKUP(Transaktionen[[#This Row],[Transaktionen]],BTT[Verwendete Transaktion (Pflichtauswahl)],1,FALSE)),"nein","ja")</f>
        <v>nein</v>
      </c>
    </row>
    <row r="3835" spans="1:7" x14ac:dyDescent="0.25">
      <c r="A3835" t="s">
        <v>5066</v>
      </c>
      <c r="B3835" t="s">
        <v>5067</v>
      </c>
      <c r="C3835" t="s">
        <v>6087</v>
      </c>
      <c r="D3835" s="13">
        <v>2175</v>
      </c>
      <c r="E3835" t="s">
        <v>9102</v>
      </c>
      <c r="F3835" s="10" t="str">
        <f>IF(ISERROR(VLOOKUP(Transaktionen[[#This Row],[Transaktionen]],BTT[Verwendete Transaktion (Pflichtauswahl)],1,FALSE)),"nein","ja")</f>
        <v>nein</v>
      </c>
    </row>
    <row r="3836" spans="1:7" x14ac:dyDescent="0.25">
      <c r="A3836" t="s">
        <v>5068</v>
      </c>
      <c r="B3836" t="s">
        <v>5069</v>
      </c>
      <c r="C3836" t="s">
        <v>6087</v>
      </c>
      <c r="D3836" s="13">
        <v>1446</v>
      </c>
      <c r="E3836" t="s">
        <v>9102</v>
      </c>
      <c r="F3836" t="str">
        <f>IF(ISERROR(VLOOKUP(Transaktionen[[#This Row],[Transaktionen]],BTT[Verwendete Transaktion (Pflichtauswahl)],1,FALSE)),"nein","ja")</f>
        <v>nein</v>
      </c>
    </row>
    <row r="3837" spans="1:7" x14ac:dyDescent="0.25">
      <c r="A3837" t="s">
        <v>5070</v>
      </c>
      <c r="B3837" t="s">
        <v>5071</v>
      </c>
      <c r="C3837" t="s">
        <v>6087</v>
      </c>
      <c r="D3837" s="13">
        <v>69</v>
      </c>
      <c r="E3837" t="s">
        <v>9102</v>
      </c>
      <c r="F3837" s="10" t="str">
        <f>IF(ISERROR(VLOOKUP(Transaktionen[[#This Row],[Transaktionen]],BTT[Verwendete Transaktion (Pflichtauswahl)],1,FALSE)),"nein","ja")</f>
        <v>nein</v>
      </c>
    </row>
    <row r="3838" spans="1:7" x14ac:dyDescent="0.25">
      <c r="A3838" t="s">
        <v>5072</v>
      </c>
      <c r="B3838" t="s">
        <v>5073</v>
      </c>
      <c r="C3838" t="s">
        <v>6087</v>
      </c>
      <c r="D3838" s="13">
        <v>228</v>
      </c>
      <c r="E3838" t="s">
        <v>9102</v>
      </c>
      <c r="F3838" s="10" t="str">
        <f>IF(ISERROR(VLOOKUP(Transaktionen[[#This Row],[Transaktionen]],BTT[Verwendete Transaktion (Pflichtauswahl)],1,FALSE)),"nein","ja")</f>
        <v>nein</v>
      </c>
      <c r="G3838" t="s">
        <v>9524</v>
      </c>
    </row>
    <row r="3839" spans="1:7" x14ac:dyDescent="0.25">
      <c r="A3839" t="s">
        <v>5074</v>
      </c>
      <c r="B3839" t="s">
        <v>5075</v>
      </c>
      <c r="C3839" t="s">
        <v>6087</v>
      </c>
      <c r="D3839" s="13">
        <v>43</v>
      </c>
      <c r="E3839" t="s">
        <v>9102</v>
      </c>
      <c r="F3839" t="str">
        <f>IF(ISERROR(VLOOKUP(Transaktionen[[#This Row],[Transaktionen]],BTT[Verwendete Transaktion (Pflichtauswahl)],1,FALSE)),"nein","ja")</f>
        <v>nein</v>
      </c>
    </row>
    <row r="3840" spans="1:7" x14ac:dyDescent="0.25">
      <c r="A3840" t="s">
        <v>5076</v>
      </c>
      <c r="B3840" t="s">
        <v>5077</v>
      </c>
      <c r="C3840" t="s">
        <v>6087</v>
      </c>
      <c r="D3840" s="13">
        <v>73098</v>
      </c>
      <c r="E3840" t="s">
        <v>9102</v>
      </c>
      <c r="F3840" t="str">
        <f>IF(ISERROR(VLOOKUP(Transaktionen[[#This Row],[Transaktionen]],BTT[Verwendete Transaktion (Pflichtauswahl)],1,FALSE)),"nein","ja")</f>
        <v>nein</v>
      </c>
      <c r="G3840" t="s">
        <v>9523</v>
      </c>
    </row>
    <row r="3841" spans="1:7" x14ac:dyDescent="0.25">
      <c r="A3841" t="s">
        <v>5078</v>
      </c>
      <c r="B3841" t="s">
        <v>5079</v>
      </c>
      <c r="C3841" t="s">
        <v>6087</v>
      </c>
      <c r="D3841" s="13">
        <v>30064</v>
      </c>
      <c r="E3841" t="s">
        <v>9102</v>
      </c>
      <c r="F3841" t="str">
        <f>IF(ISERROR(VLOOKUP(Transaktionen[[#This Row],[Transaktionen]],BTT[Verwendete Transaktion (Pflichtauswahl)],1,FALSE)),"nein","ja")</f>
        <v>nein</v>
      </c>
    </row>
    <row r="3842" spans="1:7" x14ac:dyDescent="0.25">
      <c r="A3842" t="s">
        <v>5080</v>
      </c>
      <c r="B3842" t="s">
        <v>5081</v>
      </c>
      <c r="C3842" t="s">
        <v>6087</v>
      </c>
      <c r="D3842" s="13">
        <v>22</v>
      </c>
      <c r="E3842" t="s">
        <v>9102</v>
      </c>
      <c r="F3842" t="str">
        <f>IF(ISERROR(VLOOKUP(Transaktionen[[#This Row],[Transaktionen]],BTT[Verwendete Transaktion (Pflichtauswahl)],1,FALSE)),"nein","ja")</f>
        <v>nein</v>
      </c>
    </row>
    <row r="3843" spans="1:7" x14ac:dyDescent="0.25">
      <c r="A3843" t="s">
        <v>5082</v>
      </c>
      <c r="B3843" t="s">
        <v>5083</v>
      </c>
      <c r="C3843" t="s">
        <v>6087</v>
      </c>
      <c r="D3843" s="13">
        <v>3619</v>
      </c>
      <c r="E3843" t="s">
        <v>9102</v>
      </c>
      <c r="F3843" t="str">
        <f>IF(ISERROR(VLOOKUP(Transaktionen[[#This Row],[Transaktionen]],BTT[Verwendete Transaktion (Pflichtauswahl)],1,FALSE)),"nein","ja")</f>
        <v>nein</v>
      </c>
    </row>
    <row r="3844" spans="1:7" x14ac:dyDescent="0.25">
      <c r="A3844" t="s">
        <v>5084</v>
      </c>
      <c r="B3844" t="s">
        <v>5085</v>
      </c>
      <c r="C3844" t="s">
        <v>6087</v>
      </c>
      <c r="D3844" s="13">
        <v>4</v>
      </c>
      <c r="E3844" t="s">
        <v>9102</v>
      </c>
      <c r="F3844" t="str">
        <f>IF(ISERROR(VLOOKUP(Transaktionen[[#This Row],[Transaktionen]],BTT[Verwendete Transaktion (Pflichtauswahl)],1,FALSE)),"nein","ja")</f>
        <v>nein</v>
      </c>
    </row>
    <row r="3845" spans="1:7" x14ac:dyDescent="0.25">
      <c r="A3845" t="s">
        <v>5086</v>
      </c>
      <c r="B3845" t="s">
        <v>5087</v>
      </c>
      <c r="C3845" t="s">
        <v>6087</v>
      </c>
      <c r="D3845" s="13">
        <v>458</v>
      </c>
      <c r="E3845" t="s">
        <v>9102</v>
      </c>
      <c r="F3845" t="str">
        <f>IF(ISERROR(VLOOKUP(Transaktionen[[#This Row],[Transaktionen]],BTT[Verwendete Transaktion (Pflichtauswahl)],1,FALSE)),"nein","ja")</f>
        <v>nein</v>
      </c>
    </row>
    <row r="3846" spans="1:7" x14ac:dyDescent="0.25">
      <c r="A3846" t="s">
        <v>5088</v>
      </c>
      <c r="B3846" t="s">
        <v>5089</v>
      </c>
      <c r="C3846" t="s">
        <v>6087</v>
      </c>
      <c r="D3846" s="13">
        <v>18</v>
      </c>
      <c r="E3846" t="s">
        <v>9102</v>
      </c>
      <c r="F3846" t="str">
        <f>IF(ISERROR(VLOOKUP(Transaktionen[[#This Row],[Transaktionen]],BTT[Verwendete Transaktion (Pflichtauswahl)],1,FALSE)),"nein","ja")</f>
        <v>nein</v>
      </c>
    </row>
    <row r="3847" spans="1:7" x14ac:dyDescent="0.25">
      <c r="A3847" t="s">
        <v>5090</v>
      </c>
      <c r="B3847" t="s">
        <v>5091</v>
      </c>
      <c r="C3847" t="s">
        <v>6087</v>
      </c>
      <c r="D3847" s="13">
        <v>4</v>
      </c>
      <c r="E3847" t="s">
        <v>9102</v>
      </c>
      <c r="F3847" s="10" t="str">
        <f>IF(ISERROR(VLOOKUP(Transaktionen[[#This Row],[Transaktionen]],BTT[Verwendete Transaktion (Pflichtauswahl)],1,FALSE)),"nein","ja")</f>
        <v>nein</v>
      </c>
    </row>
    <row r="3848" spans="1:7" x14ac:dyDescent="0.25">
      <c r="A3848" t="s">
        <v>5092</v>
      </c>
      <c r="B3848" t="s">
        <v>5093</v>
      </c>
      <c r="C3848" t="s">
        <v>6087</v>
      </c>
      <c r="D3848" s="13">
        <v>6871</v>
      </c>
      <c r="E3848" t="s">
        <v>9102</v>
      </c>
      <c r="F3848" t="str">
        <f>IF(ISERROR(VLOOKUP(Transaktionen[[#This Row],[Transaktionen]],BTT[Verwendete Transaktion (Pflichtauswahl)],1,FALSE)),"nein","ja")</f>
        <v>nein</v>
      </c>
    </row>
    <row r="3849" spans="1:7" x14ac:dyDescent="0.25">
      <c r="A3849" t="s">
        <v>7391</v>
      </c>
      <c r="B3849" t="s">
        <v>8396</v>
      </c>
      <c r="C3849" t="s">
        <v>6087</v>
      </c>
      <c r="D3849" s="13" t="s">
        <v>576</v>
      </c>
      <c r="E3849" t="s">
        <v>576</v>
      </c>
      <c r="F3849" t="str">
        <f>IF(ISERROR(VLOOKUP(Transaktionen[[#This Row],[Transaktionen]],BTT[Verwendete Transaktion (Pflichtauswahl)],1,FALSE)),"nein","ja")</f>
        <v>nein</v>
      </c>
      <c r="G3849" t="s">
        <v>9516</v>
      </c>
    </row>
    <row r="3850" spans="1:7" x14ac:dyDescent="0.25">
      <c r="A3850" t="s">
        <v>5094</v>
      </c>
      <c r="B3850" t="s">
        <v>5095</v>
      </c>
      <c r="C3850" t="s">
        <v>6087</v>
      </c>
      <c r="D3850" s="13">
        <v>370</v>
      </c>
      <c r="E3850" t="s">
        <v>9102</v>
      </c>
      <c r="F3850" t="str">
        <f>IF(ISERROR(VLOOKUP(Transaktionen[[#This Row],[Transaktionen]],BTT[Verwendete Transaktion (Pflichtauswahl)],1,FALSE)),"nein","ja")</f>
        <v>nein</v>
      </c>
    </row>
    <row r="3851" spans="1:7" x14ac:dyDescent="0.25">
      <c r="A3851" t="s">
        <v>5096</v>
      </c>
      <c r="B3851" t="s">
        <v>5097</v>
      </c>
      <c r="C3851" t="s">
        <v>6087</v>
      </c>
      <c r="D3851" s="13">
        <v>174</v>
      </c>
      <c r="E3851" t="s">
        <v>9102</v>
      </c>
      <c r="F3851" t="str">
        <f>IF(ISERROR(VLOOKUP(Transaktionen[[#This Row],[Transaktionen]],BTT[Verwendete Transaktion (Pflichtauswahl)],1,FALSE)),"nein","ja")</f>
        <v>nein</v>
      </c>
    </row>
    <row r="3852" spans="1:7" x14ac:dyDescent="0.25">
      <c r="A3852" t="s">
        <v>5098</v>
      </c>
      <c r="B3852" t="s">
        <v>5099</v>
      </c>
      <c r="C3852" t="s">
        <v>6087</v>
      </c>
      <c r="D3852" s="13">
        <v>2391</v>
      </c>
      <c r="E3852" t="s">
        <v>9102</v>
      </c>
      <c r="F3852" t="str">
        <f>IF(ISERROR(VLOOKUP(Transaktionen[[#This Row],[Transaktionen]],BTT[Verwendete Transaktion (Pflichtauswahl)],1,FALSE)),"nein","ja")</f>
        <v>nein</v>
      </c>
    </row>
    <row r="3853" spans="1:7" x14ac:dyDescent="0.25">
      <c r="A3853" t="s">
        <v>5100</v>
      </c>
      <c r="B3853" t="s">
        <v>5101</v>
      </c>
      <c r="C3853" t="s">
        <v>6087</v>
      </c>
      <c r="D3853" s="13">
        <v>760</v>
      </c>
      <c r="E3853" t="s">
        <v>9102</v>
      </c>
      <c r="F3853" t="str">
        <f>IF(ISERROR(VLOOKUP(Transaktionen[[#This Row],[Transaktionen]],BTT[Verwendete Transaktion (Pflichtauswahl)],1,FALSE)),"nein","ja")</f>
        <v>nein</v>
      </c>
    </row>
    <row r="3854" spans="1:7" x14ac:dyDescent="0.25">
      <c r="A3854" t="s">
        <v>5102</v>
      </c>
      <c r="B3854" t="s">
        <v>5103</v>
      </c>
      <c r="C3854" t="s">
        <v>6087</v>
      </c>
      <c r="D3854" s="13">
        <v>99</v>
      </c>
      <c r="E3854" t="s">
        <v>9102</v>
      </c>
      <c r="F3854" t="str">
        <f>IF(ISERROR(VLOOKUP(Transaktionen[[#This Row],[Transaktionen]],BTT[Verwendete Transaktion (Pflichtauswahl)],1,FALSE)),"nein","ja")</f>
        <v>nein</v>
      </c>
    </row>
    <row r="3855" spans="1:7" x14ac:dyDescent="0.25">
      <c r="A3855" t="s">
        <v>5104</v>
      </c>
      <c r="B3855" t="s">
        <v>5105</v>
      </c>
      <c r="C3855" t="s">
        <v>6087</v>
      </c>
      <c r="D3855" s="13">
        <v>220</v>
      </c>
      <c r="E3855" t="s">
        <v>9102</v>
      </c>
      <c r="F3855" t="str">
        <f>IF(ISERROR(VLOOKUP(Transaktionen[[#This Row],[Transaktionen]],BTT[Verwendete Transaktion (Pflichtauswahl)],1,FALSE)),"nein","ja")</f>
        <v>nein</v>
      </c>
    </row>
    <row r="3856" spans="1:7" x14ac:dyDescent="0.25">
      <c r="A3856" t="s">
        <v>5106</v>
      </c>
      <c r="B3856" t="s">
        <v>5107</v>
      </c>
      <c r="C3856" t="s">
        <v>6087</v>
      </c>
      <c r="D3856" s="13">
        <v>2</v>
      </c>
      <c r="E3856" t="s">
        <v>576</v>
      </c>
      <c r="F3856" t="str">
        <f>IF(ISERROR(VLOOKUP(Transaktionen[[#This Row],[Transaktionen]],BTT[Verwendete Transaktion (Pflichtauswahl)],1,FALSE)),"nein","ja")</f>
        <v>nein</v>
      </c>
    </row>
    <row r="3857" spans="1:7" x14ac:dyDescent="0.25">
      <c r="A3857" t="s">
        <v>5108</v>
      </c>
      <c r="B3857" t="s">
        <v>5109</v>
      </c>
      <c r="C3857" t="s">
        <v>6087</v>
      </c>
      <c r="D3857" s="13">
        <v>2111</v>
      </c>
      <c r="E3857" t="s">
        <v>9102</v>
      </c>
      <c r="F3857" t="str">
        <f>IF(ISERROR(VLOOKUP(Transaktionen[[#This Row],[Transaktionen]],BTT[Verwendete Transaktion (Pflichtauswahl)],1,FALSE)),"nein","ja")</f>
        <v>nein</v>
      </c>
    </row>
    <row r="3858" spans="1:7" x14ac:dyDescent="0.25">
      <c r="A3858" t="s">
        <v>5110</v>
      </c>
      <c r="B3858" t="s">
        <v>5111</v>
      </c>
      <c r="C3858" t="s">
        <v>6087</v>
      </c>
      <c r="D3858" s="13">
        <v>199</v>
      </c>
      <c r="E3858" t="s">
        <v>9102</v>
      </c>
      <c r="F3858" t="str">
        <f>IF(ISERROR(VLOOKUP(Transaktionen[[#This Row],[Transaktionen]],BTT[Verwendete Transaktion (Pflichtauswahl)],1,FALSE)),"nein","ja")</f>
        <v>nein</v>
      </c>
    </row>
    <row r="3859" spans="1:7" x14ac:dyDescent="0.25">
      <c r="A3859" t="s">
        <v>5112</v>
      </c>
      <c r="B3859" t="s">
        <v>5113</v>
      </c>
      <c r="C3859" t="s">
        <v>6087</v>
      </c>
      <c r="D3859" s="13">
        <v>472</v>
      </c>
      <c r="E3859" t="s">
        <v>9102</v>
      </c>
      <c r="F3859" t="str">
        <f>IF(ISERROR(VLOOKUP(Transaktionen[[#This Row],[Transaktionen]],BTT[Verwendete Transaktion (Pflichtauswahl)],1,FALSE)),"nein","ja")</f>
        <v>nein</v>
      </c>
    </row>
    <row r="3860" spans="1:7" x14ac:dyDescent="0.25">
      <c r="A3860" t="s">
        <v>5114</v>
      </c>
      <c r="B3860" t="s">
        <v>5115</v>
      </c>
      <c r="C3860" t="s">
        <v>6087</v>
      </c>
      <c r="D3860" s="13">
        <v>1783</v>
      </c>
      <c r="E3860" t="s">
        <v>9102</v>
      </c>
      <c r="F3860" t="str">
        <f>IF(ISERROR(VLOOKUP(Transaktionen[[#This Row],[Transaktionen]],BTT[Verwendete Transaktion (Pflichtauswahl)],1,FALSE)),"nein","ja")</f>
        <v>nein</v>
      </c>
    </row>
    <row r="3861" spans="1:7" x14ac:dyDescent="0.25">
      <c r="A3861" t="s">
        <v>5116</v>
      </c>
      <c r="B3861" t="s">
        <v>5117</v>
      </c>
      <c r="C3861" t="s">
        <v>6087</v>
      </c>
      <c r="D3861" s="13">
        <v>1163</v>
      </c>
      <c r="E3861" t="s">
        <v>9102</v>
      </c>
      <c r="F3861" t="str">
        <f>IF(ISERROR(VLOOKUP(Transaktionen[[#This Row],[Transaktionen]],BTT[Verwendete Transaktion (Pflichtauswahl)],1,FALSE)),"nein","ja")</f>
        <v>nein</v>
      </c>
    </row>
    <row r="3862" spans="1:7" x14ac:dyDescent="0.25">
      <c r="A3862" t="s">
        <v>5118</v>
      </c>
      <c r="B3862" t="s">
        <v>5119</v>
      </c>
      <c r="C3862" t="s">
        <v>6087</v>
      </c>
      <c r="D3862" s="13">
        <v>13766</v>
      </c>
      <c r="E3862" t="s">
        <v>9102</v>
      </c>
      <c r="F3862" t="str">
        <f>IF(ISERROR(VLOOKUP(Transaktionen[[#This Row],[Transaktionen]],BTT[Verwendete Transaktion (Pflichtauswahl)],1,FALSE)),"nein","ja")</f>
        <v>nein</v>
      </c>
    </row>
    <row r="3863" spans="1:7" x14ac:dyDescent="0.25">
      <c r="A3863" t="s">
        <v>5120</v>
      </c>
      <c r="B3863" t="s">
        <v>5121</v>
      </c>
      <c r="C3863" t="s">
        <v>6087</v>
      </c>
      <c r="D3863" s="13">
        <v>62</v>
      </c>
      <c r="E3863" t="s">
        <v>9102</v>
      </c>
      <c r="F3863" t="str">
        <f>IF(ISERROR(VLOOKUP(Transaktionen[[#This Row],[Transaktionen]],BTT[Verwendete Transaktion (Pflichtauswahl)],1,FALSE)),"nein","ja")</f>
        <v>nein</v>
      </c>
    </row>
    <row r="3864" spans="1:7" x14ac:dyDescent="0.25">
      <c r="A3864" t="s">
        <v>5122</v>
      </c>
      <c r="B3864" t="s">
        <v>5123</v>
      </c>
      <c r="C3864" t="s">
        <v>6087</v>
      </c>
      <c r="D3864" s="13">
        <v>143</v>
      </c>
      <c r="E3864" t="s">
        <v>9102</v>
      </c>
      <c r="F3864" t="str">
        <f>IF(ISERROR(VLOOKUP(Transaktionen[[#This Row],[Transaktionen]],BTT[Verwendete Transaktion (Pflichtauswahl)],1,FALSE)),"nein","ja")</f>
        <v>nein</v>
      </c>
      <c r="G3864" t="s">
        <v>9091</v>
      </c>
    </row>
    <row r="3865" spans="1:7" x14ac:dyDescent="0.25">
      <c r="A3865" t="s">
        <v>5124</v>
      </c>
      <c r="B3865" t="s">
        <v>5123</v>
      </c>
      <c r="C3865" t="s">
        <v>6087</v>
      </c>
      <c r="D3865" s="13">
        <v>2200</v>
      </c>
      <c r="E3865" t="s">
        <v>9102</v>
      </c>
      <c r="F3865" t="str">
        <f>IF(ISERROR(VLOOKUP(Transaktionen[[#This Row],[Transaktionen]],BTT[Verwendete Transaktion (Pflichtauswahl)],1,FALSE)),"nein","ja")</f>
        <v>nein</v>
      </c>
    </row>
    <row r="3866" spans="1:7" x14ac:dyDescent="0.25">
      <c r="A3866" t="s">
        <v>9310</v>
      </c>
      <c r="B3866" t="s">
        <v>9311</v>
      </c>
      <c r="C3866" t="s">
        <v>6087</v>
      </c>
      <c r="D3866" s="13">
        <v>3</v>
      </c>
      <c r="E3866" t="s">
        <v>9102</v>
      </c>
      <c r="F3866" t="str">
        <f>IF(ISERROR(VLOOKUP(Transaktionen[[#This Row],[Transaktionen]],BTT[Verwendete Transaktion (Pflichtauswahl)],1,FALSE)),"nein","ja")</f>
        <v>nein</v>
      </c>
    </row>
    <row r="3867" spans="1:7" x14ac:dyDescent="0.25">
      <c r="A3867" t="s">
        <v>5125</v>
      </c>
      <c r="B3867" t="s">
        <v>5126</v>
      </c>
      <c r="C3867" t="s">
        <v>6087</v>
      </c>
      <c r="D3867" s="13">
        <v>35276</v>
      </c>
      <c r="E3867" t="s">
        <v>9102</v>
      </c>
      <c r="F3867" t="str">
        <f>IF(ISERROR(VLOOKUP(Transaktionen[[#This Row],[Transaktionen]],BTT[Verwendete Transaktion (Pflichtauswahl)],1,FALSE)),"nein","ja")</f>
        <v>nein</v>
      </c>
    </row>
    <row r="3868" spans="1:7" x14ac:dyDescent="0.25">
      <c r="A3868" t="s">
        <v>5127</v>
      </c>
      <c r="B3868" t="s">
        <v>5128</v>
      </c>
      <c r="C3868" t="s">
        <v>6087</v>
      </c>
      <c r="D3868" s="13">
        <v>125</v>
      </c>
      <c r="E3868" t="s">
        <v>9102</v>
      </c>
      <c r="F3868" t="str">
        <f>IF(ISERROR(VLOOKUP(Transaktionen[[#This Row],[Transaktionen]],BTT[Verwendete Transaktion (Pflichtauswahl)],1,FALSE)),"nein","ja")</f>
        <v>nein</v>
      </c>
      <c r="G3868" t="s">
        <v>9523</v>
      </c>
    </row>
    <row r="3869" spans="1:7" x14ac:dyDescent="0.25">
      <c r="A3869" t="s">
        <v>5129</v>
      </c>
      <c r="B3869" t="s">
        <v>5130</v>
      </c>
      <c r="C3869" t="s">
        <v>6087</v>
      </c>
      <c r="D3869" s="13">
        <v>9679</v>
      </c>
      <c r="E3869" t="s">
        <v>9102</v>
      </c>
      <c r="F3869" t="str">
        <f>IF(ISERROR(VLOOKUP(Transaktionen[[#This Row],[Transaktionen]],BTT[Verwendete Transaktion (Pflichtauswahl)],1,FALSE)),"nein","ja")</f>
        <v>nein</v>
      </c>
    </row>
    <row r="3870" spans="1:7" x14ac:dyDescent="0.25">
      <c r="A3870" t="s">
        <v>5131</v>
      </c>
      <c r="B3870" t="s">
        <v>5132</v>
      </c>
      <c r="C3870" t="s">
        <v>6087</v>
      </c>
      <c r="D3870" s="13">
        <v>12</v>
      </c>
      <c r="E3870" t="s">
        <v>9102</v>
      </c>
      <c r="F3870" t="str">
        <f>IF(ISERROR(VLOOKUP(Transaktionen[[#This Row],[Transaktionen]],BTT[Verwendete Transaktion (Pflichtauswahl)],1,FALSE)),"nein","ja")</f>
        <v>nein</v>
      </c>
    </row>
    <row r="3871" spans="1:7" x14ac:dyDescent="0.25">
      <c r="A3871" t="s">
        <v>5133</v>
      </c>
      <c r="B3871" t="s">
        <v>5134</v>
      </c>
      <c r="C3871" t="s">
        <v>6087</v>
      </c>
      <c r="D3871" s="13">
        <v>603</v>
      </c>
      <c r="E3871" t="s">
        <v>9102</v>
      </c>
      <c r="F3871" t="str">
        <f>IF(ISERROR(VLOOKUP(Transaktionen[[#This Row],[Transaktionen]],BTT[Verwendete Transaktion (Pflichtauswahl)],1,FALSE)),"nein","ja")</f>
        <v>nein</v>
      </c>
      <c r="G3871" t="s">
        <v>9523</v>
      </c>
    </row>
    <row r="3872" spans="1:7" x14ac:dyDescent="0.25">
      <c r="A3872" t="s">
        <v>7392</v>
      </c>
      <c r="B3872" t="s">
        <v>8397</v>
      </c>
      <c r="C3872" t="s">
        <v>6087</v>
      </c>
      <c r="D3872" s="13">
        <v>2</v>
      </c>
      <c r="E3872" t="s">
        <v>9102</v>
      </c>
      <c r="F3872" t="str">
        <f>IF(ISERROR(VLOOKUP(Transaktionen[[#This Row],[Transaktionen]],BTT[Verwendete Transaktion (Pflichtauswahl)],1,FALSE)),"nein","ja")</f>
        <v>nein</v>
      </c>
    </row>
    <row r="3873" spans="1:6" x14ac:dyDescent="0.25">
      <c r="A3873" t="s">
        <v>5135</v>
      </c>
      <c r="B3873" t="s">
        <v>5136</v>
      </c>
      <c r="C3873" t="s">
        <v>6087</v>
      </c>
      <c r="D3873" s="13">
        <v>9996</v>
      </c>
      <c r="E3873" t="s">
        <v>9102</v>
      </c>
      <c r="F3873" t="str">
        <f>IF(ISERROR(VLOOKUP(Transaktionen[[#This Row],[Transaktionen]],BTT[Verwendete Transaktion (Pflichtauswahl)],1,FALSE)),"nein","ja")</f>
        <v>nein</v>
      </c>
    </row>
    <row r="3874" spans="1:6" x14ac:dyDescent="0.25">
      <c r="A3874" t="s">
        <v>5137</v>
      </c>
      <c r="B3874" t="s">
        <v>5138</v>
      </c>
      <c r="C3874" t="s">
        <v>6087</v>
      </c>
      <c r="D3874" s="13">
        <v>5497</v>
      </c>
      <c r="E3874" t="s">
        <v>9102</v>
      </c>
      <c r="F3874" t="str">
        <f>IF(ISERROR(VLOOKUP(Transaktionen[[#This Row],[Transaktionen]],BTT[Verwendete Transaktion (Pflichtauswahl)],1,FALSE)),"nein","ja")</f>
        <v>nein</v>
      </c>
    </row>
    <row r="3875" spans="1:6" x14ac:dyDescent="0.25">
      <c r="A3875" t="s">
        <v>5139</v>
      </c>
      <c r="B3875" t="s">
        <v>5140</v>
      </c>
      <c r="C3875" t="s">
        <v>6087</v>
      </c>
      <c r="D3875" s="13">
        <v>239</v>
      </c>
      <c r="E3875" t="s">
        <v>9102</v>
      </c>
      <c r="F3875" t="str">
        <f>IF(ISERROR(VLOOKUP(Transaktionen[[#This Row],[Transaktionen]],BTT[Verwendete Transaktion (Pflichtauswahl)],1,FALSE)),"nein","ja")</f>
        <v>nein</v>
      </c>
    </row>
    <row r="3876" spans="1:6" x14ac:dyDescent="0.25">
      <c r="A3876" t="s">
        <v>5141</v>
      </c>
      <c r="B3876" t="s">
        <v>5142</v>
      </c>
      <c r="C3876" t="s">
        <v>6042</v>
      </c>
      <c r="D3876" s="13">
        <v>380751</v>
      </c>
      <c r="E3876" t="s">
        <v>9102</v>
      </c>
      <c r="F3876" t="str">
        <f>IF(ISERROR(VLOOKUP(Transaktionen[[#This Row],[Transaktionen]],BTT[Verwendete Transaktion (Pflichtauswahl)],1,FALSE)),"nein","ja")</f>
        <v>nein</v>
      </c>
    </row>
    <row r="3877" spans="1:6" x14ac:dyDescent="0.25">
      <c r="A3877" t="s">
        <v>5143</v>
      </c>
      <c r="B3877" t="s">
        <v>5144</v>
      </c>
      <c r="C3877" t="s">
        <v>3</v>
      </c>
      <c r="D3877" s="13">
        <v>108672</v>
      </c>
      <c r="E3877" t="s">
        <v>9102</v>
      </c>
      <c r="F3877" t="str">
        <f>IF(ISERROR(VLOOKUP(Transaktionen[[#This Row],[Transaktionen]],BTT[Verwendete Transaktion (Pflichtauswahl)],1,FALSE)),"nein","ja")</f>
        <v>nein</v>
      </c>
    </row>
    <row r="3878" spans="1:6" x14ac:dyDescent="0.25">
      <c r="A3878" t="s">
        <v>5145</v>
      </c>
      <c r="B3878" t="s">
        <v>5146</v>
      </c>
      <c r="C3878" t="s">
        <v>6037</v>
      </c>
      <c r="D3878" s="13">
        <v>19712</v>
      </c>
      <c r="E3878" t="s">
        <v>9102</v>
      </c>
      <c r="F3878" t="str">
        <f>IF(ISERROR(VLOOKUP(Transaktionen[[#This Row],[Transaktionen]],BTT[Verwendete Transaktion (Pflichtauswahl)],1,FALSE)),"nein","ja")</f>
        <v>nein</v>
      </c>
    </row>
    <row r="3879" spans="1:6" x14ac:dyDescent="0.25">
      <c r="A3879" t="s">
        <v>9312</v>
      </c>
      <c r="B3879" t="s">
        <v>9313</v>
      </c>
      <c r="C3879" t="s">
        <v>6043</v>
      </c>
      <c r="D3879" s="13">
        <v>8</v>
      </c>
      <c r="E3879" t="s">
        <v>9102</v>
      </c>
      <c r="F3879" t="str">
        <f>IF(ISERROR(VLOOKUP(Transaktionen[[#This Row],[Transaktionen]],BTT[Verwendete Transaktion (Pflichtauswahl)],1,FALSE)),"nein","ja")</f>
        <v>nein</v>
      </c>
    </row>
    <row r="3880" spans="1:6" x14ac:dyDescent="0.25">
      <c r="A3880" t="s">
        <v>5147</v>
      </c>
      <c r="B3880" t="s">
        <v>5148</v>
      </c>
      <c r="C3880" t="s">
        <v>6043</v>
      </c>
      <c r="D3880" s="13">
        <v>10381</v>
      </c>
      <c r="E3880" t="s">
        <v>9102</v>
      </c>
      <c r="F3880" t="str">
        <f>IF(ISERROR(VLOOKUP(Transaktionen[[#This Row],[Transaktionen]],BTT[Verwendete Transaktion (Pflichtauswahl)],1,FALSE)),"nein","ja")</f>
        <v>nein</v>
      </c>
    </row>
    <row r="3881" spans="1:6" x14ac:dyDescent="0.25">
      <c r="A3881" t="s">
        <v>5149</v>
      </c>
      <c r="B3881" t="s">
        <v>5142</v>
      </c>
      <c r="C3881" t="s">
        <v>6042</v>
      </c>
      <c r="D3881" s="13">
        <v>95866</v>
      </c>
      <c r="E3881" t="s">
        <v>9102</v>
      </c>
      <c r="F3881" t="str">
        <f>IF(ISERROR(VLOOKUP(Transaktionen[[#This Row],[Transaktionen]],BTT[Verwendete Transaktion (Pflichtauswahl)],1,FALSE)),"nein","ja")</f>
        <v>nein</v>
      </c>
    </row>
    <row r="3882" spans="1:6" x14ac:dyDescent="0.25">
      <c r="A3882" t="s">
        <v>5150</v>
      </c>
      <c r="B3882" t="s">
        <v>5151</v>
      </c>
      <c r="C3882" t="s">
        <v>6043</v>
      </c>
      <c r="D3882" s="13">
        <v>571</v>
      </c>
      <c r="E3882" t="s">
        <v>9102</v>
      </c>
      <c r="F3882" t="str">
        <f>IF(ISERROR(VLOOKUP(Transaktionen[[#This Row],[Transaktionen]],BTT[Verwendete Transaktion (Pflichtauswahl)],1,FALSE)),"nein","ja")</f>
        <v>nein</v>
      </c>
    </row>
    <row r="3883" spans="1:6" x14ac:dyDescent="0.25">
      <c r="A3883" t="s">
        <v>5152</v>
      </c>
      <c r="B3883" t="s">
        <v>5153</v>
      </c>
      <c r="C3883" t="s">
        <v>6043</v>
      </c>
      <c r="D3883" s="13">
        <v>582</v>
      </c>
      <c r="E3883" t="s">
        <v>9102</v>
      </c>
      <c r="F3883" t="str">
        <f>IF(ISERROR(VLOOKUP(Transaktionen[[#This Row],[Transaktionen]],BTT[Verwendete Transaktion (Pflichtauswahl)],1,FALSE)),"nein","ja")</f>
        <v>nein</v>
      </c>
    </row>
    <row r="3884" spans="1:6" x14ac:dyDescent="0.25">
      <c r="A3884" t="s">
        <v>5154</v>
      </c>
      <c r="B3884" t="s">
        <v>5155</v>
      </c>
      <c r="C3884" t="s">
        <v>3</v>
      </c>
      <c r="D3884" s="13">
        <v>709</v>
      </c>
      <c r="E3884" t="s">
        <v>9102</v>
      </c>
      <c r="F3884" t="str">
        <f>IF(ISERROR(VLOOKUP(Transaktionen[[#This Row],[Transaktionen]],BTT[Verwendete Transaktion (Pflichtauswahl)],1,FALSE)),"nein","ja")</f>
        <v>nein</v>
      </c>
    </row>
    <row r="3885" spans="1:6" x14ac:dyDescent="0.25">
      <c r="A3885" t="s">
        <v>5156</v>
      </c>
      <c r="B3885" t="s">
        <v>5157</v>
      </c>
      <c r="C3885" t="s">
        <v>3</v>
      </c>
      <c r="D3885" s="13">
        <v>1012</v>
      </c>
      <c r="E3885" t="s">
        <v>9102</v>
      </c>
      <c r="F3885" t="str">
        <f>IF(ISERROR(VLOOKUP(Transaktionen[[#This Row],[Transaktionen]],BTT[Verwendete Transaktion (Pflichtauswahl)],1,FALSE)),"nein","ja")</f>
        <v>nein</v>
      </c>
    </row>
    <row r="3886" spans="1:6" x14ac:dyDescent="0.25">
      <c r="A3886" t="s">
        <v>5158</v>
      </c>
      <c r="B3886" t="s">
        <v>5159</v>
      </c>
      <c r="C3886" t="s">
        <v>3</v>
      </c>
      <c r="D3886" s="13">
        <v>45</v>
      </c>
      <c r="E3886" t="s">
        <v>9102</v>
      </c>
      <c r="F3886" t="str">
        <f>IF(ISERROR(VLOOKUP(Transaktionen[[#This Row],[Transaktionen]],BTT[Verwendete Transaktion (Pflichtauswahl)],1,FALSE)),"nein","ja")</f>
        <v>nein</v>
      </c>
    </row>
    <row r="3887" spans="1:6" x14ac:dyDescent="0.25">
      <c r="A3887" t="s">
        <v>5160</v>
      </c>
      <c r="B3887" t="s">
        <v>5161</v>
      </c>
      <c r="C3887" t="s">
        <v>6043</v>
      </c>
      <c r="D3887" s="13">
        <v>2991</v>
      </c>
      <c r="E3887" t="s">
        <v>9102</v>
      </c>
      <c r="F3887" t="str">
        <f>IF(ISERROR(VLOOKUP(Transaktionen[[#This Row],[Transaktionen]],BTT[Verwendete Transaktion (Pflichtauswahl)],1,FALSE)),"nein","ja")</f>
        <v>nein</v>
      </c>
    </row>
    <row r="3888" spans="1:6" x14ac:dyDescent="0.25">
      <c r="A3888" t="s">
        <v>5162</v>
      </c>
      <c r="B3888" t="s">
        <v>5163</v>
      </c>
      <c r="C3888" t="s">
        <v>3</v>
      </c>
      <c r="D3888" s="13">
        <v>87</v>
      </c>
      <c r="E3888" t="s">
        <v>9102</v>
      </c>
      <c r="F3888" t="str">
        <f>IF(ISERROR(VLOOKUP(Transaktionen[[#This Row],[Transaktionen]],BTT[Verwendete Transaktion (Pflichtauswahl)],1,FALSE)),"nein","ja")</f>
        <v>nein</v>
      </c>
    </row>
    <row r="3889" spans="1:7" x14ac:dyDescent="0.25">
      <c r="A3889" t="s">
        <v>7402</v>
      </c>
      <c r="B3889" t="s">
        <v>8407</v>
      </c>
      <c r="C3889" t="s">
        <v>6087</v>
      </c>
      <c r="D3889" s="13">
        <v>3</v>
      </c>
      <c r="E3889" t="s">
        <v>576</v>
      </c>
      <c r="F3889" t="str">
        <f>IF(ISERROR(VLOOKUP(Transaktionen[[#This Row],[Transaktionen]],BTT[Verwendete Transaktion (Pflichtauswahl)],1,FALSE)),"nein","ja")</f>
        <v>nein</v>
      </c>
      <c r="G3889" t="s">
        <v>9523</v>
      </c>
    </row>
    <row r="3890" spans="1:7" x14ac:dyDescent="0.25">
      <c r="A3890" t="s">
        <v>5226</v>
      </c>
      <c r="B3890" t="s">
        <v>5227</v>
      </c>
      <c r="C3890" t="s">
        <v>6087</v>
      </c>
      <c r="D3890" s="13">
        <v>552</v>
      </c>
      <c r="E3890" t="s">
        <v>9102</v>
      </c>
      <c r="F3890" t="str">
        <f>IF(ISERROR(VLOOKUP(Transaktionen[[#This Row],[Transaktionen]],BTT[Verwendete Transaktion (Pflichtauswahl)],1,FALSE)),"nein","ja")</f>
        <v>nein</v>
      </c>
      <c r="G3890" t="s">
        <v>9525</v>
      </c>
    </row>
    <row r="3891" spans="1:7" x14ac:dyDescent="0.25">
      <c r="A3891" t="s">
        <v>5164</v>
      </c>
      <c r="B3891" t="s">
        <v>5165</v>
      </c>
      <c r="C3891" t="s">
        <v>6087</v>
      </c>
      <c r="D3891" s="13">
        <v>4255</v>
      </c>
      <c r="E3891" t="s">
        <v>9102</v>
      </c>
      <c r="F3891" t="str">
        <f>IF(ISERROR(VLOOKUP(Transaktionen[[#This Row],[Transaktionen]],BTT[Verwendete Transaktion (Pflichtauswahl)],1,FALSE)),"nein","ja")</f>
        <v>nein</v>
      </c>
      <c r="G3891" t="s">
        <v>9525</v>
      </c>
    </row>
    <row r="3892" spans="1:7" x14ac:dyDescent="0.25">
      <c r="A3892" t="s">
        <v>5166</v>
      </c>
      <c r="B3892" t="s">
        <v>5167</v>
      </c>
      <c r="C3892" t="s">
        <v>6087</v>
      </c>
      <c r="D3892" s="13">
        <v>402</v>
      </c>
      <c r="E3892" t="s">
        <v>9102</v>
      </c>
      <c r="F3892" t="str">
        <f>IF(ISERROR(VLOOKUP(Transaktionen[[#This Row],[Transaktionen]],BTT[Verwendete Transaktion (Pflichtauswahl)],1,FALSE)),"nein","ja")</f>
        <v>nein</v>
      </c>
    </row>
    <row r="3893" spans="1:7" x14ac:dyDescent="0.25">
      <c r="A3893" t="s">
        <v>7393</v>
      </c>
      <c r="B3893" t="s">
        <v>8398</v>
      </c>
      <c r="C3893" t="s">
        <v>6087</v>
      </c>
      <c r="D3893" s="13" t="s">
        <v>576</v>
      </c>
      <c r="E3893" t="s">
        <v>576</v>
      </c>
      <c r="F3893" t="str">
        <f>IF(ISERROR(VLOOKUP(Transaktionen[[#This Row],[Transaktionen]],BTT[Verwendete Transaktion (Pflichtauswahl)],1,FALSE)),"nein","ja")</f>
        <v>nein</v>
      </c>
      <c r="G3893" t="s">
        <v>9523</v>
      </c>
    </row>
    <row r="3894" spans="1:7" x14ac:dyDescent="0.25">
      <c r="A3894" t="s">
        <v>5168</v>
      </c>
      <c r="B3894" t="s">
        <v>5169</v>
      </c>
      <c r="C3894" t="s">
        <v>6087</v>
      </c>
      <c r="D3894" s="13">
        <v>354</v>
      </c>
      <c r="E3894" t="s">
        <v>9102</v>
      </c>
      <c r="F3894" t="str">
        <f>IF(ISERROR(VLOOKUP(Transaktionen[[#This Row],[Transaktionen]],BTT[Verwendete Transaktion (Pflichtauswahl)],1,FALSE)),"nein","ja")</f>
        <v>nein</v>
      </c>
    </row>
    <row r="3895" spans="1:7" x14ac:dyDescent="0.25">
      <c r="A3895" t="s">
        <v>7394</v>
      </c>
      <c r="B3895" t="s">
        <v>8399</v>
      </c>
      <c r="C3895" t="s">
        <v>6087</v>
      </c>
      <c r="D3895" s="13" t="s">
        <v>576</v>
      </c>
      <c r="E3895" t="s">
        <v>576</v>
      </c>
      <c r="F3895" t="str">
        <f>IF(ISERROR(VLOOKUP(Transaktionen[[#This Row],[Transaktionen]],BTT[Verwendete Transaktion (Pflichtauswahl)],1,FALSE)),"nein","ja")</f>
        <v>nein</v>
      </c>
      <c r="G3895" t="s">
        <v>9523</v>
      </c>
    </row>
    <row r="3896" spans="1:7" x14ac:dyDescent="0.25">
      <c r="A3896" t="s">
        <v>5170</v>
      </c>
      <c r="B3896" t="s">
        <v>5171</v>
      </c>
      <c r="C3896" t="s">
        <v>6087</v>
      </c>
      <c r="D3896" s="13">
        <v>23278</v>
      </c>
      <c r="E3896" t="s">
        <v>9102</v>
      </c>
      <c r="F3896" t="str">
        <f>IF(ISERROR(VLOOKUP(Transaktionen[[#This Row],[Transaktionen]],BTT[Verwendete Transaktion (Pflichtauswahl)],1,FALSE)),"nein","ja")</f>
        <v>nein</v>
      </c>
    </row>
    <row r="3897" spans="1:7" x14ac:dyDescent="0.25">
      <c r="A3897" t="s">
        <v>9314</v>
      </c>
      <c r="B3897" t="s">
        <v>9315</v>
      </c>
      <c r="C3897" t="s">
        <v>6087</v>
      </c>
      <c r="D3897" s="13">
        <v>8</v>
      </c>
      <c r="E3897" t="s">
        <v>9102</v>
      </c>
      <c r="F3897" t="str">
        <f>IF(ISERROR(VLOOKUP(Transaktionen[[#This Row],[Transaktionen]],BTT[Verwendete Transaktion (Pflichtauswahl)],1,FALSE)),"nein","ja")</f>
        <v>nein</v>
      </c>
      <c r="G3897" t="s">
        <v>9525</v>
      </c>
    </row>
    <row r="3898" spans="1:7" x14ac:dyDescent="0.25">
      <c r="A3898" t="s">
        <v>9316</v>
      </c>
      <c r="B3898" t="s">
        <v>9317</v>
      </c>
      <c r="C3898" t="s">
        <v>6087</v>
      </c>
      <c r="D3898" s="13">
        <v>6</v>
      </c>
      <c r="E3898" t="s">
        <v>9102</v>
      </c>
      <c r="F3898" t="str">
        <f>IF(ISERROR(VLOOKUP(Transaktionen[[#This Row],[Transaktionen]],BTT[Verwendete Transaktion (Pflichtauswahl)],1,FALSE)),"nein","ja")</f>
        <v>nein</v>
      </c>
      <c r="G3898" t="s">
        <v>9526</v>
      </c>
    </row>
    <row r="3899" spans="1:7" x14ac:dyDescent="0.25">
      <c r="A3899" t="s">
        <v>5172</v>
      </c>
      <c r="B3899" t="s">
        <v>5173</v>
      </c>
      <c r="C3899" t="s">
        <v>6087</v>
      </c>
      <c r="D3899" s="13">
        <v>3</v>
      </c>
      <c r="E3899" t="s">
        <v>9102</v>
      </c>
      <c r="F3899" t="str">
        <f>IF(ISERROR(VLOOKUP(Transaktionen[[#This Row],[Transaktionen]],BTT[Verwendete Transaktion (Pflichtauswahl)],1,FALSE)),"nein","ja")</f>
        <v>nein</v>
      </c>
      <c r="G3899" t="s">
        <v>9091</v>
      </c>
    </row>
    <row r="3900" spans="1:7" x14ac:dyDescent="0.25">
      <c r="A3900" t="s">
        <v>9318</v>
      </c>
      <c r="B3900" t="s">
        <v>9319</v>
      </c>
      <c r="C3900" t="s">
        <v>6087</v>
      </c>
      <c r="D3900" s="13">
        <v>2</v>
      </c>
      <c r="E3900" t="s">
        <v>9102</v>
      </c>
      <c r="F3900" t="str">
        <f>IF(ISERROR(VLOOKUP(Transaktionen[[#This Row],[Transaktionen]],BTT[Verwendete Transaktion (Pflichtauswahl)],1,FALSE)),"nein","ja")</f>
        <v>nein</v>
      </c>
      <c r="G3900" t="s">
        <v>9523</v>
      </c>
    </row>
    <row r="3901" spans="1:7" x14ac:dyDescent="0.25">
      <c r="A3901" t="s">
        <v>9320</v>
      </c>
      <c r="B3901" t="s">
        <v>9321</v>
      </c>
      <c r="C3901" t="s">
        <v>6087</v>
      </c>
      <c r="D3901" s="13">
        <v>12</v>
      </c>
      <c r="E3901" t="s">
        <v>9102</v>
      </c>
      <c r="F3901" t="str">
        <f>IF(ISERROR(VLOOKUP(Transaktionen[[#This Row],[Transaktionen]],BTT[Verwendete Transaktion (Pflichtauswahl)],1,FALSE)),"nein","ja")</f>
        <v>nein</v>
      </c>
      <c r="G3901" t="s">
        <v>9523</v>
      </c>
    </row>
    <row r="3902" spans="1:7" x14ac:dyDescent="0.25">
      <c r="A3902" t="s">
        <v>5174</v>
      </c>
      <c r="B3902" t="s">
        <v>5175</v>
      </c>
      <c r="C3902" t="s">
        <v>6087</v>
      </c>
      <c r="D3902" s="13">
        <v>22</v>
      </c>
      <c r="E3902" t="s">
        <v>9102</v>
      </c>
      <c r="F3902" t="str">
        <f>IF(ISERROR(VLOOKUP(Transaktionen[[#This Row],[Transaktionen]],BTT[Verwendete Transaktion (Pflichtauswahl)],1,FALSE)),"nein","ja")</f>
        <v>nein</v>
      </c>
      <c r="G3902" t="s">
        <v>9091</v>
      </c>
    </row>
    <row r="3903" spans="1:7" x14ac:dyDescent="0.25">
      <c r="A3903" t="s">
        <v>5176</v>
      </c>
      <c r="B3903" t="s">
        <v>5177</v>
      </c>
      <c r="C3903" t="s">
        <v>6087</v>
      </c>
      <c r="D3903" s="13">
        <v>2371</v>
      </c>
      <c r="E3903" t="s">
        <v>9102</v>
      </c>
      <c r="F3903" t="str">
        <f>IF(ISERROR(VLOOKUP(Transaktionen[[#This Row],[Transaktionen]],BTT[Verwendete Transaktion (Pflichtauswahl)],1,FALSE)),"nein","ja")</f>
        <v>nein</v>
      </c>
      <c r="G3903" t="s">
        <v>9091</v>
      </c>
    </row>
    <row r="3904" spans="1:7" x14ac:dyDescent="0.25">
      <c r="A3904" t="s">
        <v>5178</v>
      </c>
      <c r="B3904" t="s">
        <v>5179</v>
      </c>
      <c r="C3904" t="s">
        <v>6087</v>
      </c>
      <c r="D3904" s="13">
        <v>770</v>
      </c>
      <c r="E3904" t="s">
        <v>9102</v>
      </c>
      <c r="F3904" t="str">
        <f>IF(ISERROR(VLOOKUP(Transaktionen[[#This Row],[Transaktionen]],BTT[Verwendete Transaktion (Pflichtauswahl)],1,FALSE)),"nein","ja")</f>
        <v>nein</v>
      </c>
    </row>
    <row r="3905" spans="1:7" x14ac:dyDescent="0.25">
      <c r="A3905" t="s">
        <v>5180</v>
      </c>
      <c r="B3905" t="s">
        <v>5181</v>
      </c>
      <c r="C3905" t="s">
        <v>6087</v>
      </c>
      <c r="D3905" s="13">
        <v>6</v>
      </c>
      <c r="E3905" t="s">
        <v>576</v>
      </c>
      <c r="F3905" t="str">
        <f>IF(ISERROR(VLOOKUP(Transaktionen[[#This Row],[Transaktionen]],BTT[Verwendete Transaktion (Pflichtauswahl)],1,FALSE)),"nein","ja")</f>
        <v>nein</v>
      </c>
      <c r="G3905" t="s">
        <v>9091</v>
      </c>
    </row>
    <row r="3906" spans="1:7" x14ac:dyDescent="0.25">
      <c r="A3906" t="s">
        <v>7395</v>
      </c>
      <c r="B3906" t="s">
        <v>8400</v>
      </c>
      <c r="C3906" t="s">
        <v>6087</v>
      </c>
      <c r="D3906" s="13" t="s">
        <v>576</v>
      </c>
      <c r="E3906" t="s">
        <v>576</v>
      </c>
      <c r="F3906" t="str">
        <f>IF(ISERROR(VLOOKUP(Transaktionen[[#This Row],[Transaktionen]],BTT[Verwendete Transaktion (Pflichtauswahl)],1,FALSE)),"nein","ja")</f>
        <v>nein</v>
      </c>
      <c r="G3906" t="s">
        <v>9523</v>
      </c>
    </row>
    <row r="3907" spans="1:7" x14ac:dyDescent="0.25">
      <c r="A3907" t="s">
        <v>5182</v>
      </c>
      <c r="B3907" t="s">
        <v>5183</v>
      </c>
      <c r="C3907" t="s">
        <v>6087</v>
      </c>
      <c r="D3907" s="13">
        <v>31495</v>
      </c>
      <c r="E3907" t="s">
        <v>9102</v>
      </c>
      <c r="F3907" t="str">
        <f>IF(ISERROR(VLOOKUP(Transaktionen[[#This Row],[Transaktionen]],BTT[Verwendete Transaktion (Pflichtauswahl)],1,FALSE)),"nein","ja")</f>
        <v>nein</v>
      </c>
    </row>
    <row r="3908" spans="1:7" x14ac:dyDescent="0.25">
      <c r="A3908" t="s">
        <v>5184</v>
      </c>
      <c r="B3908" t="s">
        <v>5185</v>
      </c>
      <c r="C3908" t="s">
        <v>6087</v>
      </c>
      <c r="D3908" s="13">
        <v>14746</v>
      </c>
      <c r="E3908" t="s">
        <v>9102</v>
      </c>
      <c r="F3908" t="str">
        <f>IF(ISERROR(VLOOKUP(Transaktionen[[#This Row],[Transaktionen]],BTT[Verwendete Transaktion (Pflichtauswahl)],1,FALSE)),"nein","ja")</f>
        <v>nein</v>
      </c>
    </row>
    <row r="3909" spans="1:7" x14ac:dyDescent="0.25">
      <c r="A3909" t="s">
        <v>9493</v>
      </c>
      <c r="B3909" t="s">
        <v>9494</v>
      </c>
      <c r="C3909" t="s">
        <v>6087</v>
      </c>
      <c r="D3909" s="13">
        <v>99</v>
      </c>
      <c r="E3909" t="s">
        <v>9102</v>
      </c>
      <c r="F3909" t="str">
        <f>IF(ISERROR(VLOOKUP(Transaktionen[[#This Row],[Transaktionen]],BTT[Verwendete Transaktion (Pflichtauswahl)],1,FALSE)),"nein","ja")</f>
        <v>nein</v>
      </c>
    </row>
    <row r="3910" spans="1:7" x14ac:dyDescent="0.25">
      <c r="A3910" t="s">
        <v>7396</v>
      </c>
      <c r="B3910" t="s">
        <v>8401</v>
      </c>
      <c r="C3910" t="s">
        <v>6087</v>
      </c>
      <c r="D3910" s="13" t="s">
        <v>576</v>
      </c>
      <c r="E3910" t="s">
        <v>576</v>
      </c>
      <c r="F3910" t="str">
        <f>IF(ISERROR(VLOOKUP(Transaktionen[[#This Row],[Transaktionen]],BTT[Verwendete Transaktion (Pflichtauswahl)],1,FALSE)),"nein","ja")</f>
        <v>nein</v>
      </c>
      <c r="G3910" t="s">
        <v>9516</v>
      </c>
    </row>
    <row r="3911" spans="1:7" x14ac:dyDescent="0.25">
      <c r="A3911" t="s">
        <v>9322</v>
      </c>
      <c r="B3911" t="s">
        <v>9323</v>
      </c>
      <c r="C3911" t="s">
        <v>6087</v>
      </c>
      <c r="D3911" s="13">
        <v>6</v>
      </c>
      <c r="E3911" t="s">
        <v>9102</v>
      </c>
      <c r="F3911" t="str">
        <f>IF(ISERROR(VLOOKUP(Transaktionen[[#This Row],[Transaktionen]],BTT[Verwendete Transaktion (Pflichtauswahl)],1,FALSE)),"nein","ja")</f>
        <v>nein</v>
      </c>
      <c r="G3911" t="s">
        <v>9081</v>
      </c>
    </row>
    <row r="3912" spans="1:7" x14ac:dyDescent="0.25">
      <c r="A3912" t="s">
        <v>5186</v>
      </c>
      <c r="B3912" t="s">
        <v>5187</v>
      </c>
      <c r="C3912" t="s">
        <v>6087</v>
      </c>
      <c r="D3912" s="13">
        <v>92</v>
      </c>
      <c r="E3912" t="s">
        <v>576</v>
      </c>
      <c r="F3912" t="str">
        <f>IF(ISERROR(VLOOKUP(Transaktionen[[#This Row],[Transaktionen]],BTT[Verwendete Transaktion (Pflichtauswahl)],1,FALSE)),"nein","ja")</f>
        <v>nein</v>
      </c>
    </row>
    <row r="3913" spans="1:7" x14ac:dyDescent="0.25">
      <c r="A3913" t="s">
        <v>5188</v>
      </c>
      <c r="B3913" t="s">
        <v>5189</v>
      </c>
      <c r="C3913" t="s">
        <v>6087</v>
      </c>
      <c r="D3913" s="13">
        <v>36</v>
      </c>
      <c r="E3913" t="s">
        <v>9102</v>
      </c>
      <c r="F3913" t="str">
        <f>IF(ISERROR(VLOOKUP(Transaktionen[[#This Row],[Transaktionen]],BTT[Verwendete Transaktion (Pflichtauswahl)],1,FALSE)),"nein","ja")</f>
        <v>nein</v>
      </c>
    </row>
    <row r="3914" spans="1:7" x14ac:dyDescent="0.25">
      <c r="A3914" t="s">
        <v>7397</v>
      </c>
      <c r="B3914" t="s">
        <v>8402</v>
      </c>
      <c r="C3914" t="s">
        <v>6087</v>
      </c>
      <c r="D3914" s="13" t="s">
        <v>576</v>
      </c>
      <c r="E3914" t="s">
        <v>576</v>
      </c>
      <c r="F3914" t="str">
        <f>IF(ISERROR(VLOOKUP(Transaktionen[[#This Row],[Transaktionen]],BTT[Verwendete Transaktion (Pflichtauswahl)],1,FALSE)),"nein","ja")</f>
        <v>nein</v>
      </c>
      <c r="G3914" t="s">
        <v>9523</v>
      </c>
    </row>
    <row r="3915" spans="1:7" x14ac:dyDescent="0.25">
      <c r="A3915" t="s">
        <v>5190</v>
      </c>
      <c r="B3915" t="s">
        <v>5191</v>
      </c>
      <c r="C3915" t="s">
        <v>6087</v>
      </c>
      <c r="D3915" s="13">
        <v>1345</v>
      </c>
      <c r="E3915" t="s">
        <v>9102</v>
      </c>
      <c r="F3915" t="str">
        <f>IF(ISERROR(VLOOKUP(Transaktionen[[#This Row],[Transaktionen]],BTT[Verwendete Transaktion (Pflichtauswahl)],1,FALSE)),"nein","ja")</f>
        <v>nein</v>
      </c>
    </row>
    <row r="3916" spans="1:7" x14ac:dyDescent="0.25">
      <c r="A3916" t="s">
        <v>5192</v>
      </c>
      <c r="B3916" t="s">
        <v>5193</v>
      </c>
      <c r="C3916" t="s">
        <v>6087</v>
      </c>
      <c r="D3916" s="13">
        <v>51</v>
      </c>
      <c r="E3916" t="s">
        <v>9102</v>
      </c>
      <c r="F3916" t="str">
        <f>IF(ISERROR(VLOOKUP(Transaktionen[[#This Row],[Transaktionen]],BTT[Verwendete Transaktion (Pflichtauswahl)],1,FALSE)),"nein","ja")</f>
        <v>nein</v>
      </c>
    </row>
    <row r="3917" spans="1:7" x14ac:dyDescent="0.25">
      <c r="A3917" t="s">
        <v>5194</v>
      </c>
      <c r="B3917" t="s">
        <v>5195</v>
      </c>
      <c r="C3917" t="s">
        <v>6087</v>
      </c>
      <c r="D3917" s="13">
        <v>3</v>
      </c>
      <c r="E3917" t="s">
        <v>576</v>
      </c>
      <c r="F3917" t="str">
        <f>IF(ISERROR(VLOOKUP(Transaktionen[[#This Row],[Transaktionen]],BTT[Verwendete Transaktion (Pflichtauswahl)],1,FALSE)),"nein","ja")</f>
        <v>nein</v>
      </c>
    </row>
    <row r="3918" spans="1:7" x14ac:dyDescent="0.25">
      <c r="A3918" t="s">
        <v>5196</v>
      </c>
      <c r="B3918" t="s">
        <v>5197</v>
      </c>
      <c r="C3918" t="s">
        <v>6087</v>
      </c>
      <c r="D3918" s="13">
        <v>11642</v>
      </c>
      <c r="E3918" t="s">
        <v>9102</v>
      </c>
      <c r="F3918" t="str">
        <f>IF(ISERROR(VLOOKUP(Transaktionen[[#This Row],[Transaktionen]],BTT[Verwendete Transaktion (Pflichtauswahl)],1,FALSE)),"nein","ja")</f>
        <v>nein</v>
      </c>
    </row>
    <row r="3919" spans="1:7" x14ac:dyDescent="0.25">
      <c r="A3919" t="s">
        <v>5198</v>
      </c>
      <c r="B3919" t="s">
        <v>5199</v>
      </c>
      <c r="C3919" t="s">
        <v>6087</v>
      </c>
      <c r="D3919" s="13">
        <v>164</v>
      </c>
      <c r="E3919" t="s">
        <v>9102</v>
      </c>
      <c r="F3919" t="str">
        <f>IF(ISERROR(VLOOKUP(Transaktionen[[#This Row],[Transaktionen]],BTT[Verwendete Transaktion (Pflichtauswahl)],1,FALSE)),"nein","ja")</f>
        <v>nein</v>
      </c>
    </row>
    <row r="3920" spans="1:7" x14ac:dyDescent="0.25">
      <c r="A3920" t="s">
        <v>5200</v>
      </c>
      <c r="B3920" t="s">
        <v>5201</v>
      </c>
      <c r="C3920" t="s">
        <v>6087</v>
      </c>
      <c r="D3920" s="13">
        <v>81</v>
      </c>
      <c r="E3920" t="s">
        <v>9102</v>
      </c>
      <c r="F3920" t="str">
        <f>IF(ISERROR(VLOOKUP(Transaktionen[[#This Row],[Transaktionen]],BTT[Verwendete Transaktion (Pflichtauswahl)],1,FALSE)),"nein","ja")</f>
        <v>nein</v>
      </c>
    </row>
    <row r="3921" spans="1:7" x14ac:dyDescent="0.25">
      <c r="A3921" t="s">
        <v>5202</v>
      </c>
      <c r="B3921" t="s">
        <v>5203</v>
      </c>
      <c r="C3921" t="s">
        <v>6087</v>
      </c>
      <c r="D3921" s="13">
        <v>1420</v>
      </c>
      <c r="E3921" t="s">
        <v>9102</v>
      </c>
      <c r="F3921" t="str">
        <f>IF(ISERROR(VLOOKUP(Transaktionen[[#This Row],[Transaktionen]],BTT[Verwendete Transaktion (Pflichtauswahl)],1,FALSE)),"nein","ja")</f>
        <v>nein</v>
      </c>
    </row>
    <row r="3922" spans="1:7" x14ac:dyDescent="0.25">
      <c r="A3922" t="s">
        <v>5204</v>
      </c>
      <c r="B3922" t="s">
        <v>5205</v>
      </c>
      <c r="C3922" t="s">
        <v>6087</v>
      </c>
      <c r="D3922" s="13">
        <v>8</v>
      </c>
      <c r="E3922" t="s">
        <v>9102</v>
      </c>
      <c r="F3922" t="str">
        <f>IF(ISERROR(VLOOKUP(Transaktionen[[#This Row],[Transaktionen]],BTT[Verwendete Transaktion (Pflichtauswahl)],1,FALSE)),"nein","ja")</f>
        <v>nein</v>
      </c>
      <c r="G3922" t="s">
        <v>9523</v>
      </c>
    </row>
    <row r="3923" spans="1:7" x14ac:dyDescent="0.25">
      <c r="A3923" t="s">
        <v>5206</v>
      </c>
      <c r="B3923" t="s">
        <v>5207</v>
      </c>
      <c r="C3923" t="s">
        <v>6087</v>
      </c>
      <c r="D3923" s="13">
        <v>291</v>
      </c>
      <c r="E3923" t="s">
        <v>9102</v>
      </c>
      <c r="F3923" t="str">
        <f>IF(ISERROR(VLOOKUP(Transaktionen[[#This Row],[Transaktionen]],BTT[Verwendete Transaktion (Pflichtauswahl)],1,FALSE)),"nein","ja")</f>
        <v>nein</v>
      </c>
    </row>
    <row r="3924" spans="1:7" x14ac:dyDescent="0.25">
      <c r="A3924" t="s">
        <v>5208</v>
      </c>
      <c r="B3924" t="s">
        <v>5209</v>
      </c>
      <c r="C3924" t="s">
        <v>6087</v>
      </c>
      <c r="D3924" s="13">
        <v>39</v>
      </c>
      <c r="E3924" t="s">
        <v>9102</v>
      </c>
      <c r="F3924" t="str">
        <f>IF(ISERROR(VLOOKUP(Transaktionen[[#This Row],[Transaktionen]],BTT[Verwendete Transaktion (Pflichtauswahl)],1,FALSE)),"nein","ja")</f>
        <v>nein</v>
      </c>
    </row>
    <row r="3925" spans="1:7" x14ac:dyDescent="0.25">
      <c r="A3925" t="s">
        <v>5210</v>
      </c>
      <c r="B3925" t="s">
        <v>5211</v>
      </c>
      <c r="C3925" t="s">
        <v>6087</v>
      </c>
      <c r="D3925" s="13">
        <v>943</v>
      </c>
      <c r="E3925" t="s">
        <v>9102</v>
      </c>
      <c r="F3925" t="str">
        <f>IF(ISERROR(VLOOKUP(Transaktionen[[#This Row],[Transaktionen]],BTT[Verwendete Transaktion (Pflichtauswahl)],1,FALSE)),"nein","ja")</f>
        <v>nein</v>
      </c>
    </row>
    <row r="3926" spans="1:7" x14ac:dyDescent="0.25">
      <c r="A3926" t="s">
        <v>5212</v>
      </c>
      <c r="B3926" t="s">
        <v>5213</v>
      </c>
      <c r="C3926" t="s">
        <v>6087</v>
      </c>
      <c r="D3926" s="13">
        <v>3</v>
      </c>
      <c r="E3926" t="s">
        <v>576</v>
      </c>
      <c r="F3926" t="str">
        <f>IF(ISERROR(VLOOKUP(Transaktionen[[#This Row],[Transaktionen]],BTT[Verwendete Transaktion (Pflichtauswahl)],1,FALSE)),"nein","ja")</f>
        <v>nein</v>
      </c>
    </row>
    <row r="3927" spans="1:7" x14ac:dyDescent="0.25">
      <c r="A3927" t="s">
        <v>5214</v>
      </c>
      <c r="B3927" t="s">
        <v>5215</v>
      </c>
      <c r="C3927" t="s">
        <v>6087</v>
      </c>
      <c r="D3927" s="13">
        <v>430582</v>
      </c>
      <c r="E3927" t="s">
        <v>9102</v>
      </c>
      <c r="F3927" t="str">
        <f>IF(ISERROR(VLOOKUP(Transaktionen[[#This Row],[Transaktionen]],BTT[Verwendete Transaktion (Pflichtauswahl)],1,FALSE)),"nein","ja")</f>
        <v>nein</v>
      </c>
    </row>
    <row r="3928" spans="1:7" x14ac:dyDescent="0.25">
      <c r="A3928" t="s">
        <v>7398</v>
      </c>
      <c r="B3928" t="s">
        <v>8403</v>
      </c>
      <c r="C3928" t="s">
        <v>6087</v>
      </c>
      <c r="D3928" s="13" t="s">
        <v>576</v>
      </c>
      <c r="E3928" t="s">
        <v>576</v>
      </c>
      <c r="F3928" t="str">
        <f>IF(ISERROR(VLOOKUP(Transaktionen[[#This Row],[Transaktionen]],BTT[Verwendete Transaktion (Pflichtauswahl)],1,FALSE)),"nein","ja")</f>
        <v>nein</v>
      </c>
      <c r="G3928" t="s">
        <v>9523</v>
      </c>
    </row>
    <row r="3929" spans="1:7" x14ac:dyDescent="0.25">
      <c r="A3929" t="s">
        <v>5216</v>
      </c>
      <c r="B3929" t="s">
        <v>5217</v>
      </c>
      <c r="C3929" t="s">
        <v>6087</v>
      </c>
      <c r="D3929" s="13">
        <v>3923</v>
      </c>
      <c r="E3929" t="s">
        <v>9102</v>
      </c>
      <c r="F3929" t="str">
        <f>IF(ISERROR(VLOOKUP(Transaktionen[[#This Row],[Transaktionen]],BTT[Verwendete Transaktion (Pflichtauswahl)],1,FALSE)),"nein","ja")</f>
        <v>nein</v>
      </c>
      <c r="G3929" t="s">
        <v>9094</v>
      </c>
    </row>
    <row r="3930" spans="1:7" x14ac:dyDescent="0.25">
      <c r="A3930" t="s">
        <v>5218</v>
      </c>
      <c r="B3930" t="s">
        <v>5219</v>
      </c>
      <c r="C3930" t="s">
        <v>6087</v>
      </c>
      <c r="D3930" s="13">
        <v>8</v>
      </c>
      <c r="E3930" t="s">
        <v>9102</v>
      </c>
      <c r="F3930" t="str">
        <f>IF(ISERROR(VLOOKUP(Transaktionen[[#This Row],[Transaktionen]],BTT[Verwendete Transaktion (Pflichtauswahl)],1,FALSE)),"nein","ja")</f>
        <v>nein</v>
      </c>
      <c r="G3930" t="s">
        <v>9094</v>
      </c>
    </row>
    <row r="3931" spans="1:7" x14ac:dyDescent="0.25">
      <c r="A3931" t="s">
        <v>7399</v>
      </c>
      <c r="B3931" t="s">
        <v>8404</v>
      </c>
      <c r="C3931" t="s">
        <v>6087</v>
      </c>
      <c r="D3931" s="13">
        <v>3</v>
      </c>
      <c r="E3931" t="s">
        <v>576</v>
      </c>
      <c r="F3931" t="str">
        <f>IF(ISERROR(VLOOKUP(Transaktionen[[#This Row],[Transaktionen]],BTT[Verwendete Transaktion (Pflichtauswahl)],1,FALSE)),"nein","ja")</f>
        <v>nein</v>
      </c>
      <c r="G3931" t="s">
        <v>9094</v>
      </c>
    </row>
    <row r="3932" spans="1:7" x14ac:dyDescent="0.25">
      <c r="A3932" t="s">
        <v>5220</v>
      </c>
      <c r="B3932" t="s">
        <v>5221</v>
      </c>
      <c r="C3932" t="s">
        <v>6087</v>
      </c>
      <c r="D3932" s="13">
        <v>1758</v>
      </c>
      <c r="E3932" t="s">
        <v>9102</v>
      </c>
      <c r="F3932" t="str">
        <f>IF(ISERROR(VLOOKUP(Transaktionen[[#This Row],[Transaktionen]],BTT[Verwendete Transaktion (Pflichtauswahl)],1,FALSE)),"nein","ja")</f>
        <v>nein</v>
      </c>
      <c r="G3932" t="s">
        <v>9523</v>
      </c>
    </row>
    <row r="3933" spans="1:7" x14ac:dyDescent="0.25">
      <c r="A3933" t="s">
        <v>7400</v>
      </c>
      <c r="B3933" t="s">
        <v>8405</v>
      </c>
      <c r="C3933" t="s">
        <v>6087</v>
      </c>
      <c r="D3933" s="13" t="s">
        <v>576</v>
      </c>
      <c r="E3933" t="s">
        <v>576</v>
      </c>
      <c r="F3933" t="str">
        <f>IF(ISERROR(VLOOKUP(Transaktionen[[#This Row],[Transaktionen]],BTT[Verwendete Transaktion (Pflichtauswahl)],1,FALSE)),"nein","ja")</f>
        <v>nein</v>
      </c>
      <c r="G3933" t="s">
        <v>9523</v>
      </c>
    </row>
    <row r="3934" spans="1:7" x14ac:dyDescent="0.25">
      <c r="A3934" t="s">
        <v>7401</v>
      </c>
      <c r="B3934" t="s">
        <v>8406</v>
      </c>
      <c r="C3934" t="s">
        <v>6087</v>
      </c>
      <c r="D3934" s="13">
        <v>145</v>
      </c>
      <c r="E3934" t="s">
        <v>9102</v>
      </c>
      <c r="F3934" t="str">
        <f>IF(ISERROR(VLOOKUP(Transaktionen[[#This Row],[Transaktionen]],BTT[Verwendete Transaktion (Pflichtauswahl)],1,FALSE)),"nein","ja")</f>
        <v>nein</v>
      </c>
    </row>
    <row r="3935" spans="1:7" x14ac:dyDescent="0.25">
      <c r="A3935" t="s">
        <v>5222</v>
      </c>
      <c r="B3935" t="s">
        <v>5223</v>
      </c>
      <c r="C3935" t="s">
        <v>6087</v>
      </c>
      <c r="D3935" s="13">
        <v>326</v>
      </c>
      <c r="E3935" t="s">
        <v>9102</v>
      </c>
      <c r="F3935" t="str">
        <f>IF(ISERROR(VLOOKUP(Transaktionen[[#This Row],[Transaktionen]],BTT[Verwendete Transaktion (Pflichtauswahl)],1,FALSE)),"nein","ja")</f>
        <v>nein</v>
      </c>
    </row>
    <row r="3936" spans="1:7" x14ac:dyDescent="0.25">
      <c r="A3936" t="s">
        <v>5224</v>
      </c>
      <c r="B3936" t="s">
        <v>5225</v>
      </c>
      <c r="C3936" t="s">
        <v>6087</v>
      </c>
      <c r="D3936" s="13">
        <v>20</v>
      </c>
      <c r="E3936" t="s">
        <v>9102</v>
      </c>
      <c r="F3936" t="str">
        <f>IF(ISERROR(VLOOKUP(Transaktionen[[#This Row],[Transaktionen]],BTT[Verwendete Transaktion (Pflichtauswahl)],1,FALSE)),"nein","ja")</f>
        <v>nein</v>
      </c>
      <c r="G3936" t="s">
        <v>9523</v>
      </c>
    </row>
    <row r="3937" spans="1:7" x14ac:dyDescent="0.25">
      <c r="A3937" t="s">
        <v>5230</v>
      </c>
      <c r="B3937" t="s">
        <v>5231</v>
      </c>
      <c r="C3937" t="s">
        <v>3</v>
      </c>
      <c r="D3937" s="13">
        <v>1324</v>
      </c>
      <c r="E3937" t="s">
        <v>9102</v>
      </c>
      <c r="F3937" t="str">
        <f>IF(ISERROR(VLOOKUP(Transaktionen[[#This Row],[Transaktionen]],BTT[Verwendete Transaktion (Pflichtauswahl)],1,FALSE)),"nein","ja")</f>
        <v>nein</v>
      </c>
    </row>
    <row r="3938" spans="1:7" x14ac:dyDescent="0.25">
      <c r="A3938" t="s">
        <v>5232</v>
      </c>
      <c r="B3938" t="s">
        <v>5233</v>
      </c>
      <c r="C3938" t="s">
        <v>3</v>
      </c>
      <c r="D3938" s="13">
        <v>81</v>
      </c>
      <c r="E3938" t="s">
        <v>9102</v>
      </c>
      <c r="F3938" t="str">
        <f>IF(ISERROR(VLOOKUP(Transaktionen[[#This Row],[Transaktionen]],BTT[Verwendete Transaktion (Pflichtauswahl)],1,FALSE)),"nein","ja")</f>
        <v>nein</v>
      </c>
    </row>
    <row r="3939" spans="1:7" x14ac:dyDescent="0.25">
      <c r="A3939" t="s">
        <v>5234</v>
      </c>
      <c r="B3939" t="s">
        <v>5235</v>
      </c>
      <c r="C3939" t="s">
        <v>3</v>
      </c>
      <c r="D3939" s="13">
        <v>25</v>
      </c>
      <c r="E3939" t="s">
        <v>9102</v>
      </c>
      <c r="F3939" t="str">
        <f>IF(ISERROR(VLOOKUP(Transaktionen[[#This Row],[Transaktionen]],BTT[Verwendete Transaktion (Pflichtauswahl)],1,FALSE)),"nein","ja")</f>
        <v>nein</v>
      </c>
    </row>
    <row r="3940" spans="1:7" x14ac:dyDescent="0.25">
      <c r="A3940" t="s">
        <v>5236</v>
      </c>
      <c r="B3940" t="s">
        <v>5237</v>
      </c>
      <c r="C3940" t="s">
        <v>3</v>
      </c>
      <c r="D3940" s="13">
        <v>34</v>
      </c>
      <c r="E3940" t="s">
        <v>9102</v>
      </c>
      <c r="F3940" t="str">
        <f>IF(ISERROR(VLOOKUP(Transaktionen[[#This Row],[Transaktionen]],BTT[Verwendete Transaktion (Pflichtauswahl)],1,FALSE)),"nein","ja")</f>
        <v>nein</v>
      </c>
    </row>
    <row r="3941" spans="1:7" x14ac:dyDescent="0.25">
      <c r="A3941" t="s">
        <v>5228</v>
      </c>
      <c r="B3941" t="s">
        <v>5229</v>
      </c>
      <c r="C3941" t="s">
        <v>8457</v>
      </c>
      <c r="D3941" s="13">
        <v>78</v>
      </c>
      <c r="E3941" t="s">
        <v>9102</v>
      </c>
      <c r="F3941" t="str">
        <f>IF(ISERROR(VLOOKUP(Transaktionen[[#This Row],[Transaktionen]],BTT[Verwendete Transaktion (Pflichtauswahl)],1,FALSE)),"nein","ja")</f>
        <v>nein</v>
      </c>
    </row>
    <row r="3942" spans="1:7" x14ac:dyDescent="0.25">
      <c r="A3942" t="s">
        <v>5238</v>
      </c>
      <c r="B3942" t="s">
        <v>5239</v>
      </c>
      <c r="C3942" t="s">
        <v>8457</v>
      </c>
      <c r="D3942" s="13">
        <v>2625</v>
      </c>
      <c r="E3942" t="s">
        <v>9102</v>
      </c>
      <c r="F3942" t="str">
        <f>IF(ISERROR(VLOOKUP(Transaktionen[[#This Row],[Transaktionen]],BTT[Verwendete Transaktion (Pflichtauswahl)],1,FALSE)),"nein","ja")</f>
        <v>nein</v>
      </c>
    </row>
    <row r="3943" spans="1:7" x14ac:dyDescent="0.25">
      <c r="A3943" t="s">
        <v>5240</v>
      </c>
      <c r="B3943" t="s">
        <v>5241</v>
      </c>
      <c r="C3943" t="s">
        <v>8457</v>
      </c>
      <c r="D3943" s="13">
        <v>723</v>
      </c>
      <c r="E3943" t="s">
        <v>9102</v>
      </c>
      <c r="F3943" t="str">
        <f>IF(ISERROR(VLOOKUP(Transaktionen[[#This Row],[Transaktionen]],BTT[Verwendete Transaktion (Pflichtauswahl)],1,FALSE)),"nein","ja")</f>
        <v>nein</v>
      </c>
    </row>
    <row r="3944" spans="1:7" x14ac:dyDescent="0.25">
      <c r="A3944" t="s">
        <v>5242</v>
      </c>
      <c r="B3944" t="s">
        <v>5243</v>
      </c>
      <c r="C3944" t="s">
        <v>8457</v>
      </c>
      <c r="D3944" s="13">
        <v>23106</v>
      </c>
      <c r="E3944" t="s">
        <v>9102</v>
      </c>
      <c r="F3944" t="str">
        <f>IF(ISERROR(VLOOKUP(Transaktionen[[#This Row],[Transaktionen]],BTT[Verwendete Transaktion (Pflichtauswahl)],1,FALSE)),"nein","ja")</f>
        <v>ja</v>
      </c>
    </row>
    <row r="3945" spans="1:7" x14ac:dyDescent="0.25">
      <c r="A3945" t="s">
        <v>5244</v>
      </c>
      <c r="B3945" t="s">
        <v>5245</v>
      </c>
      <c r="C3945" t="s">
        <v>8457</v>
      </c>
      <c r="D3945" s="13">
        <v>196</v>
      </c>
      <c r="E3945" t="s">
        <v>9102</v>
      </c>
      <c r="F3945" t="str">
        <f>IF(ISERROR(VLOOKUP(Transaktionen[[#This Row],[Transaktionen]],BTT[Verwendete Transaktion (Pflichtauswahl)],1,FALSE)),"nein","ja")</f>
        <v>nein</v>
      </c>
    </row>
    <row r="3946" spans="1:7" x14ac:dyDescent="0.25">
      <c r="A3946" t="s">
        <v>5246</v>
      </c>
      <c r="B3946" t="s">
        <v>5247</v>
      </c>
      <c r="C3946" t="s">
        <v>6036</v>
      </c>
      <c r="D3946" s="13">
        <v>12027</v>
      </c>
      <c r="E3946" t="s">
        <v>9102</v>
      </c>
      <c r="F3946" t="str">
        <f>IF(ISERROR(VLOOKUP(Transaktionen[[#This Row],[Transaktionen]],BTT[Verwendete Transaktion (Pflichtauswahl)],1,FALSE)),"nein","ja")</f>
        <v>nein</v>
      </c>
    </row>
    <row r="3947" spans="1:7" x14ac:dyDescent="0.25">
      <c r="A3947" t="s">
        <v>5248</v>
      </c>
      <c r="B3947" t="s">
        <v>5249</v>
      </c>
      <c r="C3947" t="s">
        <v>6036</v>
      </c>
      <c r="D3947" s="13">
        <v>36</v>
      </c>
      <c r="E3947" t="s">
        <v>9102</v>
      </c>
      <c r="F3947" t="str">
        <f>IF(ISERROR(VLOOKUP(Transaktionen[[#This Row],[Transaktionen]],BTT[Verwendete Transaktion (Pflichtauswahl)],1,FALSE)),"nein","ja")</f>
        <v>nein</v>
      </c>
    </row>
    <row r="3948" spans="1:7" x14ac:dyDescent="0.25">
      <c r="A3948" t="s">
        <v>7403</v>
      </c>
      <c r="B3948" t="s">
        <v>8408</v>
      </c>
      <c r="C3948" t="s">
        <v>6036</v>
      </c>
      <c r="D3948" s="13" t="s">
        <v>576</v>
      </c>
      <c r="E3948" t="s">
        <v>576</v>
      </c>
      <c r="F3948" t="str">
        <f>IF(ISERROR(VLOOKUP(Transaktionen[[#This Row],[Transaktionen]],BTT[Verwendete Transaktion (Pflichtauswahl)],1,FALSE)),"nein","ja")</f>
        <v>nein</v>
      </c>
      <c r="G3948" t="s">
        <v>9516</v>
      </c>
    </row>
    <row r="3949" spans="1:7" x14ac:dyDescent="0.25">
      <c r="A3949" t="s">
        <v>5250</v>
      </c>
      <c r="B3949" t="s">
        <v>5251</v>
      </c>
      <c r="C3949" t="s">
        <v>8457</v>
      </c>
      <c r="D3949" s="13">
        <v>486</v>
      </c>
      <c r="E3949" t="s">
        <v>9102</v>
      </c>
      <c r="F3949" t="str">
        <f>IF(ISERROR(VLOOKUP(Transaktionen[[#This Row],[Transaktionen]],BTT[Verwendete Transaktion (Pflichtauswahl)],1,FALSE)),"nein","ja")</f>
        <v>nein</v>
      </c>
    </row>
    <row r="3950" spans="1:7" x14ac:dyDescent="0.25">
      <c r="A3950" t="s">
        <v>5252</v>
      </c>
      <c r="B3950" t="s">
        <v>5253</v>
      </c>
      <c r="C3950" t="s">
        <v>6036</v>
      </c>
      <c r="D3950" s="13">
        <v>203</v>
      </c>
      <c r="E3950" t="s">
        <v>9102</v>
      </c>
      <c r="F3950" t="str">
        <f>IF(ISERROR(VLOOKUP(Transaktionen[[#This Row],[Transaktionen]],BTT[Verwendete Transaktion (Pflichtauswahl)],1,FALSE)),"nein","ja")</f>
        <v>nein</v>
      </c>
    </row>
    <row r="3951" spans="1:7" x14ac:dyDescent="0.25">
      <c r="A3951" t="s">
        <v>5254</v>
      </c>
      <c r="B3951" t="s">
        <v>5255</v>
      </c>
      <c r="C3951" t="s">
        <v>6036</v>
      </c>
      <c r="D3951" s="13">
        <v>6167</v>
      </c>
      <c r="E3951" t="s">
        <v>9102</v>
      </c>
      <c r="F3951" t="str">
        <f>IF(ISERROR(VLOOKUP(Transaktionen[[#This Row],[Transaktionen]],BTT[Verwendete Transaktion (Pflichtauswahl)],1,FALSE)),"nein","ja")</f>
        <v>nein</v>
      </c>
    </row>
    <row r="3952" spans="1:7" x14ac:dyDescent="0.25">
      <c r="A3952" t="s">
        <v>5256</v>
      </c>
      <c r="B3952" t="s">
        <v>5257</v>
      </c>
      <c r="C3952" t="s">
        <v>6036</v>
      </c>
      <c r="D3952" s="13">
        <v>799</v>
      </c>
      <c r="E3952" t="s">
        <v>9102</v>
      </c>
      <c r="F3952" t="str">
        <f>IF(ISERROR(VLOOKUP(Transaktionen[[#This Row],[Transaktionen]],BTT[Verwendete Transaktion (Pflichtauswahl)],1,FALSE)),"nein","ja")</f>
        <v>nein</v>
      </c>
    </row>
    <row r="3953" spans="1:6" x14ac:dyDescent="0.25">
      <c r="A3953" t="s">
        <v>9495</v>
      </c>
      <c r="B3953" t="s">
        <v>9496</v>
      </c>
      <c r="C3953" t="s">
        <v>6036</v>
      </c>
      <c r="D3953" s="13">
        <v>351</v>
      </c>
      <c r="E3953" t="s">
        <v>9102</v>
      </c>
      <c r="F3953" t="str">
        <f>IF(ISERROR(VLOOKUP(Transaktionen[[#This Row],[Transaktionen]],BTT[Verwendete Transaktion (Pflichtauswahl)],1,FALSE)),"nein","ja")</f>
        <v>nein</v>
      </c>
    </row>
    <row r="3954" spans="1:6" x14ac:dyDescent="0.25">
      <c r="A3954" t="s">
        <v>5258</v>
      </c>
      <c r="B3954" t="s">
        <v>5259</v>
      </c>
      <c r="C3954" t="s">
        <v>8457</v>
      </c>
      <c r="D3954" s="13">
        <v>753</v>
      </c>
      <c r="E3954" t="s">
        <v>9102</v>
      </c>
      <c r="F3954" t="str">
        <f>IF(ISERROR(VLOOKUP(Transaktionen[[#This Row],[Transaktionen]],BTT[Verwendete Transaktion (Pflichtauswahl)],1,FALSE)),"nein","ja")</f>
        <v>nein</v>
      </c>
    </row>
    <row r="3955" spans="1:6" x14ac:dyDescent="0.25">
      <c r="A3955" t="s">
        <v>7404</v>
      </c>
      <c r="B3955" t="s">
        <v>8409</v>
      </c>
      <c r="C3955" t="s">
        <v>6036</v>
      </c>
      <c r="D3955" s="13">
        <v>10</v>
      </c>
      <c r="E3955" t="s">
        <v>9102</v>
      </c>
      <c r="F3955" t="str">
        <f>IF(ISERROR(VLOOKUP(Transaktionen[[#This Row],[Transaktionen]],BTT[Verwendete Transaktion (Pflichtauswahl)],1,FALSE)),"nein","ja")</f>
        <v>nein</v>
      </c>
    </row>
    <row r="3956" spans="1:6" x14ac:dyDescent="0.25">
      <c r="A3956" t="s">
        <v>7405</v>
      </c>
      <c r="B3956" t="s">
        <v>8410</v>
      </c>
      <c r="C3956" t="s">
        <v>6036</v>
      </c>
      <c r="D3956" s="13">
        <v>10</v>
      </c>
      <c r="E3956" t="s">
        <v>576</v>
      </c>
      <c r="F3956" t="str">
        <f>IF(ISERROR(VLOOKUP(Transaktionen[[#This Row],[Transaktionen]],BTT[Verwendete Transaktion (Pflichtauswahl)],1,FALSE)),"nein","ja")</f>
        <v>nein</v>
      </c>
    </row>
    <row r="3957" spans="1:6" x14ac:dyDescent="0.25">
      <c r="A3957" t="s">
        <v>5260</v>
      </c>
      <c r="B3957" t="s">
        <v>5261</v>
      </c>
      <c r="C3957" t="s">
        <v>8457</v>
      </c>
      <c r="D3957" s="13">
        <v>124</v>
      </c>
      <c r="E3957" t="s">
        <v>9102</v>
      </c>
      <c r="F3957" s="10" t="str">
        <f>IF(ISERROR(VLOOKUP(Transaktionen[[#This Row],[Transaktionen]],BTT[Verwendete Transaktion (Pflichtauswahl)],1,FALSE)),"nein","ja")</f>
        <v>nein</v>
      </c>
    </row>
    <row r="3958" spans="1:6" x14ac:dyDescent="0.25">
      <c r="A3958" t="s">
        <v>5262</v>
      </c>
      <c r="B3958" t="s">
        <v>5263</v>
      </c>
      <c r="C3958" t="s">
        <v>8457</v>
      </c>
      <c r="D3958" s="13">
        <v>137145</v>
      </c>
      <c r="E3958" t="s">
        <v>9102</v>
      </c>
      <c r="F3958" t="str">
        <f>IF(ISERROR(VLOOKUP(Transaktionen[[#This Row],[Transaktionen]],BTT[Verwendete Transaktion (Pflichtauswahl)],1,FALSE)),"nein","ja")</f>
        <v>nein</v>
      </c>
    </row>
    <row r="3959" spans="1:6" x14ac:dyDescent="0.25">
      <c r="A3959" t="s">
        <v>5264</v>
      </c>
      <c r="B3959" t="s">
        <v>5265</v>
      </c>
      <c r="C3959" t="s">
        <v>8457</v>
      </c>
      <c r="D3959" s="13">
        <v>12473</v>
      </c>
      <c r="E3959" t="s">
        <v>9102</v>
      </c>
      <c r="F3959" t="str">
        <f>IF(ISERROR(VLOOKUP(Transaktionen[[#This Row],[Transaktionen]],BTT[Verwendete Transaktion (Pflichtauswahl)],1,FALSE)),"nein","ja")</f>
        <v>nein</v>
      </c>
    </row>
    <row r="3960" spans="1:6" x14ac:dyDescent="0.25">
      <c r="A3960" t="s">
        <v>7406</v>
      </c>
      <c r="B3960" t="s">
        <v>8411</v>
      </c>
      <c r="C3960" t="s">
        <v>6036</v>
      </c>
      <c r="D3960" s="13">
        <v>8</v>
      </c>
      <c r="E3960" t="s">
        <v>576</v>
      </c>
      <c r="F3960" t="str">
        <f>IF(ISERROR(VLOOKUP(Transaktionen[[#This Row],[Transaktionen]],BTT[Verwendete Transaktion (Pflichtauswahl)],1,FALSE)),"nein","ja")</f>
        <v>nein</v>
      </c>
    </row>
    <row r="3961" spans="1:6" x14ac:dyDescent="0.25">
      <c r="A3961" t="s">
        <v>5266</v>
      </c>
      <c r="B3961" t="s">
        <v>5267</v>
      </c>
      <c r="C3961" t="s">
        <v>6036</v>
      </c>
      <c r="D3961" s="13">
        <v>3894</v>
      </c>
      <c r="E3961" t="s">
        <v>9102</v>
      </c>
      <c r="F3961" t="str">
        <f>IF(ISERROR(VLOOKUP(Transaktionen[[#This Row],[Transaktionen]],BTT[Verwendete Transaktion (Pflichtauswahl)],1,FALSE)),"nein","ja")</f>
        <v>nein</v>
      </c>
    </row>
    <row r="3962" spans="1:6" x14ac:dyDescent="0.25">
      <c r="A3962" t="s">
        <v>5268</v>
      </c>
      <c r="B3962" t="s">
        <v>5269</v>
      </c>
      <c r="C3962" t="s">
        <v>6036</v>
      </c>
      <c r="D3962" s="13">
        <v>19193</v>
      </c>
      <c r="E3962" t="s">
        <v>9102</v>
      </c>
      <c r="F3962" t="str">
        <f>IF(ISERROR(VLOOKUP(Transaktionen[[#This Row],[Transaktionen]],BTT[Verwendete Transaktion (Pflichtauswahl)],1,FALSE)),"nein","ja")</f>
        <v>nein</v>
      </c>
    </row>
    <row r="3963" spans="1:6" x14ac:dyDescent="0.25">
      <c r="A3963" t="s">
        <v>5270</v>
      </c>
      <c r="B3963" t="s">
        <v>5271</v>
      </c>
      <c r="C3963" t="s">
        <v>6036</v>
      </c>
      <c r="D3963" s="13">
        <v>266</v>
      </c>
      <c r="E3963" t="s">
        <v>9102</v>
      </c>
      <c r="F3963" t="str">
        <f>IF(ISERROR(VLOOKUP(Transaktionen[[#This Row],[Transaktionen]],BTT[Verwendete Transaktion (Pflichtauswahl)],1,FALSE)),"nein","ja")</f>
        <v>nein</v>
      </c>
    </row>
    <row r="3964" spans="1:6" x14ac:dyDescent="0.25">
      <c r="A3964" t="s">
        <v>5272</v>
      </c>
      <c r="B3964" t="s">
        <v>5273</v>
      </c>
      <c r="C3964" t="s">
        <v>6036</v>
      </c>
      <c r="D3964" s="13">
        <v>5218</v>
      </c>
      <c r="E3964" t="s">
        <v>9102</v>
      </c>
      <c r="F3964" t="str">
        <f>IF(ISERROR(VLOOKUP(Transaktionen[[#This Row],[Transaktionen]],BTT[Verwendete Transaktion (Pflichtauswahl)],1,FALSE)),"nein","ja")</f>
        <v>nein</v>
      </c>
    </row>
    <row r="3965" spans="1:6" x14ac:dyDescent="0.25">
      <c r="A3965" t="s">
        <v>5274</v>
      </c>
      <c r="B3965" t="s">
        <v>5275</v>
      </c>
      <c r="C3965" t="s">
        <v>6036</v>
      </c>
      <c r="D3965" s="13">
        <v>112</v>
      </c>
      <c r="E3965" t="s">
        <v>9102</v>
      </c>
      <c r="F3965" t="str">
        <f>IF(ISERROR(VLOOKUP(Transaktionen[[#This Row],[Transaktionen]],BTT[Verwendete Transaktion (Pflichtauswahl)],1,FALSE)),"nein","ja")</f>
        <v>nein</v>
      </c>
    </row>
    <row r="3966" spans="1:6" x14ac:dyDescent="0.25">
      <c r="A3966" t="s">
        <v>5276</v>
      </c>
      <c r="B3966" t="s">
        <v>5277</v>
      </c>
      <c r="C3966" t="s">
        <v>6036</v>
      </c>
      <c r="D3966" s="13">
        <v>1317</v>
      </c>
      <c r="E3966" t="s">
        <v>9102</v>
      </c>
      <c r="F3966" t="str">
        <f>IF(ISERROR(VLOOKUP(Transaktionen[[#This Row],[Transaktionen]],BTT[Verwendete Transaktion (Pflichtauswahl)],1,FALSE)),"nein","ja")</f>
        <v>nein</v>
      </c>
    </row>
    <row r="3967" spans="1:6" x14ac:dyDescent="0.25">
      <c r="A3967" t="s">
        <v>5278</v>
      </c>
      <c r="B3967" t="s">
        <v>5279</v>
      </c>
      <c r="C3967" t="s">
        <v>6036</v>
      </c>
      <c r="D3967" s="13">
        <v>11058</v>
      </c>
      <c r="E3967" t="s">
        <v>9102</v>
      </c>
      <c r="F3967" t="str">
        <f>IF(ISERROR(VLOOKUP(Transaktionen[[#This Row],[Transaktionen]],BTT[Verwendete Transaktion (Pflichtauswahl)],1,FALSE)),"nein","ja")</f>
        <v>nein</v>
      </c>
    </row>
    <row r="3968" spans="1:6" x14ac:dyDescent="0.25">
      <c r="A3968" t="s">
        <v>5280</v>
      </c>
      <c r="B3968" t="s">
        <v>5281</v>
      </c>
      <c r="C3968" t="s">
        <v>6036</v>
      </c>
      <c r="D3968" s="13">
        <v>10010</v>
      </c>
      <c r="E3968" t="s">
        <v>9102</v>
      </c>
      <c r="F3968" t="str">
        <f>IF(ISERROR(VLOOKUP(Transaktionen[[#This Row],[Transaktionen]],BTT[Verwendete Transaktion (Pflichtauswahl)],1,FALSE)),"nein","ja")</f>
        <v>nein</v>
      </c>
    </row>
    <row r="3969" spans="1:7" x14ac:dyDescent="0.25">
      <c r="A3969" t="s">
        <v>5282</v>
      </c>
      <c r="B3969" t="s">
        <v>5283</v>
      </c>
      <c r="C3969" t="s">
        <v>6036</v>
      </c>
      <c r="D3969" s="13">
        <v>29068</v>
      </c>
      <c r="E3969" t="s">
        <v>9102</v>
      </c>
      <c r="F3969" t="str">
        <f>IF(ISERROR(VLOOKUP(Transaktionen[[#This Row],[Transaktionen]],BTT[Verwendete Transaktion (Pflichtauswahl)],1,FALSE)),"nein","ja")</f>
        <v>nein</v>
      </c>
    </row>
    <row r="3970" spans="1:7" x14ac:dyDescent="0.25">
      <c r="A3970" t="s">
        <v>5284</v>
      </c>
      <c r="B3970" t="s">
        <v>5285</v>
      </c>
      <c r="C3970" t="s">
        <v>6036</v>
      </c>
      <c r="D3970" s="13">
        <v>23200</v>
      </c>
      <c r="E3970" t="s">
        <v>9102</v>
      </c>
      <c r="F3970" t="str">
        <f>IF(ISERROR(VLOOKUP(Transaktionen[[#This Row],[Transaktionen]],BTT[Verwendete Transaktion (Pflichtauswahl)],1,FALSE)),"nein","ja")</f>
        <v>nein</v>
      </c>
    </row>
    <row r="3971" spans="1:7" x14ac:dyDescent="0.25">
      <c r="A3971" t="s">
        <v>5286</v>
      </c>
      <c r="B3971" t="s">
        <v>5287</v>
      </c>
      <c r="C3971" t="s">
        <v>6036</v>
      </c>
      <c r="D3971" s="13">
        <v>8977</v>
      </c>
      <c r="E3971" t="s">
        <v>9102</v>
      </c>
      <c r="F3971" t="str">
        <f>IF(ISERROR(VLOOKUP(Transaktionen[[#This Row],[Transaktionen]],BTT[Verwendete Transaktion (Pflichtauswahl)],1,FALSE)),"nein","ja")</f>
        <v>nein</v>
      </c>
    </row>
    <row r="3972" spans="1:7" x14ac:dyDescent="0.25">
      <c r="A3972" t="s">
        <v>5288</v>
      </c>
      <c r="B3972" t="s">
        <v>5289</v>
      </c>
      <c r="C3972" t="s">
        <v>6036</v>
      </c>
      <c r="D3972" s="13">
        <v>5404</v>
      </c>
      <c r="E3972" t="s">
        <v>9102</v>
      </c>
      <c r="F3972" t="str">
        <f>IF(ISERROR(VLOOKUP(Transaktionen[[#This Row],[Transaktionen]],BTT[Verwendete Transaktion (Pflichtauswahl)],1,FALSE)),"nein","ja")</f>
        <v>nein</v>
      </c>
    </row>
    <row r="3973" spans="1:7" x14ac:dyDescent="0.25">
      <c r="A3973" t="s">
        <v>5290</v>
      </c>
      <c r="B3973" t="s">
        <v>5291</v>
      </c>
      <c r="C3973" t="s">
        <v>6036</v>
      </c>
      <c r="D3973" s="13">
        <v>154</v>
      </c>
      <c r="E3973" t="s">
        <v>9102</v>
      </c>
      <c r="F3973" t="str">
        <f>IF(ISERROR(VLOOKUP(Transaktionen[[#This Row],[Transaktionen]],BTT[Verwendete Transaktion (Pflichtauswahl)],1,FALSE)),"nein","ja")</f>
        <v>nein</v>
      </c>
    </row>
    <row r="3974" spans="1:7" x14ac:dyDescent="0.25">
      <c r="A3974" t="s">
        <v>5292</v>
      </c>
      <c r="B3974" t="s">
        <v>5293</v>
      </c>
      <c r="C3974" t="s">
        <v>6036</v>
      </c>
      <c r="D3974" s="13">
        <v>2525</v>
      </c>
      <c r="E3974" t="s">
        <v>9102</v>
      </c>
      <c r="F3974" t="str">
        <f>IF(ISERROR(VLOOKUP(Transaktionen[[#This Row],[Transaktionen]],BTT[Verwendete Transaktion (Pflichtauswahl)],1,FALSE)),"nein","ja")</f>
        <v>nein</v>
      </c>
    </row>
    <row r="3975" spans="1:7" x14ac:dyDescent="0.25">
      <c r="A3975" t="s">
        <v>7407</v>
      </c>
      <c r="B3975" t="s">
        <v>8412</v>
      </c>
      <c r="C3975" t="s">
        <v>8457</v>
      </c>
      <c r="D3975" s="13" t="s">
        <v>576</v>
      </c>
      <c r="E3975" t="s">
        <v>576</v>
      </c>
      <c r="F3975" t="str">
        <f>IF(ISERROR(VLOOKUP(Transaktionen[[#This Row],[Transaktionen]],BTT[Verwendete Transaktion (Pflichtauswahl)],1,FALSE)),"nein","ja")</f>
        <v>nein</v>
      </c>
      <c r="G3975" t="s">
        <v>9516</v>
      </c>
    </row>
    <row r="3976" spans="1:7" x14ac:dyDescent="0.25">
      <c r="A3976" t="s">
        <v>5294</v>
      </c>
      <c r="B3976" t="s">
        <v>5295</v>
      </c>
      <c r="C3976" t="s">
        <v>8457</v>
      </c>
      <c r="D3976" s="13">
        <v>1057</v>
      </c>
      <c r="E3976" t="s">
        <v>9102</v>
      </c>
      <c r="F3976" t="str">
        <f>IF(ISERROR(VLOOKUP(Transaktionen[[#This Row],[Transaktionen]],BTT[Verwendete Transaktion (Pflichtauswahl)],1,FALSE)),"nein","ja")</f>
        <v>nein</v>
      </c>
    </row>
    <row r="3977" spans="1:7" x14ac:dyDescent="0.25">
      <c r="A3977" t="s">
        <v>5296</v>
      </c>
      <c r="B3977" t="s">
        <v>5297</v>
      </c>
      <c r="C3977" t="s">
        <v>8457</v>
      </c>
      <c r="D3977" s="13">
        <v>96</v>
      </c>
      <c r="E3977" t="s">
        <v>9102</v>
      </c>
      <c r="F3977" t="str">
        <f>IF(ISERROR(VLOOKUP(Transaktionen[[#This Row],[Transaktionen]],BTT[Verwendete Transaktion (Pflichtauswahl)],1,FALSE)),"nein","ja")</f>
        <v>nein</v>
      </c>
    </row>
    <row r="3978" spans="1:7" x14ac:dyDescent="0.25">
      <c r="A3978" t="s">
        <v>5298</v>
      </c>
      <c r="B3978" t="s">
        <v>5299</v>
      </c>
      <c r="C3978" t="s">
        <v>8457</v>
      </c>
      <c r="D3978" s="13">
        <v>6092</v>
      </c>
      <c r="E3978" t="s">
        <v>9102</v>
      </c>
      <c r="F3978" t="str">
        <f>IF(ISERROR(VLOOKUP(Transaktionen[[#This Row],[Transaktionen]],BTT[Verwendete Transaktion (Pflichtauswahl)],1,FALSE)),"nein","ja")</f>
        <v>nein</v>
      </c>
    </row>
    <row r="3979" spans="1:7" x14ac:dyDescent="0.25">
      <c r="A3979" t="s">
        <v>5300</v>
      </c>
      <c r="B3979" t="s">
        <v>5301</v>
      </c>
      <c r="C3979" t="s">
        <v>6036</v>
      </c>
      <c r="D3979" s="13">
        <v>1301</v>
      </c>
      <c r="E3979" t="s">
        <v>9102</v>
      </c>
      <c r="F3979" t="str">
        <f>IF(ISERROR(VLOOKUP(Transaktionen[[#This Row],[Transaktionen]],BTT[Verwendete Transaktion (Pflichtauswahl)],1,FALSE)),"nein","ja")</f>
        <v>nein</v>
      </c>
    </row>
    <row r="3980" spans="1:7" x14ac:dyDescent="0.25">
      <c r="A3980" t="s">
        <v>5302</v>
      </c>
      <c r="B3980" t="s">
        <v>5303</v>
      </c>
      <c r="C3980" t="s">
        <v>8457</v>
      </c>
      <c r="D3980" s="13">
        <v>258</v>
      </c>
      <c r="E3980" t="s">
        <v>9102</v>
      </c>
      <c r="F3980" t="str">
        <f>IF(ISERROR(VLOOKUP(Transaktionen[[#This Row],[Transaktionen]],BTT[Verwendete Transaktion (Pflichtauswahl)],1,FALSE)),"nein","ja")</f>
        <v>nein</v>
      </c>
    </row>
    <row r="3981" spans="1:7" x14ac:dyDescent="0.25">
      <c r="A3981" t="s">
        <v>7408</v>
      </c>
      <c r="B3981" t="s">
        <v>8413</v>
      </c>
      <c r="C3981" t="s">
        <v>8457</v>
      </c>
      <c r="D3981" s="13">
        <v>42</v>
      </c>
      <c r="E3981" t="s">
        <v>576</v>
      </c>
      <c r="F3981" t="str">
        <f>IF(ISERROR(VLOOKUP(Transaktionen[[#This Row],[Transaktionen]],BTT[Verwendete Transaktion (Pflichtauswahl)],1,FALSE)),"nein","ja")</f>
        <v>nein</v>
      </c>
    </row>
    <row r="3982" spans="1:7" x14ac:dyDescent="0.25">
      <c r="A3982" t="s">
        <v>5304</v>
      </c>
      <c r="B3982" t="s">
        <v>5305</v>
      </c>
      <c r="C3982" t="s">
        <v>6036</v>
      </c>
      <c r="D3982" s="13">
        <v>595</v>
      </c>
      <c r="E3982" t="s">
        <v>9102</v>
      </c>
      <c r="F3982" t="str">
        <f>IF(ISERROR(VLOOKUP(Transaktionen[[#This Row],[Transaktionen]],BTT[Verwendete Transaktion (Pflichtauswahl)],1,FALSE)),"nein","ja")</f>
        <v>nein</v>
      </c>
    </row>
    <row r="3983" spans="1:7" x14ac:dyDescent="0.25">
      <c r="A3983" t="s">
        <v>7409</v>
      </c>
      <c r="B3983" t="s">
        <v>8414</v>
      </c>
      <c r="C3983" t="s">
        <v>6036</v>
      </c>
      <c r="D3983" s="13" t="s">
        <v>576</v>
      </c>
      <c r="E3983" t="s">
        <v>576</v>
      </c>
      <c r="F3983" t="str">
        <f>IF(ISERROR(VLOOKUP(Transaktionen[[#This Row],[Transaktionen]],BTT[Verwendete Transaktion (Pflichtauswahl)],1,FALSE)),"nein","ja")</f>
        <v>nein</v>
      </c>
      <c r="G3983" t="s">
        <v>9516</v>
      </c>
    </row>
    <row r="3984" spans="1:7" x14ac:dyDescent="0.25">
      <c r="A3984" t="s">
        <v>7410</v>
      </c>
      <c r="B3984" t="s">
        <v>8415</v>
      </c>
      <c r="C3984" t="s">
        <v>8457</v>
      </c>
      <c r="D3984" s="13">
        <v>22</v>
      </c>
      <c r="E3984" t="s">
        <v>576</v>
      </c>
      <c r="F3984" t="str">
        <f>IF(ISERROR(VLOOKUP(Transaktionen[[#This Row],[Transaktionen]],BTT[Verwendete Transaktion (Pflichtauswahl)],1,FALSE)),"nein","ja")</f>
        <v>nein</v>
      </c>
    </row>
    <row r="3985" spans="1:6" x14ac:dyDescent="0.25">
      <c r="A3985" t="s">
        <v>9497</v>
      </c>
      <c r="B3985" t="s">
        <v>9498</v>
      </c>
      <c r="C3985" t="s">
        <v>3</v>
      </c>
      <c r="D3985" s="13">
        <v>10</v>
      </c>
      <c r="E3985" t="s">
        <v>9102</v>
      </c>
      <c r="F3985" t="str">
        <f>IF(ISERROR(VLOOKUP(Transaktionen[[#This Row],[Transaktionen]],BTT[Verwendete Transaktion (Pflichtauswahl)],1,FALSE)),"nein","ja")</f>
        <v>nein</v>
      </c>
    </row>
    <row r="3986" spans="1:6" x14ac:dyDescent="0.25">
      <c r="A3986" t="s">
        <v>5356</v>
      </c>
      <c r="B3986" t="s">
        <v>5357</v>
      </c>
      <c r="C3986" t="s">
        <v>3</v>
      </c>
      <c r="D3986" s="13">
        <v>126</v>
      </c>
      <c r="E3986" t="s">
        <v>576</v>
      </c>
      <c r="F3986" t="str">
        <f>IF(ISERROR(VLOOKUP(Transaktionen[[#This Row],[Transaktionen]],BTT[Verwendete Transaktion (Pflichtauswahl)],1,FALSE)),"nein","ja")</f>
        <v>nein</v>
      </c>
    </row>
    <row r="3987" spans="1:6" x14ac:dyDescent="0.25">
      <c r="A3987" t="s">
        <v>5358</v>
      </c>
      <c r="B3987" t="s">
        <v>5359</v>
      </c>
      <c r="C3987" t="s">
        <v>3</v>
      </c>
      <c r="D3987" s="13">
        <v>154</v>
      </c>
      <c r="E3987" t="s">
        <v>9102</v>
      </c>
      <c r="F3987" t="str">
        <f>IF(ISERROR(VLOOKUP(Transaktionen[[#This Row],[Transaktionen]],BTT[Verwendete Transaktion (Pflichtauswahl)],1,FALSE)),"nein","ja")</f>
        <v>nein</v>
      </c>
    </row>
    <row r="3988" spans="1:6" x14ac:dyDescent="0.25">
      <c r="A3988" t="s">
        <v>5360</v>
      </c>
      <c r="B3988" t="s">
        <v>5361</v>
      </c>
      <c r="C3988" t="s">
        <v>3</v>
      </c>
      <c r="D3988" s="13">
        <v>590</v>
      </c>
      <c r="E3988" t="s">
        <v>9102</v>
      </c>
      <c r="F3988" t="str">
        <f>IF(ISERROR(VLOOKUP(Transaktionen[[#This Row],[Transaktionen]],BTT[Verwendete Transaktion (Pflichtauswahl)],1,FALSE)),"nein","ja")</f>
        <v>nein</v>
      </c>
    </row>
    <row r="3989" spans="1:6" x14ac:dyDescent="0.25">
      <c r="A3989" t="s">
        <v>5306</v>
      </c>
      <c r="B3989" t="s">
        <v>5307</v>
      </c>
      <c r="C3989" t="s">
        <v>3</v>
      </c>
      <c r="D3989" s="13">
        <v>1458</v>
      </c>
      <c r="E3989" t="s">
        <v>9102</v>
      </c>
      <c r="F3989" t="str">
        <f>IF(ISERROR(VLOOKUP(Transaktionen[[#This Row],[Transaktionen]],BTT[Verwendete Transaktion (Pflichtauswahl)],1,FALSE)),"nein","ja")</f>
        <v>ja</v>
      </c>
    </row>
    <row r="3990" spans="1:6" x14ac:dyDescent="0.25">
      <c r="A3990" t="s">
        <v>5308</v>
      </c>
      <c r="B3990" t="s">
        <v>5309</v>
      </c>
      <c r="C3990" t="s">
        <v>3</v>
      </c>
      <c r="D3990" s="13">
        <v>10</v>
      </c>
      <c r="E3990" t="s">
        <v>9102</v>
      </c>
      <c r="F3990" t="str">
        <f>IF(ISERROR(VLOOKUP(Transaktionen[[#This Row],[Transaktionen]],BTT[Verwendete Transaktion (Pflichtauswahl)],1,FALSE)),"nein","ja")</f>
        <v>nein</v>
      </c>
    </row>
    <row r="3991" spans="1:6" x14ac:dyDescent="0.25">
      <c r="A3991" t="s">
        <v>5310</v>
      </c>
      <c r="B3991" t="s">
        <v>5311</v>
      </c>
      <c r="C3991" t="s">
        <v>8457</v>
      </c>
      <c r="D3991" s="13">
        <v>14</v>
      </c>
      <c r="E3991" t="s">
        <v>9102</v>
      </c>
      <c r="F3991" t="str">
        <f>IF(ISERROR(VLOOKUP(Transaktionen[[#This Row],[Transaktionen]],BTT[Verwendete Transaktion (Pflichtauswahl)],1,FALSE)),"nein","ja")</f>
        <v>nein</v>
      </c>
    </row>
    <row r="3992" spans="1:6" x14ac:dyDescent="0.25">
      <c r="A3992" t="s">
        <v>5312</v>
      </c>
      <c r="B3992" t="s">
        <v>5313</v>
      </c>
      <c r="C3992" t="s">
        <v>6039</v>
      </c>
      <c r="D3992" s="13">
        <v>3</v>
      </c>
      <c r="E3992" t="s">
        <v>9102</v>
      </c>
      <c r="F3992" t="str">
        <f>IF(ISERROR(VLOOKUP(Transaktionen[[#This Row],[Transaktionen]],BTT[Verwendete Transaktion (Pflichtauswahl)],1,FALSE)),"nein","ja")</f>
        <v>nein</v>
      </c>
    </row>
    <row r="3993" spans="1:6" x14ac:dyDescent="0.25">
      <c r="A3993" t="s">
        <v>5314</v>
      </c>
      <c r="B3993" t="s">
        <v>5315</v>
      </c>
      <c r="C3993" t="s">
        <v>6042</v>
      </c>
      <c r="D3993" s="13">
        <v>217</v>
      </c>
      <c r="E3993" t="s">
        <v>9102</v>
      </c>
      <c r="F3993" t="str">
        <f>IF(ISERROR(VLOOKUP(Transaktionen[[#This Row],[Transaktionen]],BTT[Verwendete Transaktion (Pflichtauswahl)],1,FALSE)),"nein","ja")</f>
        <v>nein</v>
      </c>
    </row>
    <row r="3994" spans="1:6" x14ac:dyDescent="0.25">
      <c r="A3994" t="s">
        <v>5316</v>
      </c>
      <c r="B3994" t="s">
        <v>5317</v>
      </c>
      <c r="C3994" t="s">
        <v>8457</v>
      </c>
      <c r="D3994" s="13">
        <v>53</v>
      </c>
      <c r="E3994" t="s">
        <v>9102</v>
      </c>
      <c r="F3994" t="str">
        <f>IF(ISERROR(VLOOKUP(Transaktionen[[#This Row],[Transaktionen]],BTT[Verwendete Transaktion (Pflichtauswahl)],1,FALSE)),"nein","ja")</f>
        <v>nein</v>
      </c>
    </row>
    <row r="3995" spans="1:6" x14ac:dyDescent="0.25">
      <c r="A3995" t="s">
        <v>5318</v>
      </c>
      <c r="B3995" t="s">
        <v>5317</v>
      </c>
      <c r="C3995" t="s">
        <v>8457</v>
      </c>
      <c r="D3995" s="13">
        <v>57</v>
      </c>
      <c r="E3995" t="s">
        <v>9102</v>
      </c>
      <c r="F3995" t="str">
        <f>IF(ISERROR(VLOOKUP(Transaktionen[[#This Row],[Transaktionen]],BTT[Verwendete Transaktion (Pflichtauswahl)],1,FALSE)),"nein","ja")</f>
        <v>nein</v>
      </c>
    </row>
    <row r="3996" spans="1:6" x14ac:dyDescent="0.25">
      <c r="A3996" t="s">
        <v>5319</v>
      </c>
      <c r="B3996" t="s">
        <v>5320</v>
      </c>
      <c r="C3996" t="s">
        <v>8457</v>
      </c>
      <c r="D3996" s="13">
        <v>244</v>
      </c>
      <c r="E3996" t="s">
        <v>576</v>
      </c>
      <c r="F3996" t="str">
        <f>IF(ISERROR(VLOOKUP(Transaktionen[[#This Row],[Transaktionen]],BTT[Verwendete Transaktion (Pflichtauswahl)],1,FALSE)),"nein","ja")</f>
        <v>nein</v>
      </c>
    </row>
    <row r="3997" spans="1:6" x14ac:dyDescent="0.25">
      <c r="A3997" t="s">
        <v>5321</v>
      </c>
      <c r="B3997" t="s">
        <v>5322</v>
      </c>
      <c r="C3997" t="s">
        <v>8457</v>
      </c>
      <c r="D3997" s="13">
        <v>369</v>
      </c>
      <c r="E3997" t="s">
        <v>9102</v>
      </c>
      <c r="F3997" t="str">
        <f>IF(ISERROR(VLOOKUP(Transaktionen[[#This Row],[Transaktionen]],BTT[Verwendete Transaktion (Pflichtauswahl)],1,FALSE)),"nein","ja")</f>
        <v>nein</v>
      </c>
    </row>
    <row r="3998" spans="1:6" x14ac:dyDescent="0.25">
      <c r="A3998" t="s">
        <v>5323</v>
      </c>
      <c r="B3998" t="s">
        <v>5324</v>
      </c>
      <c r="C3998" t="s">
        <v>8457</v>
      </c>
      <c r="D3998" s="13">
        <v>833</v>
      </c>
      <c r="E3998" t="s">
        <v>9102</v>
      </c>
      <c r="F3998" t="str">
        <f>IF(ISERROR(VLOOKUP(Transaktionen[[#This Row],[Transaktionen]],BTT[Verwendete Transaktion (Pflichtauswahl)],1,FALSE)),"nein","ja")</f>
        <v>nein</v>
      </c>
    </row>
    <row r="3999" spans="1:6" x14ac:dyDescent="0.25">
      <c r="A3999" t="s">
        <v>7411</v>
      </c>
      <c r="B3999" t="s">
        <v>8416</v>
      </c>
      <c r="C3999" t="s">
        <v>8457</v>
      </c>
      <c r="D3999" s="13">
        <v>797</v>
      </c>
      <c r="E3999" t="s">
        <v>576</v>
      </c>
      <c r="F3999" t="str">
        <f>IF(ISERROR(VLOOKUP(Transaktionen[[#This Row],[Transaktionen]],BTT[Verwendete Transaktion (Pflichtauswahl)],1,FALSE)),"nein","ja")</f>
        <v>nein</v>
      </c>
    </row>
    <row r="4000" spans="1:6" x14ac:dyDescent="0.25">
      <c r="A4000" t="s">
        <v>9499</v>
      </c>
      <c r="B4000" t="s">
        <v>9500</v>
      </c>
      <c r="C4000" t="s">
        <v>8457</v>
      </c>
      <c r="D4000" s="13">
        <v>10</v>
      </c>
      <c r="E4000" t="s">
        <v>9102</v>
      </c>
      <c r="F4000" t="str">
        <f>IF(ISERROR(VLOOKUP(Transaktionen[[#This Row],[Transaktionen]],BTT[Verwendete Transaktion (Pflichtauswahl)],1,FALSE)),"nein","ja")</f>
        <v>nein</v>
      </c>
    </row>
    <row r="4001" spans="1:7" x14ac:dyDescent="0.25">
      <c r="A4001" t="s">
        <v>9501</v>
      </c>
      <c r="B4001" t="s">
        <v>9502</v>
      </c>
      <c r="C4001" t="s">
        <v>8457</v>
      </c>
      <c r="D4001" s="13">
        <v>10</v>
      </c>
      <c r="E4001" t="s">
        <v>9102</v>
      </c>
      <c r="F4001" t="str">
        <f>IF(ISERROR(VLOOKUP(Transaktionen[[#This Row],[Transaktionen]],BTT[Verwendete Transaktion (Pflichtauswahl)],1,FALSE)),"nein","ja")</f>
        <v>nein</v>
      </c>
    </row>
    <row r="4002" spans="1:7" x14ac:dyDescent="0.25">
      <c r="A4002" t="s">
        <v>7412</v>
      </c>
      <c r="B4002" t="s">
        <v>8417</v>
      </c>
      <c r="C4002" t="s">
        <v>8457</v>
      </c>
      <c r="D4002" s="13">
        <v>10</v>
      </c>
      <c r="E4002" t="s">
        <v>576</v>
      </c>
      <c r="F4002" t="str">
        <f>IF(ISERROR(VLOOKUP(Transaktionen[[#This Row],[Transaktionen]],BTT[Verwendete Transaktion (Pflichtauswahl)],1,FALSE)),"nein","ja")</f>
        <v>nein</v>
      </c>
    </row>
    <row r="4003" spans="1:7" x14ac:dyDescent="0.25">
      <c r="A4003" t="s">
        <v>5325</v>
      </c>
      <c r="B4003" t="s">
        <v>5326</v>
      </c>
      <c r="C4003" t="s">
        <v>8457</v>
      </c>
      <c r="D4003" s="13">
        <v>5310</v>
      </c>
      <c r="E4003" t="s">
        <v>9102</v>
      </c>
      <c r="F4003" t="str">
        <f>IF(ISERROR(VLOOKUP(Transaktionen[[#This Row],[Transaktionen]],BTT[Verwendete Transaktion (Pflichtauswahl)],1,FALSE)),"nein","ja")</f>
        <v>nein</v>
      </c>
    </row>
    <row r="4004" spans="1:7" x14ac:dyDescent="0.25">
      <c r="A4004" t="s">
        <v>5327</v>
      </c>
      <c r="B4004" t="s">
        <v>5328</v>
      </c>
      <c r="C4004" t="s">
        <v>8457</v>
      </c>
      <c r="D4004" s="13">
        <v>9</v>
      </c>
      <c r="E4004" t="s">
        <v>9102</v>
      </c>
      <c r="F4004" t="str">
        <f>IF(ISERROR(VLOOKUP(Transaktionen[[#This Row],[Transaktionen]],BTT[Verwendete Transaktion (Pflichtauswahl)],1,FALSE)),"nein","ja")</f>
        <v>nein</v>
      </c>
    </row>
    <row r="4005" spans="1:7" x14ac:dyDescent="0.25">
      <c r="A4005" t="s">
        <v>5329</v>
      </c>
      <c r="B4005" t="s">
        <v>5330</v>
      </c>
      <c r="C4005" t="s">
        <v>6042</v>
      </c>
      <c r="D4005" s="13">
        <v>11</v>
      </c>
      <c r="E4005" t="s">
        <v>9102</v>
      </c>
      <c r="F4005" s="10" t="str">
        <f>IF(ISERROR(VLOOKUP(Transaktionen[[#This Row],[Transaktionen]],BTT[Verwendete Transaktion (Pflichtauswahl)],1,FALSE)),"nein","ja")</f>
        <v>nein</v>
      </c>
    </row>
    <row r="4006" spans="1:7" x14ac:dyDescent="0.25">
      <c r="A4006" t="s">
        <v>5331</v>
      </c>
      <c r="B4006" t="s">
        <v>5332</v>
      </c>
      <c r="C4006" t="s">
        <v>8457</v>
      </c>
      <c r="D4006" s="13">
        <v>397</v>
      </c>
      <c r="E4006" t="s">
        <v>9102</v>
      </c>
      <c r="F4006" t="str">
        <f>IF(ISERROR(VLOOKUP(Transaktionen[[#This Row],[Transaktionen]],BTT[Verwendete Transaktion (Pflichtauswahl)],1,FALSE)),"nein","ja")</f>
        <v>nein</v>
      </c>
    </row>
    <row r="4007" spans="1:7" x14ac:dyDescent="0.25">
      <c r="A4007" t="s">
        <v>5333</v>
      </c>
      <c r="B4007" t="s">
        <v>5334</v>
      </c>
      <c r="C4007" t="s">
        <v>6040</v>
      </c>
      <c r="D4007" s="13">
        <v>3528</v>
      </c>
      <c r="E4007" t="s">
        <v>9102</v>
      </c>
      <c r="F4007" t="str">
        <f>IF(ISERROR(VLOOKUP(Transaktionen[[#This Row],[Transaktionen]],BTT[Verwendete Transaktion (Pflichtauswahl)],1,FALSE)),"nein","ja")</f>
        <v>nein</v>
      </c>
    </row>
    <row r="4008" spans="1:7" x14ac:dyDescent="0.25">
      <c r="A4008" t="s">
        <v>5335</v>
      </c>
      <c r="B4008" t="s">
        <v>5336</v>
      </c>
      <c r="C4008" t="s">
        <v>6040</v>
      </c>
      <c r="D4008" s="13">
        <v>2565</v>
      </c>
      <c r="E4008" t="s">
        <v>9102</v>
      </c>
      <c r="F4008" t="str">
        <f>IF(ISERROR(VLOOKUP(Transaktionen[[#This Row],[Transaktionen]],BTT[Verwendete Transaktion (Pflichtauswahl)],1,FALSE)),"nein","ja")</f>
        <v>nein</v>
      </c>
    </row>
    <row r="4009" spans="1:7" x14ac:dyDescent="0.25">
      <c r="A4009" t="s">
        <v>9503</v>
      </c>
      <c r="B4009" t="s">
        <v>9504</v>
      </c>
      <c r="C4009" t="s">
        <v>6040</v>
      </c>
      <c r="D4009" s="13">
        <v>10</v>
      </c>
      <c r="E4009" t="s">
        <v>9102</v>
      </c>
      <c r="F4009" s="10" t="str">
        <f>IF(ISERROR(VLOOKUP(Transaktionen[[#This Row],[Transaktionen]],BTT[Verwendete Transaktion (Pflichtauswahl)],1,FALSE)),"nein","ja")</f>
        <v>nein</v>
      </c>
    </row>
    <row r="4010" spans="1:7" x14ac:dyDescent="0.25">
      <c r="A4010" t="s">
        <v>5337</v>
      </c>
      <c r="B4010" t="s">
        <v>5338</v>
      </c>
      <c r="C4010" t="s">
        <v>6040</v>
      </c>
      <c r="D4010" s="13">
        <v>3952</v>
      </c>
      <c r="E4010" t="s">
        <v>9102</v>
      </c>
      <c r="F4010" t="str">
        <f>IF(ISERROR(VLOOKUP(Transaktionen[[#This Row],[Transaktionen]],BTT[Verwendete Transaktion (Pflichtauswahl)],1,FALSE)),"nein","ja")</f>
        <v>nein</v>
      </c>
    </row>
    <row r="4011" spans="1:7" x14ac:dyDescent="0.25">
      <c r="A4011" t="s">
        <v>5339</v>
      </c>
      <c r="B4011" t="s">
        <v>5340</v>
      </c>
      <c r="C4011" t="s">
        <v>3</v>
      </c>
      <c r="D4011" s="13">
        <v>1934</v>
      </c>
      <c r="E4011" t="s">
        <v>9102</v>
      </c>
      <c r="F4011" t="str">
        <f>IF(ISERROR(VLOOKUP(Transaktionen[[#This Row],[Transaktionen]],BTT[Verwendete Transaktion (Pflichtauswahl)],1,FALSE)),"nein","ja")</f>
        <v>nein</v>
      </c>
    </row>
    <row r="4012" spans="1:7" x14ac:dyDescent="0.25">
      <c r="A4012" t="s">
        <v>7413</v>
      </c>
      <c r="B4012" t="s">
        <v>8418</v>
      </c>
      <c r="C4012" t="s">
        <v>8457</v>
      </c>
      <c r="D4012" s="13" t="s">
        <v>576</v>
      </c>
      <c r="E4012" t="s">
        <v>576</v>
      </c>
      <c r="F4012" t="str">
        <f>IF(ISERROR(VLOOKUP(Transaktionen[[#This Row],[Transaktionen]],BTT[Verwendete Transaktion (Pflichtauswahl)],1,FALSE)),"nein","ja")</f>
        <v>nein</v>
      </c>
      <c r="G4012" t="s">
        <v>9516</v>
      </c>
    </row>
    <row r="4013" spans="1:7" x14ac:dyDescent="0.25">
      <c r="A4013" t="s">
        <v>5341</v>
      </c>
      <c r="B4013" t="s">
        <v>5342</v>
      </c>
      <c r="C4013" t="s">
        <v>3</v>
      </c>
      <c r="D4013" s="13">
        <v>1800</v>
      </c>
      <c r="E4013" t="s">
        <v>9102</v>
      </c>
      <c r="F4013" t="str">
        <f>IF(ISERROR(VLOOKUP(Transaktionen[[#This Row],[Transaktionen]],BTT[Verwendete Transaktion (Pflichtauswahl)],1,FALSE)),"nein","ja")</f>
        <v>nein</v>
      </c>
    </row>
    <row r="4014" spans="1:7" x14ac:dyDescent="0.25">
      <c r="A4014" t="s">
        <v>9505</v>
      </c>
      <c r="B4014" t="s">
        <v>9506</v>
      </c>
      <c r="C4014" t="s">
        <v>3</v>
      </c>
      <c r="D4014" s="13">
        <v>1838</v>
      </c>
      <c r="E4014" t="s">
        <v>9102</v>
      </c>
      <c r="F4014" t="str">
        <f>IF(ISERROR(VLOOKUP(Transaktionen[[#This Row],[Transaktionen]],BTT[Verwendete Transaktion (Pflichtauswahl)],1,FALSE)),"nein","ja")</f>
        <v>nein</v>
      </c>
    </row>
    <row r="4015" spans="1:7" x14ac:dyDescent="0.25">
      <c r="A4015" t="s">
        <v>9507</v>
      </c>
      <c r="B4015" t="s">
        <v>9508</v>
      </c>
      <c r="C4015" t="s">
        <v>3</v>
      </c>
      <c r="D4015" s="13">
        <v>895</v>
      </c>
      <c r="E4015" t="s">
        <v>9102</v>
      </c>
      <c r="F4015" t="str">
        <f>IF(ISERROR(VLOOKUP(Transaktionen[[#This Row],[Transaktionen]],BTT[Verwendete Transaktion (Pflichtauswahl)],1,FALSE)),"nein","ja")</f>
        <v>nein</v>
      </c>
    </row>
    <row r="4016" spans="1:7" x14ac:dyDescent="0.25">
      <c r="A4016" t="s">
        <v>9509</v>
      </c>
      <c r="B4016" t="s">
        <v>9510</v>
      </c>
      <c r="C4016" t="s">
        <v>3</v>
      </c>
      <c r="D4016" s="13">
        <v>74</v>
      </c>
      <c r="E4016" t="s">
        <v>9102</v>
      </c>
      <c r="F4016" t="str">
        <f>IF(ISERROR(VLOOKUP(Transaktionen[[#This Row],[Transaktionen]],BTT[Verwendete Transaktion (Pflichtauswahl)],1,FALSE)),"nein","ja")</f>
        <v>nein</v>
      </c>
    </row>
    <row r="4017" spans="1:6" x14ac:dyDescent="0.25">
      <c r="A4017" t="s">
        <v>5343</v>
      </c>
      <c r="B4017" t="s">
        <v>5344</v>
      </c>
      <c r="C4017" t="s">
        <v>3</v>
      </c>
      <c r="D4017" s="13">
        <v>6851</v>
      </c>
      <c r="E4017" t="s">
        <v>9102</v>
      </c>
      <c r="F4017" t="str">
        <f>IF(ISERROR(VLOOKUP(Transaktionen[[#This Row],[Transaktionen]],BTT[Verwendete Transaktion (Pflichtauswahl)],1,FALSE)),"nein","ja")</f>
        <v>nein</v>
      </c>
    </row>
    <row r="4018" spans="1:6" x14ac:dyDescent="0.25">
      <c r="A4018" t="s">
        <v>7414</v>
      </c>
      <c r="B4018" t="s">
        <v>8419</v>
      </c>
      <c r="C4018" t="s">
        <v>6036</v>
      </c>
      <c r="D4018" s="13">
        <v>10</v>
      </c>
      <c r="E4018" t="s">
        <v>576</v>
      </c>
      <c r="F4018" t="str">
        <f>IF(ISERROR(VLOOKUP(Transaktionen[[#This Row],[Transaktionen]],BTT[Verwendete Transaktion (Pflichtauswahl)],1,FALSE)),"nein","ja")</f>
        <v>nein</v>
      </c>
    </row>
    <row r="4019" spans="1:6" x14ac:dyDescent="0.25">
      <c r="A4019" t="s">
        <v>7415</v>
      </c>
      <c r="B4019" t="s">
        <v>8420</v>
      </c>
      <c r="C4019" t="s">
        <v>6036</v>
      </c>
      <c r="D4019" s="13">
        <v>10</v>
      </c>
      <c r="E4019" t="s">
        <v>576</v>
      </c>
      <c r="F4019" t="str">
        <f>IF(ISERROR(VLOOKUP(Transaktionen[[#This Row],[Transaktionen]],BTT[Verwendete Transaktion (Pflichtauswahl)],1,FALSE)),"nein","ja")</f>
        <v>nein</v>
      </c>
    </row>
    <row r="4020" spans="1:6" x14ac:dyDescent="0.25">
      <c r="A4020" t="s">
        <v>5345</v>
      </c>
      <c r="B4020" t="s">
        <v>5346</v>
      </c>
      <c r="C4020" t="s">
        <v>8457</v>
      </c>
      <c r="D4020" s="13">
        <v>25613</v>
      </c>
      <c r="E4020" t="s">
        <v>9102</v>
      </c>
      <c r="F4020" t="str">
        <f>IF(ISERROR(VLOOKUP(Transaktionen[[#This Row],[Transaktionen]],BTT[Verwendete Transaktion (Pflichtauswahl)],1,FALSE)),"nein","ja")</f>
        <v>nein</v>
      </c>
    </row>
    <row r="4021" spans="1:6" x14ac:dyDescent="0.25">
      <c r="A4021" t="s">
        <v>5347</v>
      </c>
      <c r="B4021" t="s">
        <v>5348</v>
      </c>
      <c r="C4021" t="s">
        <v>8457</v>
      </c>
      <c r="D4021" s="13">
        <v>810</v>
      </c>
      <c r="E4021" t="s">
        <v>576</v>
      </c>
      <c r="F4021" t="str">
        <f>IF(ISERROR(VLOOKUP(Transaktionen[[#This Row],[Transaktionen]],BTT[Verwendete Transaktion (Pflichtauswahl)],1,FALSE)),"nein","ja")</f>
        <v>nein</v>
      </c>
    </row>
    <row r="4022" spans="1:6" x14ac:dyDescent="0.25">
      <c r="A4022" t="s">
        <v>5349</v>
      </c>
      <c r="B4022" t="s">
        <v>5350</v>
      </c>
      <c r="C4022" t="s">
        <v>3</v>
      </c>
      <c r="D4022" s="13">
        <v>930</v>
      </c>
      <c r="E4022" t="s">
        <v>576</v>
      </c>
      <c r="F4022" t="str">
        <f>IF(ISERROR(VLOOKUP(Transaktionen[[#This Row],[Transaktionen]],BTT[Verwendete Transaktion (Pflichtauswahl)],1,FALSE)),"nein","ja")</f>
        <v>nein</v>
      </c>
    </row>
    <row r="4023" spans="1:6" x14ac:dyDescent="0.25">
      <c r="A4023" t="s">
        <v>5351</v>
      </c>
      <c r="B4023" t="s">
        <v>5352</v>
      </c>
      <c r="C4023" t="s">
        <v>8457</v>
      </c>
      <c r="D4023" s="13">
        <v>1804</v>
      </c>
      <c r="E4023" t="s">
        <v>9102</v>
      </c>
      <c r="F4023" t="str">
        <f>IF(ISERROR(VLOOKUP(Transaktionen[[#This Row],[Transaktionen]],BTT[Verwendete Transaktion (Pflichtauswahl)],1,FALSE)),"nein","ja")</f>
        <v>nein</v>
      </c>
    </row>
    <row r="4024" spans="1:6" x14ac:dyDescent="0.25">
      <c r="A4024" t="s">
        <v>5353</v>
      </c>
      <c r="B4024" t="s">
        <v>5354</v>
      </c>
      <c r="C4024" t="s">
        <v>8457</v>
      </c>
      <c r="D4024" s="13">
        <v>569738</v>
      </c>
      <c r="E4024" t="s">
        <v>9102</v>
      </c>
      <c r="F4024" t="str">
        <f>IF(ISERROR(VLOOKUP(Transaktionen[[#This Row],[Transaktionen]],BTT[Verwendete Transaktion (Pflichtauswahl)],1,FALSE)),"nein","ja")</f>
        <v>nein</v>
      </c>
    </row>
    <row r="4025" spans="1:6" x14ac:dyDescent="0.25">
      <c r="A4025" t="s">
        <v>5355</v>
      </c>
      <c r="B4025" t="s">
        <v>5354</v>
      </c>
      <c r="C4025" t="s">
        <v>8457</v>
      </c>
      <c r="D4025" s="13">
        <v>18</v>
      </c>
      <c r="E4025" t="s">
        <v>9102</v>
      </c>
      <c r="F4025" t="str">
        <f>IF(ISERROR(VLOOKUP(Transaktionen[[#This Row],[Transaktionen]],BTT[Verwendete Transaktion (Pflichtauswahl)],1,FALSE)),"nein","ja")</f>
        <v>nein</v>
      </c>
    </row>
    <row r="4026" spans="1:6" x14ac:dyDescent="0.25">
      <c r="A4026" t="s">
        <v>7416</v>
      </c>
      <c r="B4026" t="s">
        <v>8421</v>
      </c>
      <c r="C4026" t="s">
        <v>8457</v>
      </c>
      <c r="D4026" s="13">
        <v>10</v>
      </c>
      <c r="E4026" t="s">
        <v>576</v>
      </c>
      <c r="F4026" t="str">
        <f>IF(ISERROR(VLOOKUP(Transaktionen[[#This Row],[Transaktionen]],BTT[Verwendete Transaktion (Pflichtauswahl)],1,FALSE)),"nein","ja")</f>
        <v>nein</v>
      </c>
    </row>
    <row r="4027" spans="1:6" x14ac:dyDescent="0.25">
      <c r="A4027" t="s">
        <v>9511</v>
      </c>
      <c r="B4027" t="s">
        <v>9512</v>
      </c>
      <c r="C4027" t="s">
        <v>8457</v>
      </c>
      <c r="D4027" s="13">
        <v>10</v>
      </c>
      <c r="E4027" t="s">
        <v>9102</v>
      </c>
      <c r="F4027" t="str">
        <f>IF(ISERROR(VLOOKUP(Transaktionen[[#This Row],[Transaktionen]],BTT[Verwendete Transaktion (Pflichtauswahl)],1,FALSE)),"nein","ja")</f>
        <v>nein</v>
      </c>
    </row>
    <row r="4028" spans="1:6" x14ac:dyDescent="0.25">
      <c r="A4028" t="s">
        <v>7417</v>
      </c>
      <c r="B4028" t="s">
        <v>8422</v>
      </c>
      <c r="C4028" t="s">
        <v>8457</v>
      </c>
      <c r="D4028" s="13">
        <v>10</v>
      </c>
      <c r="E4028" t="s">
        <v>576</v>
      </c>
      <c r="F4028" t="str">
        <f>IF(ISERROR(VLOOKUP(Transaktionen[[#This Row],[Transaktionen]],BTT[Verwendete Transaktion (Pflichtauswahl)],1,FALSE)),"nein","ja")</f>
        <v>nein</v>
      </c>
    </row>
    <row r="4029" spans="1:6" x14ac:dyDescent="0.25">
      <c r="A4029" t="s">
        <v>7418</v>
      </c>
      <c r="B4029" t="s">
        <v>8423</v>
      </c>
      <c r="C4029" t="s">
        <v>3</v>
      </c>
      <c r="D4029" s="13">
        <v>856</v>
      </c>
      <c r="E4029" t="s">
        <v>9102</v>
      </c>
      <c r="F4029" t="str">
        <f>IF(ISERROR(VLOOKUP(Transaktionen[[#This Row],[Transaktionen]],BTT[Verwendete Transaktion (Pflichtauswahl)],1,FALSE)),"nein","ja")</f>
        <v>nein</v>
      </c>
    </row>
    <row r="4030" spans="1:6" x14ac:dyDescent="0.25">
      <c r="A4030" t="s">
        <v>9324</v>
      </c>
      <c r="B4030" t="s">
        <v>5365</v>
      </c>
      <c r="C4030" t="s">
        <v>6036</v>
      </c>
      <c r="D4030" s="13">
        <v>7</v>
      </c>
      <c r="E4030" t="s">
        <v>9102</v>
      </c>
      <c r="F4030" t="str">
        <f>IF(ISERROR(VLOOKUP(Transaktionen[[#This Row],[Transaktionen]],BTT[Verwendete Transaktion (Pflichtauswahl)],1,FALSE)),"nein","ja")</f>
        <v>nein</v>
      </c>
    </row>
    <row r="4031" spans="1:6" x14ac:dyDescent="0.25">
      <c r="A4031" t="s">
        <v>5362</v>
      </c>
      <c r="B4031" t="s">
        <v>5363</v>
      </c>
      <c r="C4031" t="s">
        <v>6036</v>
      </c>
      <c r="D4031" s="13">
        <v>875</v>
      </c>
      <c r="E4031" t="s">
        <v>9102</v>
      </c>
      <c r="F4031" t="str">
        <f>IF(ISERROR(VLOOKUP(Transaktionen[[#This Row],[Transaktionen]],BTT[Verwendete Transaktion (Pflichtauswahl)],1,FALSE)),"nein","ja")</f>
        <v>nein</v>
      </c>
    </row>
    <row r="4032" spans="1:6" x14ac:dyDescent="0.25">
      <c r="A4032" t="s">
        <v>7419</v>
      </c>
      <c r="B4032" t="s">
        <v>8424</v>
      </c>
      <c r="C4032" t="s">
        <v>8457</v>
      </c>
      <c r="D4032" s="13">
        <v>10</v>
      </c>
      <c r="E4032" t="s">
        <v>576</v>
      </c>
      <c r="F4032" t="str">
        <f>IF(ISERROR(VLOOKUP(Transaktionen[[#This Row],[Transaktionen]],BTT[Verwendete Transaktion (Pflichtauswahl)],1,FALSE)),"nein","ja")</f>
        <v>nein</v>
      </c>
    </row>
    <row r="4033" spans="1:6" x14ac:dyDescent="0.25">
      <c r="A4033" t="s">
        <v>5364</v>
      </c>
      <c r="B4033" t="s">
        <v>5365</v>
      </c>
      <c r="C4033" t="s">
        <v>6036</v>
      </c>
      <c r="D4033" s="13">
        <v>218</v>
      </c>
      <c r="E4033" t="s">
        <v>9102</v>
      </c>
      <c r="F4033" t="str">
        <f>IF(ISERROR(VLOOKUP(Transaktionen[[#This Row],[Transaktionen]],BTT[Verwendete Transaktion (Pflichtauswahl)],1,FALSE)),"nein","ja")</f>
        <v>nein</v>
      </c>
    </row>
    <row r="4034" spans="1:6" x14ac:dyDescent="0.25">
      <c r="A4034" t="s">
        <v>7420</v>
      </c>
      <c r="B4034" t="s">
        <v>8425</v>
      </c>
      <c r="C4034" t="s">
        <v>8457</v>
      </c>
      <c r="D4034" s="13">
        <v>40</v>
      </c>
      <c r="E4034" t="s">
        <v>9102</v>
      </c>
      <c r="F4034" t="str">
        <f>IF(ISERROR(VLOOKUP(Transaktionen[[#This Row],[Transaktionen]],BTT[Verwendete Transaktion (Pflichtauswahl)],1,FALSE)),"nein","ja")</f>
        <v>nein</v>
      </c>
    </row>
    <row r="4035" spans="1:6" x14ac:dyDescent="0.25">
      <c r="A4035" t="s">
        <v>5366</v>
      </c>
      <c r="B4035" t="s">
        <v>5367</v>
      </c>
      <c r="C4035" t="s">
        <v>3</v>
      </c>
      <c r="D4035" s="13">
        <v>14</v>
      </c>
      <c r="E4035" t="s">
        <v>9102</v>
      </c>
      <c r="F4035" t="str">
        <f>IF(ISERROR(VLOOKUP(Transaktionen[[#This Row],[Transaktionen]],BTT[Verwendete Transaktion (Pflichtauswahl)],1,FALSE)),"nein","ja")</f>
        <v>nein</v>
      </c>
    </row>
    <row r="4036" spans="1:6" x14ac:dyDescent="0.25">
      <c r="A4036" t="s">
        <v>5368</v>
      </c>
      <c r="B4036" t="s">
        <v>5369</v>
      </c>
      <c r="C4036" t="s">
        <v>3</v>
      </c>
      <c r="D4036" s="13">
        <v>88</v>
      </c>
      <c r="E4036" t="s">
        <v>9102</v>
      </c>
      <c r="F4036" t="str">
        <f>IF(ISERROR(VLOOKUP(Transaktionen[[#This Row],[Transaktionen]],BTT[Verwendete Transaktion (Pflichtauswahl)],1,FALSE)),"nein","ja")</f>
        <v>nein</v>
      </c>
    </row>
    <row r="4037" spans="1:6" x14ac:dyDescent="0.25">
      <c r="A4037" t="s">
        <v>5370</v>
      </c>
      <c r="B4037" t="s">
        <v>5371</v>
      </c>
      <c r="C4037" t="s">
        <v>3</v>
      </c>
      <c r="D4037" s="13">
        <v>4</v>
      </c>
      <c r="E4037" t="s">
        <v>9102</v>
      </c>
      <c r="F4037" t="str">
        <f>IF(ISERROR(VLOOKUP(Transaktionen[[#This Row],[Transaktionen]],BTT[Verwendete Transaktion (Pflichtauswahl)],1,FALSE)),"nein","ja")</f>
        <v>nein</v>
      </c>
    </row>
    <row r="4038" spans="1:6" x14ac:dyDescent="0.25">
      <c r="A4038" t="s">
        <v>9513</v>
      </c>
      <c r="B4038" t="s">
        <v>9514</v>
      </c>
      <c r="C4038" t="s">
        <v>6038</v>
      </c>
      <c r="D4038" s="13">
        <v>15</v>
      </c>
      <c r="E4038" t="s">
        <v>9102</v>
      </c>
      <c r="F4038" t="str">
        <f>IF(ISERROR(VLOOKUP(Transaktionen[[#This Row],[Transaktionen]],BTT[Verwendete Transaktion (Pflichtauswahl)],1,FALSE)),"nein","ja")</f>
        <v>nein</v>
      </c>
    </row>
    <row r="4039" spans="1:6" x14ac:dyDescent="0.25">
      <c r="A4039" t="s">
        <v>5544</v>
      </c>
      <c r="B4039" t="s">
        <v>5545</v>
      </c>
      <c r="C4039" t="s">
        <v>6038</v>
      </c>
      <c r="D4039" s="13">
        <v>2304</v>
      </c>
      <c r="E4039" t="s">
        <v>9102</v>
      </c>
      <c r="F4039" t="str">
        <f>IF(ISERROR(VLOOKUP(Transaktionen[[#This Row],[Transaktionen]],BTT[Verwendete Transaktion (Pflichtauswahl)],1,FALSE)),"nein","ja")</f>
        <v>nein</v>
      </c>
    </row>
    <row r="4040" spans="1:6" x14ac:dyDescent="0.25">
      <c r="A4040" t="s">
        <v>5546</v>
      </c>
      <c r="B4040" t="s">
        <v>5547</v>
      </c>
      <c r="C4040" t="s">
        <v>6038</v>
      </c>
      <c r="D4040" s="13">
        <v>3618</v>
      </c>
      <c r="E4040" t="s">
        <v>9102</v>
      </c>
      <c r="F4040" t="str">
        <f>IF(ISERROR(VLOOKUP(Transaktionen[[#This Row],[Transaktionen]],BTT[Verwendete Transaktion (Pflichtauswahl)],1,FALSE)),"nein","ja")</f>
        <v>nein</v>
      </c>
    </row>
    <row r="4041" spans="1:6" x14ac:dyDescent="0.25">
      <c r="A4041" t="s">
        <v>5548</v>
      </c>
      <c r="B4041" t="s">
        <v>5549</v>
      </c>
      <c r="C4041" t="s">
        <v>6038</v>
      </c>
      <c r="D4041" s="13">
        <v>463</v>
      </c>
      <c r="E4041" t="s">
        <v>9102</v>
      </c>
      <c r="F4041" t="str">
        <f>IF(ISERROR(VLOOKUP(Transaktionen[[#This Row],[Transaktionen]],BTT[Verwendete Transaktion (Pflichtauswahl)],1,FALSE)),"nein","ja")</f>
        <v>nein</v>
      </c>
    </row>
    <row r="4042" spans="1:6" x14ac:dyDescent="0.25">
      <c r="A4042" t="s">
        <v>5372</v>
      </c>
      <c r="B4042" t="s">
        <v>5373</v>
      </c>
      <c r="C4042" t="s">
        <v>6038</v>
      </c>
      <c r="D4042" s="13">
        <v>70620</v>
      </c>
      <c r="E4042" t="s">
        <v>9102</v>
      </c>
      <c r="F4042" t="str">
        <f>IF(ISERROR(VLOOKUP(Transaktionen[[#This Row],[Transaktionen]],BTT[Verwendete Transaktion (Pflichtauswahl)],1,FALSE)),"nein","ja")</f>
        <v>nein</v>
      </c>
    </row>
    <row r="4043" spans="1:6" x14ac:dyDescent="0.25">
      <c r="A4043" t="s">
        <v>5374</v>
      </c>
      <c r="B4043" t="s">
        <v>5375</v>
      </c>
      <c r="C4043" t="s">
        <v>6038</v>
      </c>
      <c r="D4043" s="13">
        <v>1400441</v>
      </c>
      <c r="E4043" t="s">
        <v>9102</v>
      </c>
      <c r="F4043" t="str">
        <f>IF(ISERROR(VLOOKUP(Transaktionen[[#This Row],[Transaktionen]],BTT[Verwendete Transaktion (Pflichtauswahl)],1,FALSE)),"nein","ja")</f>
        <v>nein</v>
      </c>
    </row>
    <row r="4044" spans="1:6" x14ac:dyDescent="0.25">
      <c r="A4044" t="s">
        <v>5376</v>
      </c>
      <c r="B4044" t="s">
        <v>5377</v>
      </c>
      <c r="C4044" t="s">
        <v>6038</v>
      </c>
      <c r="D4044" s="13">
        <v>80</v>
      </c>
      <c r="E4044" t="s">
        <v>9102</v>
      </c>
      <c r="F4044" t="str">
        <f>IF(ISERROR(VLOOKUP(Transaktionen[[#This Row],[Transaktionen]],BTT[Verwendete Transaktion (Pflichtauswahl)],1,FALSE)),"nein","ja")</f>
        <v>nein</v>
      </c>
    </row>
    <row r="4045" spans="1:6" x14ac:dyDescent="0.25">
      <c r="A4045" t="s">
        <v>5378</v>
      </c>
      <c r="B4045" t="s">
        <v>5379</v>
      </c>
      <c r="C4045" t="s">
        <v>6038</v>
      </c>
      <c r="D4045" s="13">
        <v>66</v>
      </c>
      <c r="E4045" t="s">
        <v>9102</v>
      </c>
      <c r="F4045" t="str">
        <f>IF(ISERROR(VLOOKUP(Transaktionen[[#This Row],[Transaktionen]],BTT[Verwendete Transaktion (Pflichtauswahl)],1,FALSE)),"nein","ja")</f>
        <v>nein</v>
      </c>
    </row>
    <row r="4046" spans="1:6" x14ac:dyDescent="0.25">
      <c r="A4046" t="s">
        <v>5380</v>
      </c>
      <c r="B4046" t="s">
        <v>5381</v>
      </c>
      <c r="C4046" t="s">
        <v>6038</v>
      </c>
      <c r="D4046" s="13">
        <v>147033</v>
      </c>
      <c r="E4046" t="s">
        <v>9102</v>
      </c>
      <c r="F4046" t="str">
        <f>IF(ISERROR(VLOOKUP(Transaktionen[[#This Row],[Transaktionen]],BTT[Verwendete Transaktion (Pflichtauswahl)],1,FALSE)),"nein","ja")</f>
        <v>nein</v>
      </c>
    </row>
    <row r="4047" spans="1:6" x14ac:dyDescent="0.25">
      <c r="A4047" t="s">
        <v>5382</v>
      </c>
      <c r="B4047" t="s">
        <v>5383</v>
      </c>
      <c r="C4047" t="s">
        <v>6038</v>
      </c>
      <c r="D4047" s="13">
        <v>12684</v>
      </c>
      <c r="E4047" t="s">
        <v>9102</v>
      </c>
      <c r="F4047" t="str">
        <f>IF(ISERROR(VLOOKUP(Transaktionen[[#This Row],[Transaktionen]],BTT[Verwendete Transaktion (Pflichtauswahl)],1,FALSE)),"nein","ja")</f>
        <v>nein</v>
      </c>
    </row>
    <row r="4048" spans="1:6" x14ac:dyDescent="0.25">
      <c r="A4048" t="s">
        <v>5384</v>
      </c>
      <c r="B4048" t="s">
        <v>5385</v>
      </c>
      <c r="C4048" t="s">
        <v>6038</v>
      </c>
      <c r="D4048" s="13">
        <v>7</v>
      </c>
      <c r="E4048" t="s">
        <v>9102</v>
      </c>
      <c r="F4048" t="str">
        <f>IF(ISERROR(VLOOKUP(Transaktionen[[#This Row],[Transaktionen]],BTT[Verwendete Transaktion (Pflichtauswahl)],1,FALSE)),"nein","ja")</f>
        <v>nein</v>
      </c>
    </row>
    <row r="4049" spans="1:6" x14ac:dyDescent="0.25">
      <c r="A4049" t="s">
        <v>5386</v>
      </c>
      <c r="B4049" t="s">
        <v>5387</v>
      </c>
      <c r="C4049" t="s">
        <v>6038</v>
      </c>
      <c r="D4049" s="13">
        <v>1204453</v>
      </c>
      <c r="E4049" t="s">
        <v>9102</v>
      </c>
      <c r="F4049" t="str">
        <f>IF(ISERROR(VLOOKUP(Transaktionen[[#This Row],[Transaktionen]],BTT[Verwendete Transaktion (Pflichtauswahl)],1,FALSE)),"nein","ja")</f>
        <v>nein</v>
      </c>
    </row>
    <row r="4050" spans="1:6" x14ac:dyDescent="0.25">
      <c r="A4050" t="s">
        <v>5388</v>
      </c>
      <c r="B4050" t="s">
        <v>5389</v>
      </c>
      <c r="C4050" t="s">
        <v>6038</v>
      </c>
      <c r="D4050" s="13">
        <v>3</v>
      </c>
      <c r="E4050" t="s">
        <v>9102</v>
      </c>
      <c r="F4050" t="str">
        <f>IF(ISERROR(VLOOKUP(Transaktionen[[#This Row],[Transaktionen]],BTT[Verwendete Transaktion (Pflichtauswahl)],1,FALSE)),"nein","ja")</f>
        <v>nein</v>
      </c>
    </row>
    <row r="4051" spans="1:6" x14ac:dyDescent="0.25">
      <c r="A4051" t="s">
        <v>5390</v>
      </c>
      <c r="B4051" t="s">
        <v>5389</v>
      </c>
      <c r="C4051" t="s">
        <v>6038</v>
      </c>
      <c r="D4051" s="13">
        <v>25</v>
      </c>
      <c r="E4051" t="s">
        <v>576</v>
      </c>
      <c r="F4051" t="str">
        <f>IF(ISERROR(VLOOKUP(Transaktionen[[#This Row],[Transaktionen]],BTT[Verwendete Transaktion (Pflichtauswahl)],1,FALSE)),"nein","ja")</f>
        <v>nein</v>
      </c>
    </row>
    <row r="4052" spans="1:6" x14ac:dyDescent="0.25">
      <c r="A4052" t="s">
        <v>5391</v>
      </c>
      <c r="B4052" t="s">
        <v>5392</v>
      </c>
      <c r="C4052" t="s">
        <v>6038</v>
      </c>
      <c r="D4052" s="13">
        <v>26</v>
      </c>
      <c r="E4052" t="s">
        <v>9102</v>
      </c>
      <c r="F4052" t="str">
        <f>IF(ISERROR(VLOOKUP(Transaktionen[[#This Row],[Transaktionen]],BTT[Verwendete Transaktion (Pflichtauswahl)],1,FALSE)),"nein","ja")</f>
        <v>nein</v>
      </c>
    </row>
    <row r="4053" spans="1:6" x14ac:dyDescent="0.25">
      <c r="A4053" t="s">
        <v>5393</v>
      </c>
      <c r="B4053" t="s">
        <v>5394</v>
      </c>
      <c r="C4053" t="s">
        <v>6038</v>
      </c>
      <c r="D4053" s="13">
        <v>130</v>
      </c>
      <c r="E4053" t="s">
        <v>576</v>
      </c>
      <c r="F4053" t="str">
        <f>IF(ISERROR(VLOOKUP(Transaktionen[[#This Row],[Transaktionen]],BTT[Verwendete Transaktion (Pflichtauswahl)],1,FALSE)),"nein","ja")</f>
        <v>nein</v>
      </c>
    </row>
    <row r="4054" spans="1:6" x14ac:dyDescent="0.25">
      <c r="A4054" t="s">
        <v>5395</v>
      </c>
      <c r="B4054" t="s">
        <v>5396</v>
      </c>
      <c r="C4054" t="s">
        <v>6038</v>
      </c>
      <c r="D4054" s="13">
        <v>255</v>
      </c>
      <c r="E4054" t="s">
        <v>9102</v>
      </c>
      <c r="F4054" t="str">
        <f>IF(ISERROR(VLOOKUP(Transaktionen[[#This Row],[Transaktionen]],BTT[Verwendete Transaktion (Pflichtauswahl)],1,FALSE)),"nein","ja")</f>
        <v>nein</v>
      </c>
    </row>
    <row r="4055" spans="1:6" x14ac:dyDescent="0.25">
      <c r="A4055" t="s">
        <v>5397</v>
      </c>
      <c r="B4055" t="s">
        <v>5398</v>
      </c>
      <c r="C4055" t="s">
        <v>6038</v>
      </c>
      <c r="D4055" s="13">
        <v>56</v>
      </c>
      <c r="E4055" t="s">
        <v>9102</v>
      </c>
      <c r="F4055" t="str">
        <f>IF(ISERROR(VLOOKUP(Transaktionen[[#This Row],[Transaktionen]],BTT[Verwendete Transaktion (Pflichtauswahl)],1,FALSE)),"nein","ja")</f>
        <v>nein</v>
      </c>
    </row>
    <row r="4056" spans="1:6" x14ac:dyDescent="0.25">
      <c r="A4056" t="s">
        <v>5399</v>
      </c>
      <c r="B4056" t="s">
        <v>5400</v>
      </c>
      <c r="C4056" t="s">
        <v>6038</v>
      </c>
      <c r="D4056" s="13">
        <v>102</v>
      </c>
      <c r="E4056" t="s">
        <v>9102</v>
      </c>
      <c r="F4056" t="str">
        <f>IF(ISERROR(VLOOKUP(Transaktionen[[#This Row],[Transaktionen]],BTT[Verwendete Transaktion (Pflichtauswahl)],1,FALSE)),"nein","ja")</f>
        <v>nein</v>
      </c>
    </row>
    <row r="4057" spans="1:6" x14ac:dyDescent="0.25">
      <c r="A4057" t="s">
        <v>5401</v>
      </c>
      <c r="B4057" t="s">
        <v>5402</v>
      </c>
      <c r="C4057" t="s">
        <v>6038</v>
      </c>
      <c r="D4057" s="13">
        <v>16294</v>
      </c>
      <c r="E4057" t="s">
        <v>9102</v>
      </c>
      <c r="F4057" t="str">
        <f>IF(ISERROR(VLOOKUP(Transaktionen[[#This Row],[Transaktionen]],BTT[Verwendete Transaktion (Pflichtauswahl)],1,FALSE)),"nein","ja")</f>
        <v>nein</v>
      </c>
    </row>
    <row r="4058" spans="1:6" x14ac:dyDescent="0.25">
      <c r="A4058" t="s">
        <v>5403</v>
      </c>
      <c r="B4058" t="s">
        <v>5404</v>
      </c>
      <c r="C4058" t="s">
        <v>6038</v>
      </c>
      <c r="D4058" s="13">
        <v>1526</v>
      </c>
      <c r="E4058" t="s">
        <v>9102</v>
      </c>
      <c r="F4058" t="str">
        <f>IF(ISERROR(VLOOKUP(Transaktionen[[#This Row],[Transaktionen]],BTT[Verwendete Transaktion (Pflichtauswahl)],1,FALSE)),"nein","ja")</f>
        <v>nein</v>
      </c>
    </row>
    <row r="4059" spans="1:6" x14ac:dyDescent="0.25">
      <c r="A4059" t="s">
        <v>5405</v>
      </c>
      <c r="B4059" t="s">
        <v>5406</v>
      </c>
      <c r="C4059" t="s">
        <v>6038</v>
      </c>
      <c r="D4059" s="13">
        <v>206</v>
      </c>
      <c r="E4059" t="s">
        <v>9102</v>
      </c>
      <c r="F4059" t="str">
        <f>IF(ISERROR(VLOOKUP(Transaktionen[[#This Row],[Transaktionen]],BTT[Verwendete Transaktion (Pflichtauswahl)],1,FALSE)),"nein","ja")</f>
        <v>nein</v>
      </c>
    </row>
    <row r="4060" spans="1:6" x14ac:dyDescent="0.25">
      <c r="A4060" t="s">
        <v>5407</v>
      </c>
      <c r="B4060" t="s">
        <v>5408</v>
      </c>
      <c r="C4060" t="s">
        <v>6038</v>
      </c>
      <c r="D4060" s="13">
        <v>282</v>
      </c>
      <c r="E4060" t="s">
        <v>9102</v>
      </c>
      <c r="F4060" t="str">
        <f>IF(ISERROR(VLOOKUP(Transaktionen[[#This Row],[Transaktionen]],BTT[Verwendete Transaktion (Pflichtauswahl)],1,FALSE)),"nein","ja")</f>
        <v>nein</v>
      </c>
    </row>
    <row r="4061" spans="1:6" x14ac:dyDescent="0.25">
      <c r="A4061" t="s">
        <v>5409</v>
      </c>
      <c r="B4061" t="s">
        <v>5410</v>
      </c>
      <c r="C4061" t="s">
        <v>6038</v>
      </c>
      <c r="D4061" s="13">
        <v>37</v>
      </c>
      <c r="E4061" t="s">
        <v>9102</v>
      </c>
      <c r="F4061" t="str">
        <f>IF(ISERROR(VLOOKUP(Transaktionen[[#This Row],[Transaktionen]],BTT[Verwendete Transaktion (Pflichtauswahl)],1,FALSE)),"nein","ja")</f>
        <v>nein</v>
      </c>
    </row>
    <row r="4062" spans="1:6" x14ac:dyDescent="0.25">
      <c r="A4062" t="s">
        <v>5411</v>
      </c>
      <c r="B4062" t="s">
        <v>5412</v>
      </c>
      <c r="C4062" t="s">
        <v>6038</v>
      </c>
      <c r="D4062" s="13">
        <v>6785</v>
      </c>
      <c r="E4062" t="s">
        <v>9102</v>
      </c>
      <c r="F4062" t="str">
        <f>IF(ISERROR(VLOOKUP(Transaktionen[[#This Row],[Transaktionen]],BTT[Verwendete Transaktion (Pflichtauswahl)],1,FALSE)),"nein","ja")</f>
        <v>nein</v>
      </c>
    </row>
    <row r="4063" spans="1:6" x14ac:dyDescent="0.25">
      <c r="A4063" t="s">
        <v>5413</v>
      </c>
      <c r="B4063" t="s">
        <v>5414</v>
      </c>
      <c r="C4063" t="s">
        <v>6038</v>
      </c>
      <c r="D4063" s="13">
        <v>15</v>
      </c>
      <c r="E4063" t="s">
        <v>9102</v>
      </c>
      <c r="F4063" t="str">
        <f>IF(ISERROR(VLOOKUP(Transaktionen[[#This Row],[Transaktionen]],BTT[Verwendete Transaktion (Pflichtauswahl)],1,FALSE)),"nein","ja")</f>
        <v>nein</v>
      </c>
    </row>
    <row r="4064" spans="1:6" x14ac:dyDescent="0.25">
      <c r="A4064" t="s">
        <v>5415</v>
      </c>
      <c r="B4064" t="s">
        <v>5414</v>
      </c>
      <c r="C4064" t="s">
        <v>6038</v>
      </c>
      <c r="D4064" s="13">
        <v>24963</v>
      </c>
      <c r="E4064" t="s">
        <v>9102</v>
      </c>
      <c r="F4064" t="str">
        <f>IF(ISERROR(VLOOKUP(Transaktionen[[#This Row],[Transaktionen]],BTT[Verwendete Transaktion (Pflichtauswahl)],1,FALSE)),"nein","ja")</f>
        <v>nein</v>
      </c>
    </row>
    <row r="4065" spans="1:6" x14ac:dyDescent="0.25">
      <c r="A4065" t="s">
        <v>5416</v>
      </c>
      <c r="B4065" t="s">
        <v>5417</v>
      </c>
      <c r="C4065" t="s">
        <v>6038</v>
      </c>
      <c r="D4065" s="13">
        <v>16</v>
      </c>
      <c r="E4065" t="s">
        <v>9102</v>
      </c>
      <c r="F4065" t="str">
        <f>IF(ISERROR(VLOOKUP(Transaktionen[[#This Row],[Transaktionen]],BTT[Verwendete Transaktion (Pflichtauswahl)],1,FALSE)),"nein","ja")</f>
        <v>nein</v>
      </c>
    </row>
    <row r="4066" spans="1:6" x14ac:dyDescent="0.25">
      <c r="A4066" t="s">
        <v>5418</v>
      </c>
      <c r="B4066" t="s">
        <v>5419</v>
      </c>
      <c r="C4066" t="s">
        <v>6038</v>
      </c>
      <c r="D4066" s="13">
        <v>10</v>
      </c>
      <c r="E4066" t="s">
        <v>9102</v>
      </c>
      <c r="F4066" t="str">
        <f>IF(ISERROR(VLOOKUP(Transaktionen[[#This Row],[Transaktionen]],BTT[Verwendete Transaktion (Pflichtauswahl)],1,FALSE)),"nein","ja")</f>
        <v>nein</v>
      </c>
    </row>
    <row r="4067" spans="1:6" x14ac:dyDescent="0.25">
      <c r="A4067" t="s">
        <v>5420</v>
      </c>
      <c r="B4067" t="s">
        <v>3336</v>
      </c>
      <c r="C4067" t="s">
        <v>6038</v>
      </c>
      <c r="D4067" s="13">
        <v>2884</v>
      </c>
      <c r="E4067" t="s">
        <v>9102</v>
      </c>
      <c r="F4067" t="str">
        <f>IF(ISERROR(VLOOKUP(Transaktionen[[#This Row],[Transaktionen]],BTT[Verwendete Transaktion (Pflichtauswahl)],1,FALSE)),"nein","ja")</f>
        <v>nein</v>
      </c>
    </row>
    <row r="4068" spans="1:6" x14ac:dyDescent="0.25">
      <c r="A4068" t="s">
        <v>5421</v>
      </c>
      <c r="B4068" t="s">
        <v>5422</v>
      </c>
      <c r="C4068" t="s">
        <v>6038</v>
      </c>
      <c r="D4068" s="13">
        <v>418</v>
      </c>
      <c r="E4068" t="s">
        <v>9102</v>
      </c>
      <c r="F4068" t="str">
        <f>IF(ISERROR(VLOOKUP(Transaktionen[[#This Row],[Transaktionen]],BTT[Verwendete Transaktion (Pflichtauswahl)],1,FALSE)),"nein","ja")</f>
        <v>nein</v>
      </c>
    </row>
    <row r="4069" spans="1:6" x14ac:dyDescent="0.25">
      <c r="A4069" t="s">
        <v>5423</v>
      </c>
      <c r="B4069" t="s">
        <v>5424</v>
      </c>
      <c r="C4069" t="s">
        <v>6038</v>
      </c>
      <c r="D4069" s="13">
        <v>52</v>
      </c>
      <c r="E4069" t="s">
        <v>9102</v>
      </c>
      <c r="F4069" t="str">
        <f>IF(ISERROR(VLOOKUP(Transaktionen[[#This Row],[Transaktionen]],BTT[Verwendete Transaktion (Pflichtauswahl)],1,FALSE)),"nein","ja")</f>
        <v>nein</v>
      </c>
    </row>
    <row r="4070" spans="1:6" x14ac:dyDescent="0.25">
      <c r="A4070" t="s">
        <v>5425</v>
      </c>
      <c r="B4070" t="s">
        <v>5426</v>
      </c>
      <c r="C4070" t="s">
        <v>6038</v>
      </c>
      <c r="D4070" s="13">
        <v>3</v>
      </c>
      <c r="E4070" t="s">
        <v>9102</v>
      </c>
      <c r="F4070" t="str">
        <f>IF(ISERROR(VLOOKUP(Transaktionen[[#This Row],[Transaktionen]],BTT[Verwendete Transaktion (Pflichtauswahl)],1,FALSE)),"nein","ja")</f>
        <v>nein</v>
      </c>
    </row>
    <row r="4071" spans="1:6" x14ac:dyDescent="0.25">
      <c r="A4071" t="s">
        <v>5427</v>
      </c>
      <c r="B4071" t="s">
        <v>3282</v>
      </c>
      <c r="C4071" t="s">
        <v>6038</v>
      </c>
      <c r="D4071" s="13">
        <v>334621</v>
      </c>
      <c r="E4071" t="s">
        <v>9102</v>
      </c>
      <c r="F4071" t="str">
        <f>IF(ISERROR(VLOOKUP(Transaktionen[[#This Row],[Transaktionen]],BTT[Verwendete Transaktion (Pflichtauswahl)],1,FALSE)),"nein","ja")</f>
        <v>nein</v>
      </c>
    </row>
    <row r="4072" spans="1:6" x14ac:dyDescent="0.25">
      <c r="A4072" t="s">
        <v>5428</v>
      </c>
      <c r="B4072" t="s">
        <v>5429</v>
      </c>
      <c r="C4072" t="s">
        <v>6038</v>
      </c>
      <c r="D4072" s="13">
        <v>1482</v>
      </c>
      <c r="E4072" t="s">
        <v>9102</v>
      </c>
      <c r="F4072" t="str">
        <f>IF(ISERROR(VLOOKUP(Transaktionen[[#This Row],[Transaktionen]],BTT[Verwendete Transaktion (Pflichtauswahl)],1,FALSE)),"nein","ja")</f>
        <v>nein</v>
      </c>
    </row>
    <row r="4073" spans="1:6" x14ac:dyDescent="0.25">
      <c r="A4073" t="s">
        <v>5430</v>
      </c>
      <c r="B4073" t="s">
        <v>5431</v>
      </c>
      <c r="C4073" t="s">
        <v>6038</v>
      </c>
      <c r="D4073" s="13">
        <v>445</v>
      </c>
      <c r="E4073" t="s">
        <v>9102</v>
      </c>
      <c r="F4073" t="str">
        <f>IF(ISERROR(VLOOKUP(Transaktionen[[#This Row],[Transaktionen]],BTT[Verwendete Transaktion (Pflichtauswahl)],1,FALSE)),"nein","ja")</f>
        <v>nein</v>
      </c>
    </row>
    <row r="4074" spans="1:6" x14ac:dyDescent="0.25">
      <c r="A4074" t="s">
        <v>5432</v>
      </c>
      <c r="B4074" t="s">
        <v>5433</v>
      </c>
      <c r="C4074" t="s">
        <v>6038</v>
      </c>
      <c r="D4074" s="13">
        <v>210</v>
      </c>
      <c r="E4074" t="s">
        <v>9102</v>
      </c>
      <c r="F4074" t="str">
        <f>IF(ISERROR(VLOOKUP(Transaktionen[[#This Row],[Transaktionen]],BTT[Verwendete Transaktion (Pflichtauswahl)],1,FALSE)),"nein","ja")</f>
        <v>nein</v>
      </c>
    </row>
    <row r="4075" spans="1:6" x14ac:dyDescent="0.25">
      <c r="A4075" t="s">
        <v>5434</v>
      </c>
      <c r="B4075" t="s">
        <v>5435</v>
      </c>
      <c r="C4075" t="s">
        <v>6038</v>
      </c>
      <c r="D4075" s="13">
        <v>1914</v>
      </c>
      <c r="E4075" t="s">
        <v>9102</v>
      </c>
      <c r="F4075" t="str">
        <f>IF(ISERROR(VLOOKUP(Transaktionen[[#This Row],[Transaktionen]],BTT[Verwendete Transaktion (Pflichtauswahl)],1,FALSE)),"nein","ja")</f>
        <v>nein</v>
      </c>
    </row>
    <row r="4076" spans="1:6" x14ac:dyDescent="0.25">
      <c r="A4076" t="s">
        <v>5436</v>
      </c>
      <c r="B4076" t="s">
        <v>5437</v>
      </c>
      <c r="C4076" t="s">
        <v>6038</v>
      </c>
      <c r="D4076" s="13">
        <v>14</v>
      </c>
      <c r="E4076" t="s">
        <v>9102</v>
      </c>
      <c r="F4076" t="str">
        <f>IF(ISERROR(VLOOKUP(Transaktionen[[#This Row],[Transaktionen]],BTT[Verwendete Transaktion (Pflichtauswahl)],1,FALSE)),"nein","ja")</f>
        <v>nein</v>
      </c>
    </row>
    <row r="4077" spans="1:6" x14ac:dyDescent="0.25">
      <c r="A4077" t="s">
        <v>5438</v>
      </c>
      <c r="B4077" t="s">
        <v>5439</v>
      </c>
      <c r="C4077" t="s">
        <v>6038</v>
      </c>
      <c r="D4077" s="13">
        <v>3070</v>
      </c>
      <c r="E4077" t="s">
        <v>9102</v>
      </c>
      <c r="F4077" t="str">
        <f>IF(ISERROR(VLOOKUP(Transaktionen[[#This Row],[Transaktionen]],BTT[Verwendete Transaktion (Pflichtauswahl)],1,FALSE)),"nein","ja")</f>
        <v>nein</v>
      </c>
    </row>
    <row r="4078" spans="1:6" x14ac:dyDescent="0.25">
      <c r="A4078" t="s">
        <v>5440</v>
      </c>
      <c r="B4078" t="s">
        <v>5441</v>
      </c>
      <c r="C4078" t="s">
        <v>6038</v>
      </c>
      <c r="D4078" s="13">
        <v>3015</v>
      </c>
      <c r="E4078" t="s">
        <v>9102</v>
      </c>
      <c r="F4078" s="10" t="str">
        <f>IF(ISERROR(VLOOKUP(Transaktionen[[#This Row],[Transaktionen]],BTT[Verwendete Transaktion (Pflichtauswahl)],1,FALSE)),"nein","ja")</f>
        <v>nein</v>
      </c>
    </row>
    <row r="4079" spans="1:6" x14ac:dyDescent="0.25">
      <c r="A4079" t="s">
        <v>9325</v>
      </c>
      <c r="B4079" t="s">
        <v>9326</v>
      </c>
      <c r="C4079" t="s">
        <v>6038</v>
      </c>
      <c r="D4079" s="13">
        <v>108</v>
      </c>
      <c r="E4079" t="s">
        <v>9102</v>
      </c>
      <c r="F4079" s="10" t="str">
        <f>IF(ISERROR(VLOOKUP(Transaktionen[[#This Row],[Transaktionen]],BTT[Verwendete Transaktion (Pflichtauswahl)],1,FALSE)),"nein","ja")</f>
        <v>nein</v>
      </c>
    </row>
    <row r="4080" spans="1:6" x14ac:dyDescent="0.25">
      <c r="A4080" t="s">
        <v>5442</v>
      </c>
      <c r="B4080" t="s">
        <v>5443</v>
      </c>
      <c r="C4080" t="s">
        <v>6038</v>
      </c>
      <c r="D4080" s="13">
        <v>8</v>
      </c>
      <c r="E4080" t="s">
        <v>9102</v>
      </c>
      <c r="F4080" s="10" t="str">
        <f>IF(ISERROR(VLOOKUP(Transaktionen[[#This Row],[Transaktionen]],BTT[Verwendete Transaktion (Pflichtauswahl)],1,FALSE)),"nein","ja")</f>
        <v>nein</v>
      </c>
    </row>
    <row r="4081" spans="1:7" x14ac:dyDescent="0.25">
      <c r="A4081" t="s">
        <v>5444</v>
      </c>
      <c r="B4081" t="s">
        <v>5445</v>
      </c>
      <c r="C4081" t="s">
        <v>6038</v>
      </c>
      <c r="D4081" s="13">
        <v>2239</v>
      </c>
      <c r="E4081" t="s">
        <v>9102</v>
      </c>
      <c r="F4081" t="str">
        <f>IF(ISERROR(VLOOKUP(Transaktionen[[#This Row],[Transaktionen]],BTT[Verwendete Transaktion (Pflichtauswahl)],1,FALSE)),"nein","ja")</f>
        <v>nein</v>
      </c>
    </row>
    <row r="4082" spans="1:7" x14ac:dyDescent="0.25">
      <c r="A4082" t="s">
        <v>5446</v>
      </c>
      <c r="B4082" t="s">
        <v>5447</v>
      </c>
      <c r="C4082" t="s">
        <v>6038</v>
      </c>
      <c r="D4082" s="13">
        <v>22</v>
      </c>
      <c r="E4082" t="s">
        <v>9102</v>
      </c>
      <c r="F4082" t="str">
        <f>IF(ISERROR(VLOOKUP(Transaktionen[[#This Row],[Transaktionen]],BTT[Verwendete Transaktion (Pflichtauswahl)],1,FALSE)),"nein","ja")</f>
        <v>nein</v>
      </c>
    </row>
    <row r="4083" spans="1:7" x14ac:dyDescent="0.25">
      <c r="A4083" t="s">
        <v>9327</v>
      </c>
      <c r="B4083" t="s">
        <v>9328</v>
      </c>
      <c r="C4083" t="s">
        <v>6038</v>
      </c>
      <c r="D4083" s="13">
        <v>30</v>
      </c>
      <c r="E4083" t="s">
        <v>9102</v>
      </c>
      <c r="F4083" t="str">
        <f>IF(ISERROR(VLOOKUP(Transaktionen[[#This Row],[Transaktionen]],BTT[Verwendete Transaktion (Pflichtauswahl)],1,FALSE)),"nein","ja")</f>
        <v>nein</v>
      </c>
    </row>
    <row r="4084" spans="1:7" x14ac:dyDescent="0.25">
      <c r="A4084" t="s">
        <v>5448</v>
      </c>
      <c r="B4084" t="s">
        <v>5449</v>
      </c>
      <c r="C4084" t="s">
        <v>6038</v>
      </c>
      <c r="D4084" s="13">
        <v>60866</v>
      </c>
      <c r="E4084" t="s">
        <v>9102</v>
      </c>
      <c r="F4084" s="10" t="str">
        <f>IF(ISERROR(VLOOKUP(Transaktionen[[#This Row],[Transaktionen]],BTT[Verwendete Transaktion (Pflichtauswahl)],1,FALSE)),"nein","ja")</f>
        <v>nein</v>
      </c>
    </row>
    <row r="4085" spans="1:7" x14ac:dyDescent="0.25">
      <c r="A4085" t="s">
        <v>5450</v>
      </c>
      <c r="B4085" t="s">
        <v>5451</v>
      </c>
      <c r="C4085" t="s">
        <v>6038</v>
      </c>
      <c r="D4085" s="13">
        <v>60</v>
      </c>
      <c r="E4085" t="s">
        <v>9102</v>
      </c>
      <c r="F4085" s="10" t="str">
        <f>IF(ISERROR(VLOOKUP(Transaktionen[[#This Row],[Transaktionen]],BTT[Verwendete Transaktion (Pflichtauswahl)],1,FALSE)),"nein","ja")</f>
        <v>nein</v>
      </c>
    </row>
    <row r="4086" spans="1:7" x14ac:dyDescent="0.25">
      <c r="A4086" t="s">
        <v>5452</v>
      </c>
      <c r="B4086" t="s">
        <v>5453</v>
      </c>
      <c r="C4086" t="s">
        <v>6038</v>
      </c>
      <c r="D4086" s="13">
        <v>363</v>
      </c>
      <c r="E4086" t="s">
        <v>9102</v>
      </c>
      <c r="F4086" s="10" t="str">
        <f>IF(ISERROR(VLOOKUP(Transaktionen[[#This Row],[Transaktionen]],BTT[Verwendete Transaktion (Pflichtauswahl)],1,FALSE)),"nein","ja")</f>
        <v>nein</v>
      </c>
    </row>
    <row r="4087" spans="1:7" x14ac:dyDescent="0.25">
      <c r="A4087" t="s">
        <v>5454</v>
      </c>
      <c r="B4087" t="s">
        <v>5455</v>
      </c>
      <c r="C4087" t="s">
        <v>6038</v>
      </c>
      <c r="D4087" s="13">
        <v>351</v>
      </c>
      <c r="E4087" t="s">
        <v>576</v>
      </c>
      <c r="F4087" t="str">
        <f>IF(ISERROR(VLOOKUP(Transaktionen[[#This Row],[Transaktionen]],BTT[Verwendete Transaktion (Pflichtauswahl)],1,FALSE)),"nein","ja")</f>
        <v>nein</v>
      </c>
    </row>
    <row r="4088" spans="1:7" x14ac:dyDescent="0.25">
      <c r="A4088" t="s">
        <v>5456</v>
      </c>
      <c r="B4088" t="s">
        <v>5457</v>
      </c>
      <c r="C4088" t="s">
        <v>6038</v>
      </c>
      <c r="D4088" s="13">
        <v>16266</v>
      </c>
      <c r="E4088" t="s">
        <v>9102</v>
      </c>
      <c r="F4088" t="str">
        <f>IF(ISERROR(VLOOKUP(Transaktionen[[#This Row],[Transaktionen]],BTT[Verwendete Transaktion (Pflichtauswahl)],1,FALSE)),"nein","ja")</f>
        <v>nein</v>
      </c>
    </row>
    <row r="4089" spans="1:7" x14ac:dyDescent="0.25">
      <c r="A4089" t="s">
        <v>5458</v>
      </c>
      <c r="B4089" t="s">
        <v>5459</v>
      </c>
      <c r="C4089" t="s">
        <v>6038</v>
      </c>
      <c r="D4089" s="13">
        <v>4750</v>
      </c>
      <c r="E4089" t="s">
        <v>9102</v>
      </c>
      <c r="F4089" t="str">
        <f>IF(ISERROR(VLOOKUP(Transaktionen[[#This Row],[Transaktionen]],BTT[Verwendete Transaktion (Pflichtauswahl)],1,FALSE)),"nein","ja")</f>
        <v>nein</v>
      </c>
    </row>
    <row r="4090" spans="1:7" x14ac:dyDescent="0.25">
      <c r="A4090" t="s">
        <v>5460</v>
      </c>
      <c r="B4090" t="s">
        <v>5461</v>
      </c>
      <c r="C4090" t="s">
        <v>6038</v>
      </c>
      <c r="D4090" s="13">
        <v>2425</v>
      </c>
      <c r="E4090" t="s">
        <v>9102</v>
      </c>
      <c r="F4090" t="str">
        <f>IF(ISERROR(VLOOKUP(Transaktionen[[#This Row],[Transaktionen]],BTT[Verwendete Transaktion (Pflichtauswahl)],1,FALSE)),"nein","ja")</f>
        <v>nein</v>
      </c>
    </row>
    <row r="4091" spans="1:7" x14ac:dyDescent="0.25">
      <c r="A4091" t="s">
        <v>5462</v>
      </c>
      <c r="B4091" t="s">
        <v>5463</v>
      </c>
      <c r="C4091" t="s">
        <v>6038</v>
      </c>
      <c r="D4091" s="13">
        <v>30</v>
      </c>
      <c r="E4091" t="s">
        <v>9102</v>
      </c>
      <c r="F4091" t="str">
        <f>IF(ISERROR(VLOOKUP(Transaktionen[[#This Row],[Transaktionen]],BTT[Verwendete Transaktion (Pflichtauswahl)],1,FALSE)),"nein","ja")</f>
        <v>nein</v>
      </c>
    </row>
    <row r="4092" spans="1:7" x14ac:dyDescent="0.25">
      <c r="A4092" t="s">
        <v>5464</v>
      </c>
      <c r="B4092" t="s">
        <v>5465</v>
      </c>
      <c r="C4092" t="s">
        <v>3</v>
      </c>
      <c r="D4092" s="13">
        <v>43</v>
      </c>
      <c r="E4092" t="s">
        <v>9102</v>
      </c>
      <c r="F4092" t="str">
        <f>IF(ISERROR(VLOOKUP(Transaktionen[[#This Row],[Transaktionen]],BTT[Verwendete Transaktion (Pflichtauswahl)],1,FALSE)),"nein","ja")</f>
        <v>nein</v>
      </c>
    </row>
    <row r="4093" spans="1:7" x14ac:dyDescent="0.25">
      <c r="A4093" t="s">
        <v>5466</v>
      </c>
      <c r="B4093" t="s">
        <v>5467</v>
      </c>
      <c r="C4093" t="s">
        <v>6038</v>
      </c>
      <c r="D4093" s="13">
        <v>12052</v>
      </c>
      <c r="E4093" t="s">
        <v>9102</v>
      </c>
      <c r="F4093" t="str">
        <f>IF(ISERROR(VLOOKUP(Transaktionen[[#This Row],[Transaktionen]],BTT[Verwendete Transaktion (Pflichtauswahl)],1,FALSE)),"nein","ja")</f>
        <v>nein</v>
      </c>
    </row>
    <row r="4094" spans="1:7" x14ac:dyDescent="0.25">
      <c r="A4094" t="s">
        <v>5468</v>
      </c>
      <c r="B4094" t="s">
        <v>5469</v>
      </c>
      <c r="C4094" t="s">
        <v>6038</v>
      </c>
      <c r="D4094" s="13">
        <v>196</v>
      </c>
      <c r="E4094" t="s">
        <v>9102</v>
      </c>
      <c r="F4094" t="str">
        <f>IF(ISERROR(VLOOKUP(Transaktionen[[#This Row],[Transaktionen]],BTT[Verwendete Transaktion (Pflichtauswahl)],1,FALSE)),"nein","ja")</f>
        <v>nein</v>
      </c>
    </row>
    <row r="4095" spans="1:7" x14ac:dyDescent="0.25">
      <c r="A4095" t="s">
        <v>5470</v>
      </c>
      <c r="B4095" t="s">
        <v>5471</v>
      </c>
      <c r="C4095" t="s">
        <v>6038</v>
      </c>
      <c r="D4095" s="13">
        <v>4</v>
      </c>
      <c r="E4095" t="s">
        <v>9102</v>
      </c>
      <c r="F4095" t="str">
        <f>IF(ISERROR(VLOOKUP(Transaktionen[[#This Row],[Transaktionen]],BTT[Verwendete Transaktion (Pflichtauswahl)],1,FALSE)),"nein","ja")</f>
        <v>nein</v>
      </c>
    </row>
    <row r="4096" spans="1:7" x14ac:dyDescent="0.25">
      <c r="A4096" t="s">
        <v>7421</v>
      </c>
      <c r="B4096" t="s">
        <v>8426</v>
      </c>
      <c r="C4096" t="s">
        <v>6038</v>
      </c>
      <c r="D4096" s="13">
        <v>2795</v>
      </c>
      <c r="E4096" t="s">
        <v>576</v>
      </c>
      <c r="F4096" t="str">
        <f>IF(ISERROR(VLOOKUP(Transaktionen[[#This Row],[Transaktionen]],BTT[Verwendete Transaktion (Pflichtauswahl)],1,FALSE)),"nein","ja")</f>
        <v>nein</v>
      </c>
      <c r="G4096" t="s">
        <v>9340</v>
      </c>
    </row>
    <row r="4097" spans="1:7" x14ac:dyDescent="0.25">
      <c r="A4097" t="s">
        <v>7422</v>
      </c>
      <c r="B4097" t="s">
        <v>8427</v>
      </c>
      <c r="C4097" t="s">
        <v>6038</v>
      </c>
      <c r="D4097" s="13">
        <v>5</v>
      </c>
      <c r="E4097" t="s">
        <v>576</v>
      </c>
      <c r="F4097" t="str">
        <f>IF(ISERROR(VLOOKUP(Transaktionen[[#This Row],[Transaktionen]],BTT[Verwendete Transaktion (Pflichtauswahl)],1,FALSE)),"nein","ja")</f>
        <v>nein</v>
      </c>
      <c r="G4097" t="s">
        <v>9340</v>
      </c>
    </row>
    <row r="4098" spans="1:7" x14ac:dyDescent="0.25">
      <c r="A4098" t="s">
        <v>5472</v>
      </c>
      <c r="B4098" t="s">
        <v>5473</v>
      </c>
      <c r="C4098" t="s">
        <v>6038</v>
      </c>
      <c r="D4098" s="13">
        <v>10</v>
      </c>
      <c r="E4098" t="s">
        <v>9102</v>
      </c>
      <c r="F4098" t="str">
        <f>IF(ISERROR(VLOOKUP(Transaktionen[[#This Row],[Transaktionen]],BTT[Verwendete Transaktion (Pflichtauswahl)],1,FALSE)),"nein","ja")</f>
        <v>nein</v>
      </c>
    </row>
    <row r="4099" spans="1:7" x14ac:dyDescent="0.25">
      <c r="A4099" t="s">
        <v>5474</v>
      </c>
      <c r="B4099" t="s">
        <v>5475</v>
      </c>
      <c r="C4099" t="s">
        <v>6038</v>
      </c>
      <c r="D4099" s="13">
        <v>36</v>
      </c>
      <c r="E4099" t="s">
        <v>9102</v>
      </c>
      <c r="F4099" t="str">
        <f>IF(ISERROR(VLOOKUP(Transaktionen[[#This Row],[Transaktionen]],BTT[Verwendete Transaktion (Pflichtauswahl)],1,FALSE)),"nein","ja")</f>
        <v>nein</v>
      </c>
    </row>
    <row r="4100" spans="1:7" x14ac:dyDescent="0.25">
      <c r="A4100" t="s">
        <v>5476</v>
      </c>
      <c r="B4100" t="s">
        <v>5477</v>
      </c>
      <c r="C4100" t="s">
        <v>6038</v>
      </c>
      <c r="D4100" s="13">
        <v>22</v>
      </c>
      <c r="E4100" t="s">
        <v>9102</v>
      </c>
      <c r="F4100" t="str">
        <f>IF(ISERROR(VLOOKUP(Transaktionen[[#This Row],[Transaktionen]],BTT[Verwendete Transaktion (Pflichtauswahl)],1,FALSE)),"nein","ja")</f>
        <v>nein</v>
      </c>
    </row>
    <row r="4101" spans="1:7" x14ac:dyDescent="0.25">
      <c r="A4101" t="s">
        <v>5478</v>
      </c>
      <c r="B4101" t="s">
        <v>2953</v>
      </c>
      <c r="C4101" t="s">
        <v>6038</v>
      </c>
      <c r="D4101" s="13">
        <v>37</v>
      </c>
      <c r="E4101" t="s">
        <v>9102</v>
      </c>
      <c r="F4101" t="str">
        <f>IF(ISERROR(VLOOKUP(Transaktionen[[#This Row],[Transaktionen]],BTT[Verwendete Transaktion (Pflichtauswahl)],1,FALSE)),"nein","ja")</f>
        <v>nein</v>
      </c>
    </row>
    <row r="4102" spans="1:7" x14ac:dyDescent="0.25">
      <c r="A4102" t="s">
        <v>7423</v>
      </c>
      <c r="B4102" t="s">
        <v>8428</v>
      </c>
      <c r="C4102" t="s">
        <v>6038</v>
      </c>
      <c r="D4102" s="13" t="s">
        <v>576</v>
      </c>
      <c r="E4102" t="s">
        <v>576</v>
      </c>
      <c r="F4102" t="str">
        <f>IF(ISERROR(VLOOKUP(Transaktionen[[#This Row],[Transaktionen]],BTT[Verwendete Transaktion (Pflichtauswahl)],1,FALSE)),"nein","ja")</f>
        <v>nein</v>
      </c>
      <c r="G4102" t="s">
        <v>9340</v>
      </c>
    </row>
    <row r="4103" spans="1:7" x14ac:dyDescent="0.25">
      <c r="A4103" t="s">
        <v>5479</v>
      </c>
      <c r="B4103" t="s">
        <v>5480</v>
      </c>
      <c r="C4103" t="s">
        <v>6038</v>
      </c>
      <c r="D4103" s="13">
        <v>2</v>
      </c>
      <c r="E4103" t="s">
        <v>9102</v>
      </c>
      <c r="F4103" t="str">
        <f>IF(ISERROR(VLOOKUP(Transaktionen[[#This Row],[Transaktionen]],BTT[Verwendete Transaktion (Pflichtauswahl)],1,FALSE)),"nein","ja")</f>
        <v>nein</v>
      </c>
    </row>
    <row r="4104" spans="1:7" x14ac:dyDescent="0.25">
      <c r="A4104" t="s">
        <v>5481</v>
      </c>
      <c r="B4104" t="s">
        <v>5482</v>
      </c>
      <c r="C4104" t="s">
        <v>6038</v>
      </c>
      <c r="D4104" s="13">
        <v>3010</v>
      </c>
      <c r="E4104" t="s">
        <v>9102</v>
      </c>
      <c r="F4104" t="str">
        <f>IF(ISERROR(VLOOKUP(Transaktionen[[#This Row],[Transaktionen]],BTT[Verwendete Transaktion (Pflichtauswahl)],1,FALSE)),"nein","ja")</f>
        <v>nein</v>
      </c>
    </row>
    <row r="4105" spans="1:7" x14ac:dyDescent="0.25">
      <c r="A4105" t="s">
        <v>5483</v>
      </c>
      <c r="B4105" t="s">
        <v>5484</v>
      </c>
      <c r="C4105" t="s">
        <v>6038</v>
      </c>
      <c r="D4105" s="13">
        <v>1817</v>
      </c>
      <c r="E4105" t="s">
        <v>9102</v>
      </c>
      <c r="F4105" t="str">
        <f>IF(ISERROR(VLOOKUP(Transaktionen[[#This Row],[Transaktionen]],BTT[Verwendete Transaktion (Pflichtauswahl)],1,FALSE)),"nein","ja")</f>
        <v>nein</v>
      </c>
    </row>
    <row r="4106" spans="1:7" x14ac:dyDescent="0.25">
      <c r="A4106" t="s">
        <v>5485</v>
      </c>
      <c r="B4106" t="s">
        <v>3023</v>
      </c>
      <c r="C4106" t="s">
        <v>6038</v>
      </c>
      <c r="D4106" s="13">
        <v>441</v>
      </c>
      <c r="E4106" t="s">
        <v>9102</v>
      </c>
      <c r="F4106" t="str">
        <f>IF(ISERROR(VLOOKUP(Transaktionen[[#This Row],[Transaktionen]],BTT[Verwendete Transaktion (Pflichtauswahl)],1,FALSE)),"nein","ja")</f>
        <v>nein</v>
      </c>
    </row>
    <row r="4107" spans="1:7" x14ac:dyDescent="0.25">
      <c r="A4107" t="s">
        <v>5486</v>
      </c>
      <c r="B4107" t="s">
        <v>5487</v>
      </c>
      <c r="C4107" t="s">
        <v>6038</v>
      </c>
      <c r="D4107" s="13">
        <v>29069</v>
      </c>
      <c r="E4107" t="s">
        <v>9102</v>
      </c>
      <c r="F4107" t="str">
        <f>IF(ISERROR(VLOOKUP(Transaktionen[[#This Row],[Transaktionen]],BTT[Verwendete Transaktion (Pflichtauswahl)],1,FALSE)),"nein","ja")</f>
        <v>nein</v>
      </c>
    </row>
    <row r="4108" spans="1:7" x14ac:dyDescent="0.25">
      <c r="A4108" t="s">
        <v>5488</v>
      </c>
      <c r="B4108" t="s">
        <v>5489</v>
      </c>
      <c r="C4108" t="s">
        <v>6038</v>
      </c>
      <c r="D4108" s="13">
        <v>273790</v>
      </c>
      <c r="E4108" t="s">
        <v>9102</v>
      </c>
      <c r="F4108" t="str">
        <f>IF(ISERROR(VLOOKUP(Transaktionen[[#This Row],[Transaktionen]],BTT[Verwendete Transaktion (Pflichtauswahl)],1,FALSE)),"nein","ja")</f>
        <v>nein</v>
      </c>
    </row>
    <row r="4109" spans="1:7" x14ac:dyDescent="0.25">
      <c r="A4109" t="s">
        <v>5490</v>
      </c>
      <c r="B4109" t="s">
        <v>5491</v>
      </c>
      <c r="C4109" t="s">
        <v>6038</v>
      </c>
      <c r="D4109" s="13">
        <v>562</v>
      </c>
      <c r="E4109" t="s">
        <v>9102</v>
      </c>
      <c r="F4109" t="str">
        <f>IF(ISERROR(VLOOKUP(Transaktionen[[#This Row],[Transaktionen]],BTT[Verwendete Transaktion (Pflichtauswahl)],1,FALSE)),"nein","ja")</f>
        <v>nein</v>
      </c>
    </row>
    <row r="4110" spans="1:7" x14ac:dyDescent="0.25">
      <c r="A4110" t="s">
        <v>7424</v>
      </c>
      <c r="B4110" t="s">
        <v>8429</v>
      </c>
      <c r="C4110" t="s">
        <v>6038</v>
      </c>
      <c r="D4110" s="13" t="s">
        <v>576</v>
      </c>
      <c r="E4110" t="s">
        <v>576</v>
      </c>
      <c r="F4110" t="str">
        <f>IF(ISERROR(VLOOKUP(Transaktionen[[#This Row],[Transaktionen]],BTT[Verwendete Transaktion (Pflichtauswahl)],1,FALSE)),"nein","ja")</f>
        <v>nein</v>
      </c>
      <c r="G4110" t="s">
        <v>9340</v>
      </c>
    </row>
    <row r="4111" spans="1:7" x14ac:dyDescent="0.25">
      <c r="A4111" t="s">
        <v>7425</v>
      </c>
      <c r="B4111" t="s">
        <v>8430</v>
      </c>
      <c r="C4111" t="s">
        <v>6038</v>
      </c>
      <c r="D4111" s="13" t="s">
        <v>576</v>
      </c>
      <c r="E4111" t="s">
        <v>576</v>
      </c>
      <c r="F4111" t="str">
        <f>IF(ISERROR(VLOOKUP(Transaktionen[[#This Row],[Transaktionen]],BTT[Verwendete Transaktion (Pflichtauswahl)],1,FALSE)),"nein","ja")</f>
        <v>nein</v>
      </c>
      <c r="G4111" t="s">
        <v>9340</v>
      </c>
    </row>
    <row r="4112" spans="1:7" x14ac:dyDescent="0.25">
      <c r="A4112" t="s">
        <v>5492</v>
      </c>
      <c r="B4112" t="s">
        <v>5493</v>
      </c>
      <c r="C4112" t="s">
        <v>6038</v>
      </c>
      <c r="D4112" s="13">
        <v>26</v>
      </c>
      <c r="E4112" t="s">
        <v>9102</v>
      </c>
      <c r="F4112" t="str">
        <f>IF(ISERROR(VLOOKUP(Transaktionen[[#This Row],[Transaktionen]],BTT[Verwendete Transaktion (Pflichtauswahl)],1,FALSE)),"nein","ja")</f>
        <v>nein</v>
      </c>
    </row>
    <row r="4113" spans="1:7" x14ac:dyDescent="0.25">
      <c r="A4113" t="s">
        <v>5494</v>
      </c>
      <c r="B4113" t="s">
        <v>5495</v>
      </c>
      <c r="C4113" t="s">
        <v>6038</v>
      </c>
      <c r="D4113" s="13">
        <v>64</v>
      </c>
      <c r="E4113" t="s">
        <v>9102</v>
      </c>
      <c r="F4113" t="str">
        <f>IF(ISERROR(VLOOKUP(Transaktionen[[#This Row],[Transaktionen]],BTT[Verwendete Transaktion (Pflichtauswahl)],1,FALSE)),"nein","ja")</f>
        <v>nein</v>
      </c>
    </row>
    <row r="4114" spans="1:7" x14ac:dyDescent="0.25">
      <c r="A4114" t="s">
        <v>5496</v>
      </c>
      <c r="B4114" t="s">
        <v>5497</v>
      </c>
      <c r="C4114" t="s">
        <v>6038</v>
      </c>
      <c r="D4114" s="13">
        <v>79897</v>
      </c>
      <c r="E4114" t="s">
        <v>9102</v>
      </c>
      <c r="F4114" t="str">
        <f>IF(ISERROR(VLOOKUP(Transaktionen[[#This Row],[Transaktionen]],BTT[Verwendete Transaktion (Pflichtauswahl)],1,FALSE)),"nein","ja")</f>
        <v>nein</v>
      </c>
    </row>
    <row r="4115" spans="1:7" x14ac:dyDescent="0.25">
      <c r="A4115" t="s">
        <v>5498</v>
      </c>
      <c r="B4115" t="s">
        <v>5499</v>
      </c>
      <c r="C4115" t="s">
        <v>6038</v>
      </c>
      <c r="D4115" s="13">
        <v>18</v>
      </c>
      <c r="E4115" t="s">
        <v>9102</v>
      </c>
      <c r="F4115" t="str">
        <f>IF(ISERROR(VLOOKUP(Transaktionen[[#This Row],[Transaktionen]],BTT[Verwendete Transaktion (Pflichtauswahl)],1,FALSE)),"nein","ja")</f>
        <v>nein</v>
      </c>
    </row>
    <row r="4116" spans="1:7" x14ac:dyDescent="0.25">
      <c r="A4116" t="s">
        <v>5500</v>
      </c>
      <c r="B4116" t="s">
        <v>670</v>
      </c>
      <c r="C4116" t="s">
        <v>6038</v>
      </c>
      <c r="D4116" s="13">
        <v>56</v>
      </c>
      <c r="E4116" t="s">
        <v>9102</v>
      </c>
      <c r="F4116" t="str">
        <f>IF(ISERROR(VLOOKUP(Transaktionen[[#This Row],[Transaktionen]],BTT[Verwendete Transaktion (Pflichtauswahl)],1,FALSE)),"nein","ja")</f>
        <v>nein</v>
      </c>
    </row>
    <row r="4117" spans="1:7" x14ac:dyDescent="0.25">
      <c r="A4117" t="s">
        <v>7426</v>
      </c>
      <c r="B4117" t="s">
        <v>8431</v>
      </c>
      <c r="C4117" t="s">
        <v>6038</v>
      </c>
      <c r="D4117" s="13">
        <v>2</v>
      </c>
      <c r="E4117" t="s">
        <v>576</v>
      </c>
      <c r="F4117" t="str">
        <f>IF(ISERROR(VLOOKUP(Transaktionen[[#This Row],[Transaktionen]],BTT[Verwendete Transaktion (Pflichtauswahl)],1,FALSE)),"nein","ja")</f>
        <v>nein</v>
      </c>
      <c r="G4117" t="s">
        <v>9340</v>
      </c>
    </row>
    <row r="4118" spans="1:7" x14ac:dyDescent="0.25">
      <c r="A4118" t="s">
        <v>5501</v>
      </c>
      <c r="B4118" t="s">
        <v>670</v>
      </c>
      <c r="C4118" t="s">
        <v>6038</v>
      </c>
      <c r="D4118" s="13">
        <v>916</v>
      </c>
      <c r="E4118" t="s">
        <v>9102</v>
      </c>
      <c r="F4118" t="str">
        <f>IF(ISERROR(VLOOKUP(Transaktionen[[#This Row],[Transaktionen]],BTT[Verwendete Transaktion (Pflichtauswahl)],1,FALSE)),"nein","ja")</f>
        <v>nein</v>
      </c>
    </row>
    <row r="4119" spans="1:7" x14ac:dyDescent="0.25">
      <c r="A4119" t="s">
        <v>7427</v>
      </c>
      <c r="B4119" t="s">
        <v>8432</v>
      </c>
      <c r="C4119" t="s">
        <v>6038</v>
      </c>
      <c r="D4119" s="13">
        <v>4</v>
      </c>
      <c r="E4119" t="s">
        <v>576</v>
      </c>
      <c r="F4119" t="str">
        <f>IF(ISERROR(VLOOKUP(Transaktionen[[#This Row],[Transaktionen]],BTT[Verwendete Transaktion (Pflichtauswahl)],1,FALSE)),"nein","ja")</f>
        <v>nein</v>
      </c>
      <c r="G4119" t="s">
        <v>9340</v>
      </c>
    </row>
    <row r="4120" spans="1:7" x14ac:dyDescent="0.25">
      <c r="A4120" t="s">
        <v>7428</v>
      </c>
      <c r="B4120" t="s">
        <v>8433</v>
      </c>
      <c r="C4120" t="s">
        <v>6038</v>
      </c>
      <c r="D4120" s="13">
        <v>6</v>
      </c>
      <c r="E4120" t="s">
        <v>576</v>
      </c>
      <c r="F4120" t="str">
        <f>IF(ISERROR(VLOOKUP(Transaktionen[[#This Row],[Transaktionen]],BTT[Verwendete Transaktion (Pflichtauswahl)],1,FALSE)),"nein","ja")</f>
        <v>nein</v>
      </c>
      <c r="G4120" t="s">
        <v>9343</v>
      </c>
    </row>
    <row r="4121" spans="1:7" x14ac:dyDescent="0.25">
      <c r="A4121" t="s">
        <v>5502</v>
      </c>
      <c r="B4121" t="s">
        <v>5503</v>
      </c>
      <c r="C4121" t="s">
        <v>6038</v>
      </c>
      <c r="D4121" s="13">
        <v>15546</v>
      </c>
      <c r="E4121" t="s">
        <v>9102</v>
      </c>
      <c r="F4121" t="str">
        <f>IF(ISERROR(VLOOKUP(Transaktionen[[#This Row],[Transaktionen]],BTT[Verwendete Transaktion (Pflichtauswahl)],1,FALSE)),"nein","ja")</f>
        <v>nein</v>
      </c>
    </row>
    <row r="4122" spans="1:7" x14ac:dyDescent="0.25">
      <c r="A4122" t="s">
        <v>5504</v>
      </c>
      <c r="B4122" t="s">
        <v>5505</v>
      </c>
      <c r="C4122" t="s">
        <v>6038</v>
      </c>
      <c r="D4122" s="13">
        <v>112</v>
      </c>
      <c r="E4122" t="s">
        <v>9102</v>
      </c>
      <c r="F4122" t="str">
        <f>IF(ISERROR(VLOOKUP(Transaktionen[[#This Row],[Transaktionen]],BTT[Verwendete Transaktion (Pflichtauswahl)],1,FALSE)),"nein","ja")</f>
        <v>nein</v>
      </c>
    </row>
    <row r="4123" spans="1:7" x14ac:dyDescent="0.25">
      <c r="A4123" t="s">
        <v>5506</v>
      </c>
      <c r="B4123" t="s">
        <v>5507</v>
      </c>
      <c r="C4123" t="s">
        <v>6038</v>
      </c>
      <c r="D4123" s="13">
        <v>5504</v>
      </c>
      <c r="E4123" t="s">
        <v>9102</v>
      </c>
      <c r="F4123" t="str">
        <f>IF(ISERROR(VLOOKUP(Transaktionen[[#This Row],[Transaktionen]],BTT[Verwendete Transaktion (Pflichtauswahl)],1,FALSE)),"nein","ja")</f>
        <v>nein</v>
      </c>
    </row>
    <row r="4124" spans="1:7" x14ac:dyDescent="0.25">
      <c r="A4124" t="s">
        <v>7429</v>
      </c>
      <c r="B4124" t="s">
        <v>8434</v>
      </c>
      <c r="C4124" t="s">
        <v>6038</v>
      </c>
      <c r="D4124" s="13">
        <v>2</v>
      </c>
      <c r="E4124" t="s">
        <v>576</v>
      </c>
      <c r="F4124" t="str">
        <f>IF(ISERROR(VLOOKUP(Transaktionen[[#This Row],[Transaktionen]],BTT[Verwendete Transaktion (Pflichtauswahl)],1,FALSE)),"nein","ja")</f>
        <v>nein</v>
      </c>
      <c r="G4124" t="s">
        <v>9343</v>
      </c>
    </row>
    <row r="4125" spans="1:7" x14ac:dyDescent="0.25">
      <c r="A4125" t="s">
        <v>5508</v>
      </c>
      <c r="B4125" t="s">
        <v>5509</v>
      </c>
      <c r="C4125" t="s">
        <v>6038</v>
      </c>
      <c r="D4125" s="13">
        <v>7444</v>
      </c>
      <c r="E4125" t="s">
        <v>9102</v>
      </c>
      <c r="F4125" t="str">
        <f>IF(ISERROR(VLOOKUP(Transaktionen[[#This Row],[Transaktionen]],BTT[Verwendete Transaktion (Pflichtauswahl)],1,FALSE)),"nein","ja")</f>
        <v>nein</v>
      </c>
    </row>
    <row r="4126" spans="1:7" x14ac:dyDescent="0.25">
      <c r="A4126" t="s">
        <v>5510</v>
      </c>
      <c r="B4126" t="s">
        <v>5511</v>
      </c>
      <c r="C4126" t="s">
        <v>6038</v>
      </c>
      <c r="D4126" s="13">
        <v>103</v>
      </c>
      <c r="E4126" t="s">
        <v>9102</v>
      </c>
      <c r="F4126" t="str">
        <f>IF(ISERROR(VLOOKUP(Transaktionen[[#This Row],[Transaktionen]],BTT[Verwendete Transaktion (Pflichtauswahl)],1,FALSE)),"nein","ja")</f>
        <v>nein</v>
      </c>
    </row>
    <row r="4127" spans="1:7" x14ac:dyDescent="0.25">
      <c r="A4127" t="s">
        <v>5512</v>
      </c>
      <c r="B4127" t="s">
        <v>5513</v>
      </c>
      <c r="C4127" t="s">
        <v>6038</v>
      </c>
      <c r="D4127" s="13" t="s">
        <v>576</v>
      </c>
      <c r="E4127" t="s">
        <v>576</v>
      </c>
      <c r="F4127" t="str">
        <f>IF(ISERROR(VLOOKUP(Transaktionen[[#This Row],[Transaktionen]],BTT[Verwendete Transaktion (Pflichtauswahl)],1,FALSE)),"nein","ja")</f>
        <v>nein</v>
      </c>
    </row>
    <row r="4128" spans="1:7" x14ac:dyDescent="0.25">
      <c r="A4128" t="s">
        <v>5514</v>
      </c>
      <c r="B4128" t="s">
        <v>5515</v>
      </c>
      <c r="C4128" t="s">
        <v>6038</v>
      </c>
      <c r="D4128" s="13">
        <v>2200</v>
      </c>
      <c r="E4128" t="s">
        <v>9102</v>
      </c>
      <c r="F4128" t="str">
        <f>IF(ISERROR(VLOOKUP(Transaktionen[[#This Row],[Transaktionen]],BTT[Verwendete Transaktion (Pflichtauswahl)],1,FALSE)),"nein","ja")</f>
        <v>nein</v>
      </c>
    </row>
    <row r="4129" spans="1:7" x14ac:dyDescent="0.25">
      <c r="A4129" t="s">
        <v>7430</v>
      </c>
      <c r="B4129" t="s">
        <v>8435</v>
      </c>
      <c r="C4129" t="s">
        <v>6038</v>
      </c>
      <c r="D4129" s="13">
        <v>128</v>
      </c>
      <c r="E4129" t="s">
        <v>576</v>
      </c>
      <c r="F4129" t="str">
        <f>IF(ISERROR(VLOOKUP(Transaktionen[[#This Row],[Transaktionen]],BTT[Verwendete Transaktion (Pflichtauswahl)],1,FALSE)),"nein","ja")</f>
        <v>nein</v>
      </c>
      <c r="G4129" t="s">
        <v>9345</v>
      </c>
    </row>
    <row r="4130" spans="1:7" x14ac:dyDescent="0.25">
      <c r="A4130" t="s">
        <v>7431</v>
      </c>
      <c r="B4130" t="s">
        <v>8436</v>
      </c>
      <c r="C4130" t="s">
        <v>6038</v>
      </c>
      <c r="D4130" s="13" t="s">
        <v>576</v>
      </c>
      <c r="E4130" t="s">
        <v>576</v>
      </c>
      <c r="F4130" t="str">
        <f>IF(ISERROR(VLOOKUP(Transaktionen[[#This Row],[Transaktionen]],BTT[Verwendete Transaktion (Pflichtauswahl)],1,FALSE)),"nein","ja")</f>
        <v>nein</v>
      </c>
      <c r="G4130" t="s">
        <v>9345</v>
      </c>
    </row>
    <row r="4131" spans="1:7" x14ac:dyDescent="0.25">
      <c r="A4131" t="s">
        <v>5516</v>
      </c>
      <c r="B4131" t="s">
        <v>5517</v>
      </c>
      <c r="C4131" t="s">
        <v>6038</v>
      </c>
      <c r="D4131" s="13">
        <v>9</v>
      </c>
      <c r="E4131" t="s">
        <v>9102</v>
      </c>
      <c r="F4131" t="str">
        <f>IF(ISERROR(VLOOKUP(Transaktionen[[#This Row],[Transaktionen]],BTT[Verwendete Transaktion (Pflichtauswahl)],1,FALSE)),"nein","ja")</f>
        <v>nein</v>
      </c>
    </row>
    <row r="4132" spans="1:7" x14ac:dyDescent="0.25">
      <c r="A4132" t="s">
        <v>5518</v>
      </c>
      <c r="B4132" t="s">
        <v>5519</v>
      </c>
      <c r="C4132" t="s">
        <v>6038</v>
      </c>
      <c r="D4132" s="13">
        <v>24</v>
      </c>
      <c r="E4132" t="s">
        <v>9102</v>
      </c>
      <c r="F4132" t="str">
        <f>IF(ISERROR(VLOOKUP(Transaktionen[[#This Row],[Transaktionen]],BTT[Verwendete Transaktion (Pflichtauswahl)],1,FALSE)),"nein","ja")</f>
        <v>nein</v>
      </c>
    </row>
    <row r="4133" spans="1:7" x14ac:dyDescent="0.25">
      <c r="A4133" t="s">
        <v>5520</v>
      </c>
      <c r="B4133" t="s">
        <v>5521</v>
      </c>
      <c r="C4133" t="s">
        <v>6038</v>
      </c>
      <c r="D4133" s="13">
        <v>306</v>
      </c>
      <c r="E4133" t="s">
        <v>9102</v>
      </c>
      <c r="F4133" t="str">
        <f>IF(ISERROR(VLOOKUP(Transaktionen[[#This Row],[Transaktionen]],BTT[Verwendete Transaktion (Pflichtauswahl)],1,FALSE)),"nein","ja")</f>
        <v>nein</v>
      </c>
    </row>
    <row r="4134" spans="1:7" x14ac:dyDescent="0.25">
      <c r="A4134" t="s">
        <v>5522</v>
      </c>
      <c r="B4134" t="s">
        <v>5523</v>
      </c>
      <c r="C4134" t="s">
        <v>6038</v>
      </c>
      <c r="D4134" s="13">
        <v>2</v>
      </c>
      <c r="E4134" t="s">
        <v>9102</v>
      </c>
      <c r="F4134" t="str">
        <f>IF(ISERROR(VLOOKUP(Transaktionen[[#This Row],[Transaktionen]],BTT[Verwendete Transaktion (Pflichtauswahl)],1,FALSE)),"nein","ja")</f>
        <v>nein</v>
      </c>
    </row>
    <row r="4135" spans="1:7" x14ac:dyDescent="0.25">
      <c r="A4135" t="s">
        <v>7432</v>
      </c>
      <c r="B4135" t="s">
        <v>8437</v>
      </c>
      <c r="C4135" t="s">
        <v>3</v>
      </c>
      <c r="D4135" s="13" t="s">
        <v>576</v>
      </c>
      <c r="E4135" t="s">
        <v>576</v>
      </c>
      <c r="F4135" t="str">
        <f>IF(ISERROR(VLOOKUP(Transaktionen[[#This Row],[Transaktionen]],BTT[Verwendete Transaktion (Pflichtauswahl)],1,FALSE)),"nein","ja")</f>
        <v>nein</v>
      </c>
      <c r="G4135" t="s">
        <v>9516</v>
      </c>
    </row>
    <row r="4136" spans="1:7" x14ac:dyDescent="0.25">
      <c r="A4136" t="s">
        <v>7433</v>
      </c>
      <c r="B4136" t="s">
        <v>8438</v>
      </c>
      <c r="C4136" t="s">
        <v>6038</v>
      </c>
      <c r="D4136" s="13">
        <v>6</v>
      </c>
      <c r="E4136" t="s">
        <v>576</v>
      </c>
      <c r="F4136" t="str">
        <f>IF(ISERROR(VLOOKUP(Transaktionen[[#This Row],[Transaktionen]],BTT[Verwendete Transaktion (Pflichtauswahl)],1,FALSE)),"nein","ja")</f>
        <v>nein</v>
      </c>
      <c r="G4136" t="s">
        <v>9345</v>
      </c>
    </row>
    <row r="4137" spans="1:7" x14ac:dyDescent="0.25">
      <c r="A4137" t="s">
        <v>5524</v>
      </c>
      <c r="B4137" t="s">
        <v>5525</v>
      </c>
      <c r="C4137" t="s">
        <v>6041</v>
      </c>
      <c r="D4137" s="13">
        <v>6</v>
      </c>
      <c r="E4137" t="s">
        <v>576</v>
      </c>
      <c r="F4137" t="str">
        <f>IF(ISERROR(VLOOKUP(Transaktionen[[#This Row],[Transaktionen]],BTT[Verwendete Transaktion (Pflichtauswahl)],1,FALSE)),"nein","ja")</f>
        <v>nein</v>
      </c>
      <c r="G4137" t="s">
        <v>9069</v>
      </c>
    </row>
    <row r="4138" spans="1:7" x14ac:dyDescent="0.25">
      <c r="A4138" t="s">
        <v>5526</v>
      </c>
      <c r="B4138" t="s">
        <v>5527</v>
      </c>
      <c r="C4138" t="s">
        <v>6038</v>
      </c>
      <c r="D4138" s="13">
        <v>1016</v>
      </c>
      <c r="E4138" t="s">
        <v>9102</v>
      </c>
      <c r="F4138" t="str">
        <f>IF(ISERROR(VLOOKUP(Transaktionen[[#This Row],[Transaktionen]],BTT[Verwendete Transaktion (Pflichtauswahl)],1,FALSE)),"nein","ja")</f>
        <v>nein</v>
      </c>
    </row>
    <row r="4139" spans="1:7" x14ac:dyDescent="0.25">
      <c r="A4139" t="s">
        <v>5528</v>
      </c>
      <c r="B4139" t="s">
        <v>5529</v>
      </c>
      <c r="C4139" t="s">
        <v>6038</v>
      </c>
      <c r="D4139" s="13">
        <v>32</v>
      </c>
      <c r="E4139" t="s">
        <v>9102</v>
      </c>
      <c r="F4139" t="str">
        <f>IF(ISERROR(VLOOKUP(Transaktionen[[#This Row],[Transaktionen]],BTT[Verwendete Transaktion (Pflichtauswahl)],1,FALSE)),"nein","ja")</f>
        <v>nein</v>
      </c>
    </row>
    <row r="4140" spans="1:7" x14ac:dyDescent="0.25">
      <c r="A4140" t="s">
        <v>5530</v>
      </c>
      <c r="B4140" t="s">
        <v>5531</v>
      </c>
      <c r="C4140" t="s">
        <v>6038</v>
      </c>
      <c r="D4140" s="13">
        <v>99</v>
      </c>
      <c r="E4140" t="s">
        <v>9102</v>
      </c>
      <c r="F4140" t="str">
        <f>IF(ISERROR(VLOOKUP(Transaktionen[[#This Row],[Transaktionen]],BTT[Verwendete Transaktion (Pflichtauswahl)],1,FALSE)),"nein","ja")</f>
        <v>nein</v>
      </c>
    </row>
    <row r="4141" spans="1:7" x14ac:dyDescent="0.25">
      <c r="A4141" t="s">
        <v>5532</v>
      </c>
      <c r="B4141" t="s">
        <v>5533</v>
      </c>
      <c r="C4141" t="s">
        <v>6038</v>
      </c>
      <c r="D4141" s="13">
        <v>46</v>
      </c>
      <c r="E4141" t="s">
        <v>9102</v>
      </c>
      <c r="F4141" t="str">
        <f>IF(ISERROR(VLOOKUP(Transaktionen[[#This Row],[Transaktionen]],BTT[Verwendete Transaktion (Pflichtauswahl)],1,FALSE)),"nein","ja")</f>
        <v>nein</v>
      </c>
    </row>
    <row r="4142" spans="1:7" x14ac:dyDescent="0.25">
      <c r="A4142" t="s">
        <v>5534</v>
      </c>
      <c r="B4142" t="s">
        <v>5535</v>
      </c>
      <c r="C4142" t="s">
        <v>6038</v>
      </c>
      <c r="D4142" s="13">
        <v>4</v>
      </c>
      <c r="E4142" t="s">
        <v>9102</v>
      </c>
      <c r="F4142" t="str">
        <f>IF(ISERROR(VLOOKUP(Transaktionen[[#This Row],[Transaktionen]],BTT[Verwendete Transaktion (Pflichtauswahl)],1,FALSE)),"nein","ja")</f>
        <v>nein</v>
      </c>
    </row>
    <row r="4143" spans="1:7" x14ac:dyDescent="0.25">
      <c r="A4143" t="s">
        <v>5536</v>
      </c>
      <c r="B4143" t="s">
        <v>5537</v>
      </c>
      <c r="C4143" t="s">
        <v>6038</v>
      </c>
      <c r="D4143" s="13">
        <v>2136</v>
      </c>
      <c r="E4143" t="s">
        <v>9102</v>
      </c>
      <c r="F4143" t="str">
        <f>IF(ISERROR(VLOOKUP(Transaktionen[[#This Row],[Transaktionen]],BTT[Verwendete Transaktion (Pflichtauswahl)],1,FALSE)),"nein","ja")</f>
        <v>nein</v>
      </c>
    </row>
    <row r="4144" spans="1:7" x14ac:dyDescent="0.25">
      <c r="A4144" t="s">
        <v>5538</v>
      </c>
      <c r="B4144" t="s">
        <v>5539</v>
      </c>
      <c r="C4144" t="s">
        <v>6038</v>
      </c>
      <c r="D4144" s="13">
        <v>3371</v>
      </c>
      <c r="E4144" t="s">
        <v>9102</v>
      </c>
      <c r="F4144" t="str">
        <f>IF(ISERROR(VLOOKUP(Transaktionen[[#This Row],[Transaktionen]],BTT[Verwendete Transaktion (Pflichtauswahl)],1,FALSE)),"nein","ja")</f>
        <v>nein</v>
      </c>
    </row>
    <row r="4145" spans="1:7" x14ac:dyDescent="0.25">
      <c r="A4145" t="s">
        <v>5540</v>
      </c>
      <c r="B4145" t="s">
        <v>5541</v>
      </c>
      <c r="C4145" t="s">
        <v>6038</v>
      </c>
      <c r="D4145" s="13">
        <v>69</v>
      </c>
      <c r="E4145" t="s">
        <v>9102</v>
      </c>
      <c r="F4145" t="str">
        <f>IF(ISERROR(VLOOKUP(Transaktionen[[#This Row],[Transaktionen]],BTT[Verwendete Transaktion (Pflichtauswahl)],1,FALSE)),"nein","ja")</f>
        <v>nein</v>
      </c>
    </row>
    <row r="4146" spans="1:7" x14ac:dyDescent="0.25">
      <c r="A4146" t="s">
        <v>5542</v>
      </c>
      <c r="B4146" t="s">
        <v>5543</v>
      </c>
      <c r="C4146" t="s">
        <v>6038</v>
      </c>
      <c r="D4146" s="13" t="s">
        <v>576</v>
      </c>
      <c r="E4146" t="s">
        <v>576</v>
      </c>
      <c r="F4146" t="str">
        <f>IF(ISERROR(VLOOKUP(Transaktionen[[#This Row],[Transaktionen]],BTT[Verwendete Transaktion (Pflichtauswahl)],1,FALSE)),"nein","ja")</f>
        <v>nein</v>
      </c>
    </row>
    <row r="4147" spans="1:7" x14ac:dyDescent="0.25">
      <c r="A4147" t="s">
        <v>5550</v>
      </c>
      <c r="B4147" t="s">
        <v>5551</v>
      </c>
      <c r="C4147" t="s">
        <v>6036</v>
      </c>
      <c r="D4147" s="13">
        <v>111</v>
      </c>
      <c r="E4147" t="s">
        <v>9103</v>
      </c>
      <c r="F4147" t="str">
        <f>IF(ISERROR(VLOOKUP(Transaktionen[[#This Row],[Transaktionen]],BTT[Verwendete Transaktion (Pflichtauswahl)],1,FALSE)),"nein","ja")</f>
        <v>nein</v>
      </c>
    </row>
    <row r="4148" spans="1:7" x14ac:dyDescent="0.25">
      <c r="A4148" t="s">
        <v>7439</v>
      </c>
      <c r="B4148" t="s">
        <v>8444</v>
      </c>
      <c r="C4148" t="s">
        <v>8457</v>
      </c>
      <c r="D4148" s="13" t="s">
        <v>576</v>
      </c>
      <c r="E4148" t="s">
        <v>576</v>
      </c>
      <c r="F4148" t="str">
        <f>IF(ISERROR(VLOOKUP(Transaktionen[[#This Row],[Transaktionen]],BTT[Verwendete Transaktion (Pflichtauswahl)],1,FALSE)),"nein","ja")</f>
        <v>nein</v>
      </c>
      <c r="G4148" t="s">
        <v>9516</v>
      </c>
    </row>
    <row r="4149" spans="1:7" x14ac:dyDescent="0.25">
      <c r="A4149" t="s">
        <v>5696</v>
      </c>
      <c r="B4149" t="s">
        <v>5697</v>
      </c>
      <c r="C4149" t="s">
        <v>6041</v>
      </c>
      <c r="D4149" s="13">
        <v>18</v>
      </c>
      <c r="E4149" t="s">
        <v>9102</v>
      </c>
      <c r="F4149" t="str">
        <f>IF(ISERROR(VLOOKUP(Transaktionen[[#This Row],[Transaktionen]],BTT[Verwendete Transaktion (Pflichtauswahl)],1,FALSE)),"nein","ja")</f>
        <v>ja</v>
      </c>
    </row>
    <row r="4150" spans="1:7" x14ac:dyDescent="0.25">
      <c r="A4150" t="s">
        <v>5698</v>
      </c>
      <c r="B4150" t="s">
        <v>5699</v>
      </c>
      <c r="C4150" t="s">
        <v>6041</v>
      </c>
      <c r="D4150" s="13">
        <v>180</v>
      </c>
      <c r="E4150" t="s">
        <v>9102</v>
      </c>
      <c r="F4150" t="str">
        <f>IF(ISERROR(VLOOKUP(Transaktionen[[#This Row],[Transaktionen]],BTT[Verwendete Transaktion (Pflichtauswahl)],1,FALSE)),"nein","ja")</f>
        <v>ja</v>
      </c>
    </row>
    <row r="4151" spans="1:7" x14ac:dyDescent="0.25">
      <c r="A4151" t="s">
        <v>5700</v>
      </c>
      <c r="B4151" t="s">
        <v>5701</v>
      </c>
      <c r="C4151" t="s">
        <v>6041</v>
      </c>
      <c r="D4151" s="13">
        <v>51683</v>
      </c>
      <c r="E4151" t="s">
        <v>9102</v>
      </c>
      <c r="F4151" t="str">
        <f>IF(ISERROR(VLOOKUP(Transaktionen[[#This Row],[Transaktionen]],BTT[Verwendete Transaktion (Pflichtauswahl)],1,FALSE)),"nein","ja")</f>
        <v>ja</v>
      </c>
    </row>
    <row r="4152" spans="1:7" x14ac:dyDescent="0.25">
      <c r="A4152" t="s">
        <v>9329</v>
      </c>
      <c r="B4152" t="s">
        <v>9330</v>
      </c>
      <c r="C4152" t="s">
        <v>6041</v>
      </c>
      <c r="D4152" s="13">
        <v>368</v>
      </c>
      <c r="E4152" t="s">
        <v>9103</v>
      </c>
      <c r="F4152" t="str">
        <f>IF(ISERROR(VLOOKUP(Transaktionen[[#This Row],[Transaktionen]],BTT[Verwendete Transaktion (Pflichtauswahl)],1,FALSE)),"nein","ja")</f>
        <v>nein</v>
      </c>
    </row>
    <row r="4153" spans="1:7" x14ac:dyDescent="0.25">
      <c r="A4153" t="s">
        <v>9329</v>
      </c>
      <c r="B4153" t="s">
        <v>9330</v>
      </c>
      <c r="C4153" t="s">
        <v>6041</v>
      </c>
      <c r="D4153" s="13">
        <v>368</v>
      </c>
      <c r="E4153" t="s">
        <v>9103</v>
      </c>
      <c r="F4153" t="str">
        <f>IF(ISERROR(VLOOKUP(Transaktionen[[#This Row],[Transaktionen]],BTT[Verwendete Transaktion (Pflichtauswahl)],1,FALSE)),"nein","ja")</f>
        <v>nein</v>
      </c>
    </row>
    <row r="4154" spans="1:7" x14ac:dyDescent="0.25">
      <c r="A4154" t="s">
        <v>9329</v>
      </c>
      <c r="B4154" t="s">
        <v>9330</v>
      </c>
      <c r="C4154" t="s">
        <v>6041</v>
      </c>
      <c r="D4154" s="13">
        <v>368</v>
      </c>
      <c r="E4154" t="s">
        <v>9103</v>
      </c>
      <c r="F4154" t="str">
        <f>IF(ISERROR(VLOOKUP(Transaktionen[[#This Row],[Transaktionen]],BTT[Verwendete Transaktion (Pflichtauswahl)],1,FALSE)),"nein","ja")</f>
        <v>nein</v>
      </c>
    </row>
    <row r="4155" spans="1:7" x14ac:dyDescent="0.25">
      <c r="A4155" t="s">
        <v>5552</v>
      </c>
      <c r="B4155" t="s">
        <v>5553</v>
      </c>
      <c r="C4155" t="s">
        <v>6041</v>
      </c>
      <c r="D4155" s="13">
        <v>138791</v>
      </c>
      <c r="E4155" t="s">
        <v>9102</v>
      </c>
      <c r="F4155" t="str">
        <f>IF(ISERROR(VLOOKUP(Transaktionen[[#This Row],[Transaktionen]],BTT[Verwendete Transaktion (Pflichtauswahl)],1,FALSE)),"nein","ja")</f>
        <v>ja</v>
      </c>
    </row>
    <row r="4156" spans="1:7" x14ac:dyDescent="0.25">
      <c r="A4156" t="s">
        <v>5554</v>
      </c>
      <c r="B4156" t="s">
        <v>5555</v>
      </c>
      <c r="C4156" t="s">
        <v>6041</v>
      </c>
      <c r="D4156" s="13">
        <v>15996</v>
      </c>
      <c r="E4156" t="s">
        <v>9102</v>
      </c>
      <c r="F4156" t="str">
        <f>IF(ISERROR(VLOOKUP(Transaktionen[[#This Row],[Transaktionen]],BTT[Verwendete Transaktion (Pflichtauswahl)],1,FALSE)),"nein","ja")</f>
        <v>ja</v>
      </c>
    </row>
    <row r="4157" spans="1:7" x14ac:dyDescent="0.25">
      <c r="A4157" t="s">
        <v>7434</v>
      </c>
      <c r="B4157" t="s">
        <v>8439</v>
      </c>
      <c r="C4157" t="s">
        <v>6041</v>
      </c>
      <c r="D4157" s="13">
        <v>14</v>
      </c>
      <c r="E4157" t="s">
        <v>9102</v>
      </c>
      <c r="F4157" t="str">
        <f>IF(ISERROR(VLOOKUP(Transaktionen[[#This Row],[Transaktionen]],BTT[Verwendete Transaktion (Pflichtauswahl)],1,FALSE)),"nein","ja")</f>
        <v>ja</v>
      </c>
    </row>
    <row r="4158" spans="1:7" x14ac:dyDescent="0.25">
      <c r="A4158" t="s">
        <v>9331</v>
      </c>
      <c r="B4158" t="s">
        <v>9332</v>
      </c>
      <c r="C4158" t="s">
        <v>6041</v>
      </c>
      <c r="D4158" s="13">
        <v>4</v>
      </c>
      <c r="E4158" t="s">
        <v>9102</v>
      </c>
      <c r="F4158" t="str">
        <f>IF(ISERROR(VLOOKUP(Transaktionen[[#This Row],[Transaktionen]],BTT[Verwendete Transaktion (Pflichtauswahl)],1,FALSE)),"nein","ja")</f>
        <v>nein</v>
      </c>
    </row>
    <row r="4159" spans="1:7" x14ac:dyDescent="0.25">
      <c r="A4159" t="s">
        <v>9333</v>
      </c>
      <c r="B4159" t="s">
        <v>9334</v>
      </c>
      <c r="C4159" t="s">
        <v>6041</v>
      </c>
      <c r="D4159" s="13">
        <v>92</v>
      </c>
      <c r="E4159" t="s">
        <v>9102</v>
      </c>
      <c r="F4159" t="str">
        <f>IF(ISERROR(VLOOKUP(Transaktionen[[#This Row],[Transaktionen]],BTT[Verwendete Transaktion (Pflichtauswahl)],1,FALSE)),"nein","ja")</f>
        <v>nein</v>
      </c>
    </row>
    <row r="4160" spans="1:7" x14ac:dyDescent="0.25">
      <c r="A4160" t="s">
        <v>9335</v>
      </c>
      <c r="B4160" t="s">
        <v>9336</v>
      </c>
      <c r="C4160" t="s">
        <v>6041</v>
      </c>
      <c r="D4160" s="13">
        <v>40</v>
      </c>
      <c r="E4160" t="s">
        <v>9102</v>
      </c>
      <c r="F4160" t="str">
        <f>IF(ISERROR(VLOOKUP(Transaktionen[[#This Row],[Transaktionen]],BTT[Verwendete Transaktion (Pflichtauswahl)],1,FALSE)),"nein","ja")</f>
        <v>nein</v>
      </c>
    </row>
    <row r="4161" spans="1:7" x14ac:dyDescent="0.25">
      <c r="A4161" t="s">
        <v>5556</v>
      </c>
      <c r="B4161" t="s">
        <v>5557</v>
      </c>
      <c r="C4161" t="s">
        <v>6041</v>
      </c>
      <c r="D4161" s="13">
        <v>16</v>
      </c>
      <c r="E4161" t="s">
        <v>9102</v>
      </c>
      <c r="F4161" t="str">
        <f>IF(ISERROR(VLOOKUP(Transaktionen[[#This Row],[Transaktionen]],BTT[Verwendete Transaktion (Pflichtauswahl)],1,FALSE)),"nein","ja")</f>
        <v>ja</v>
      </c>
    </row>
    <row r="4162" spans="1:7" x14ac:dyDescent="0.25">
      <c r="A4162" t="s">
        <v>5558</v>
      </c>
      <c r="B4162" t="s">
        <v>5559</v>
      </c>
      <c r="C4162" t="s">
        <v>6041</v>
      </c>
      <c r="D4162" s="13">
        <v>94465</v>
      </c>
      <c r="E4162" t="s">
        <v>9102</v>
      </c>
      <c r="F4162" t="str">
        <f>IF(ISERROR(VLOOKUP(Transaktionen[[#This Row],[Transaktionen]],BTT[Verwendete Transaktion (Pflichtauswahl)],1,FALSE)),"nein","ja")</f>
        <v>ja</v>
      </c>
    </row>
    <row r="4163" spans="1:7" x14ac:dyDescent="0.25">
      <c r="A4163" t="s">
        <v>7435</v>
      </c>
      <c r="B4163" t="s">
        <v>8440</v>
      </c>
      <c r="C4163" t="s">
        <v>6041</v>
      </c>
      <c r="D4163" s="13">
        <v>60</v>
      </c>
      <c r="E4163" t="s">
        <v>9102</v>
      </c>
      <c r="F4163" t="str">
        <f>IF(ISERROR(VLOOKUP(Transaktionen[[#This Row],[Transaktionen]],BTT[Verwendete Transaktion (Pflichtauswahl)],1,FALSE)),"nein","ja")</f>
        <v>ja</v>
      </c>
    </row>
    <row r="4164" spans="1:7" x14ac:dyDescent="0.25">
      <c r="A4164" t="s">
        <v>5560</v>
      </c>
      <c r="B4164" t="s">
        <v>5561</v>
      </c>
      <c r="C4164" t="s">
        <v>6041</v>
      </c>
      <c r="D4164" s="13">
        <v>30</v>
      </c>
      <c r="E4164" t="s">
        <v>9103</v>
      </c>
      <c r="F4164" t="str">
        <f>IF(ISERROR(VLOOKUP(Transaktionen[[#This Row],[Transaktionen]],BTT[Verwendete Transaktion (Pflichtauswahl)],1,FALSE)),"nein","ja")</f>
        <v>ja</v>
      </c>
    </row>
    <row r="4165" spans="1:7" x14ac:dyDescent="0.25">
      <c r="A4165" t="s">
        <v>5562</v>
      </c>
      <c r="B4165" t="s">
        <v>5563</v>
      </c>
      <c r="C4165" t="s">
        <v>6041</v>
      </c>
      <c r="D4165" s="13">
        <v>370</v>
      </c>
      <c r="E4165" t="s">
        <v>9102</v>
      </c>
      <c r="F4165" t="str">
        <f>IF(ISERROR(VLOOKUP(Transaktionen[[#This Row],[Transaktionen]],BTT[Verwendete Transaktion (Pflichtauswahl)],1,FALSE)),"nein","ja")</f>
        <v>ja</v>
      </c>
    </row>
    <row r="4166" spans="1:7" x14ac:dyDescent="0.25">
      <c r="A4166" t="s">
        <v>5564</v>
      </c>
      <c r="B4166" t="s">
        <v>5565</v>
      </c>
      <c r="C4166" t="s">
        <v>6041</v>
      </c>
      <c r="D4166" s="13">
        <v>6537</v>
      </c>
      <c r="E4166" t="s">
        <v>9102</v>
      </c>
      <c r="F4166" t="str">
        <f>IF(ISERROR(VLOOKUP(Transaktionen[[#This Row],[Transaktionen]],BTT[Verwendete Transaktion (Pflichtauswahl)],1,FALSE)),"nein","ja")</f>
        <v>ja</v>
      </c>
    </row>
    <row r="4167" spans="1:7" x14ac:dyDescent="0.25">
      <c r="A4167" t="s">
        <v>5566</v>
      </c>
      <c r="B4167" t="s">
        <v>5567</v>
      </c>
      <c r="C4167" t="s">
        <v>6041</v>
      </c>
      <c r="D4167" s="13">
        <v>14034</v>
      </c>
      <c r="E4167" t="s">
        <v>9102</v>
      </c>
      <c r="F4167" t="str">
        <f>IF(ISERROR(VLOOKUP(Transaktionen[[#This Row],[Transaktionen]],BTT[Verwendete Transaktion (Pflichtauswahl)],1,FALSE)),"nein","ja")</f>
        <v>ja</v>
      </c>
    </row>
    <row r="4168" spans="1:7" x14ac:dyDescent="0.25">
      <c r="A4168" t="s">
        <v>7436</v>
      </c>
      <c r="B4168" t="s">
        <v>8441</v>
      </c>
      <c r="C4168" t="s">
        <v>6041</v>
      </c>
      <c r="D4168" s="13">
        <v>2</v>
      </c>
      <c r="E4168" t="s">
        <v>9102</v>
      </c>
      <c r="F4168" t="str">
        <f>IF(ISERROR(VLOOKUP(Transaktionen[[#This Row],[Transaktionen]],BTT[Verwendete Transaktion (Pflichtauswahl)],1,FALSE)),"nein","ja")</f>
        <v>ja</v>
      </c>
    </row>
    <row r="4169" spans="1:7" x14ac:dyDescent="0.25">
      <c r="A4169" t="s">
        <v>5568</v>
      </c>
      <c r="B4169" t="s">
        <v>5569</v>
      </c>
      <c r="C4169" t="s">
        <v>6041</v>
      </c>
      <c r="D4169" s="13">
        <v>2406</v>
      </c>
      <c r="E4169" t="s">
        <v>9102</v>
      </c>
      <c r="F4169" t="str">
        <f>IF(ISERROR(VLOOKUP(Transaktionen[[#This Row],[Transaktionen]],BTT[Verwendete Transaktion (Pflichtauswahl)],1,FALSE)),"nein","ja")</f>
        <v>nein</v>
      </c>
      <c r="G4169" t="s">
        <v>9067</v>
      </c>
    </row>
    <row r="4170" spans="1:7" x14ac:dyDescent="0.25">
      <c r="A4170" t="s">
        <v>5570</v>
      </c>
      <c r="B4170" t="s">
        <v>5571</v>
      </c>
      <c r="C4170" t="s">
        <v>6041</v>
      </c>
      <c r="D4170" s="13">
        <v>3008</v>
      </c>
      <c r="E4170" t="s">
        <v>9103</v>
      </c>
      <c r="F4170" t="str">
        <f>IF(ISERROR(VLOOKUP(Transaktionen[[#This Row],[Transaktionen]],BTT[Verwendete Transaktion (Pflichtauswahl)],1,FALSE)),"nein","ja")</f>
        <v>nein</v>
      </c>
      <c r="G4170" t="s">
        <v>9067</v>
      </c>
    </row>
    <row r="4171" spans="1:7" x14ac:dyDescent="0.25">
      <c r="A4171" t="s">
        <v>5572</v>
      </c>
      <c r="B4171" t="s">
        <v>5573</v>
      </c>
      <c r="C4171" t="s">
        <v>6041</v>
      </c>
      <c r="D4171" s="13">
        <v>1410</v>
      </c>
      <c r="E4171" t="s">
        <v>9102</v>
      </c>
      <c r="F4171" t="str">
        <f>IF(ISERROR(VLOOKUP(Transaktionen[[#This Row],[Transaktionen]],BTT[Verwendete Transaktion (Pflichtauswahl)],1,FALSE)),"nein","ja")</f>
        <v>nein</v>
      </c>
      <c r="G4171" t="s">
        <v>9067</v>
      </c>
    </row>
    <row r="4172" spans="1:7" x14ac:dyDescent="0.25">
      <c r="A4172" t="s">
        <v>5574</v>
      </c>
      <c r="B4172" t="s">
        <v>5575</v>
      </c>
      <c r="C4172" t="s">
        <v>6041</v>
      </c>
      <c r="D4172" s="13">
        <v>7186</v>
      </c>
      <c r="E4172" t="s">
        <v>9102</v>
      </c>
      <c r="F4172" t="str">
        <f>IF(ISERROR(VLOOKUP(Transaktionen[[#This Row],[Transaktionen]],BTT[Verwendete Transaktion (Pflichtauswahl)],1,FALSE)),"nein","ja")</f>
        <v>nein</v>
      </c>
      <c r="G4172" t="s">
        <v>9067</v>
      </c>
    </row>
    <row r="4173" spans="1:7" x14ac:dyDescent="0.25">
      <c r="A4173" t="s">
        <v>5576</v>
      </c>
      <c r="B4173" t="s">
        <v>5577</v>
      </c>
      <c r="C4173" t="s">
        <v>6041</v>
      </c>
      <c r="D4173" s="13">
        <v>4</v>
      </c>
      <c r="E4173" t="s">
        <v>9102</v>
      </c>
      <c r="F4173" t="str">
        <f>IF(ISERROR(VLOOKUP(Transaktionen[[#This Row],[Transaktionen]],BTT[Verwendete Transaktion (Pflichtauswahl)],1,FALSE)),"nein","ja")</f>
        <v>nein</v>
      </c>
      <c r="G4173" t="s">
        <v>9067</v>
      </c>
    </row>
    <row r="4174" spans="1:7" x14ac:dyDescent="0.25">
      <c r="A4174" t="s">
        <v>5578</v>
      </c>
      <c r="B4174" t="s">
        <v>5579</v>
      </c>
      <c r="C4174" t="s">
        <v>6041</v>
      </c>
      <c r="D4174" s="13">
        <v>1046</v>
      </c>
      <c r="E4174" t="s">
        <v>9103</v>
      </c>
      <c r="F4174" t="str">
        <f>IF(ISERROR(VLOOKUP(Transaktionen[[#This Row],[Transaktionen]],BTT[Verwendete Transaktion (Pflichtauswahl)],1,FALSE)),"nein","ja")</f>
        <v>nein</v>
      </c>
      <c r="G4174" t="s">
        <v>9067</v>
      </c>
    </row>
    <row r="4175" spans="1:7" x14ac:dyDescent="0.25">
      <c r="A4175" t="s">
        <v>5580</v>
      </c>
      <c r="B4175" t="s">
        <v>5581</v>
      </c>
      <c r="C4175" t="s">
        <v>6041</v>
      </c>
      <c r="D4175" s="13">
        <v>34</v>
      </c>
      <c r="E4175" t="s">
        <v>9102</v>
      </c>
      <c r="F4175" t="str">
        <f>IF(ISERROR(VLOOKUP(Transaktionen[[#This Row],[Transaktionen]],BTT[Verwendete Transaktion (Pflichtauswahl)],1,FALSE)),"nein","ja")</f>
        <v>nein</v>
      </c>
      <c r="G4175" t="s">
        <v>9067</v>
      </c>
    </row>
    <row r="4176" spans="1:7" x14ac:dyDescent="0.25">
      <c r="A4176" t="s">
        <v>5582</v>
      </c>
      <c r="B4176" t="s">
        <v>5583</v>
      </c>
      <c r="C4176" t="s">
        <v>6041</v>
      </c>
      <c r="D4176" s="13">
        <v>163</v>
      </c>
      <c r="E4176" t="s">
        <v>9102</v>
      </c>
      <c r="F4176" t="str">
        <f>IF(ISERROR(VLOOKUP(Transaktionen[[#This Row],[Transaktionen]],BTT[Verwendete Transaktion (Pflichtauswahl)],1,FALSE)),"nein","ja")</f>
        <v>nein</v>
      </c>
      <c r="G4176" t="s">
        <v>9067</v>
      </c>
    </row>
    <row r="4177" spans="1:7" x14ac:dyDescent="0.25">
      <c r="A4177" t="s">
        <v>5584</v>
      </c>
      <c r="B4177" t="s">
        <v>5585</v>
      </c>
      <c r="C4177" t="s">
        <v>6041</v>
      </c>
      <c r="D4177" s="13">
        <v>2</v>
      </c>
      <c r="E4177" t="s">
        <v>9102</v>
      </c>
      <c r="F4177" t="str">
        <f>IF(ISERROR(VLOOKUP(Transaktionen[[#This Row],[Transaktionen]],BTT[Verwendete Transaktion (Pflichtauswahl)],1,FALSE)),"nein","ja")</f>
        <v>nein</v>
      </c>
      <c r="G4177" t="s">
        <v>9067</v>
      </c>
    </row>
    <row r="4178" spans="1:7" x14ac:dyDescent="0.25">
      <c r="A4178" t="s">
        <v>5586</v>
      </c>
      <c r="B4178" t="s">
        <v>5587</v>
      </c>
      <c r="C4178" t="s">
        <v>6041</v>
      </c>
      <c r="D4178" s="13">
        <v>154</v>
      </c>
      <c r="E4178" t="s">
        <v>9102</v>
      </c>
      <c r="F4178" t="str">
        <f>IF(ISERROR(VLOOKUP(Transaktionen[[#This Row],[Transaktionen]],BTT[Verwendete Transaktion (Pflichtauswahl)],1,FALSE)),"nein","ja")</f>
        <v>nein</v>
      </c>
      <c r="G4178" t="s">
        <v>9067</v>
      </c>
    </row>
    <row r="4179" spans="1:7" x14ac:dyDescent="0.25">
      <c r="A4179" t="s">
        <v>5588</v>
      </c>
      <c r="B4179" t="s">
        <v>5589</v>
      </c>
      <c r="C4179" t="s">
        <v>6041</v>
      </c>
      <c r="D4179" s="13">
        <v>12</v>
      </c>
      <c r="E4179" t="s">
        <v>9102</v>
      </c>
      <c r="F4179" t="str">
        <f>IF(ISERROR(VLOOKUP(Transaktionen[[#This Row],[Transaktionen]],BTT[Verwendete Transaktion (Pflichtauswahl)],1,FALSE)),"nein","ja")</f>
        <v>nein</v>
      </c>
      <c r="G4179" t="s">
        <v>9067</v>
      </c>
    </row>
    <row r="4180" spans="1:7" x14ac:dyDescent="0.25">
      <c r="A4180" t="s">
        <v>5590</v>
      </c>
      <c r="B4180" t="s">
        <v>5591</v>
      </c>
      <c r="C4180" t="s">
        <v>6041</v>
      </c>
      <c r="D4180" s="13">
        <v>1</v>
      </c>
      <c r="E4180" t="s">
        <v>9102</v>
      </c>
      <c r="F4180" t="str">
        <f>IF(ISERROR(VLOOKUP(Transaktionen[[#This Row],[Transaktionen]],BTT[Verwendete Transaktion (Pflichtauswahl)],1,FALSE)),"nein","ja")</f>
        <v>nein</v>
      </c>
      <c r="G4180" t="s">
        <v>9067</v>
      </c>
    </row>
    <row r="4181" spans="1:7" x14ac:dyDescent="0.25">
      <c r="A4181" t="s">
        <v>5592</v>
      </c>
      <c r="B4181" t="s">
        <v>5593</v>
      </c>
      <c r="C4181" t="s">
        <v>6041</v>
      </c>
      <c r="D4181" s="13">
        <v>212</v>
      </c>
      <c r="E4181" t="s">
        <v>9102</v>
      </c>
      <c r="F4181" t="str">
        <f>IF(ISERROR(VLOOKUP(Transaktionen[[#This Row],[Transaktionen]],BTT[Verwendete Transaktion (Pflichtauswahl)],1,FALSE)),"nein","ja")</f>
        <v>nein</v>
      </c>
      <c r="G4181" t="s">
        <v>9067</v>
      </c>
    </row>
    <row r="4182" spans="1:7" x14ac:dyDescent="0.25">
      <c r="A4182" t="s">
        <v>5594</v>
      </c>
      <c r="B4182" t="s">
        <v>5595</v>
      </c>
      <c r="C4182" t="s">
        <v>6041</v>
      </c>
      <c r="D4182" s="13">
        <v>29</v>
      </c>
      <c r="E4182" t="s">
        <v>9102</v>
      </c>
      <c r="F4182" t="str">
        <f>IF(ISERROR(VLOOKUP(Transaktionen[[#This Row],[Transaktionen]],BTT[Verwendete Transaktion (Pflichtauswahl)],1,FALSE)),"nein","ja")</f>
        <v>nein</v>
      </c>
      <c r="G4182" t="s">
        <v>9067</v>
      </c>
    </row>
    <row r="4183" spans="1:7" x14ac:dyDescent="0.25">
      <c r="A4183" t="s">
        <v>5596</v>
      </c>
      <c r="B4183" t="s">
        <v>5597</v>
      </c>
      <c r="C4183" t="s">
        <v>6041</v>
      </c>
      <c r="D4183" s="13">
        <v>1</v>
      </c>
      <c r="E4183" t="s">
        <v>9102</v>
      </c>
      <c r="F4183" t="str">
        <f>IF(ISERROR(VLOOKUP(Transaktionen[[#This Row],[Transaktionen]],BTT[Verwendete Transaktion (Pflichtauswahl)],1,FALSE)),"nein","ja")</f>
        <v>nein</v>
      </c>
      <c r="G4183" t="s">
        <v>9067</v>
      </c>
    </row>
    <row r="4184" spans="1:7" x14ac:dyDescent="0.25">
      <c r="A4184" t="s">
        <v>7437</v>
      </c>
      <c r="B4184" t="s">
        <v>8442</v>
      </c>
      <c r="C4184" t="s">
        <v>6041</v>
      </c>
      <c r="D4184" s="13" t="s">
        <v>576</v>
      </c>
      <c r="E4184" t="s">
        <v>576</v>
      </c>
      <c r="F4184" t="str">
        <f>IF(ISERROR(VLOOKUP(Transaktionen[[#This Row],[Transaktionen]],BTT[Verwendete Transaktion (Pflichtauswahl)],1,FALSE)),"nein","ja")</f>
        <v>nein</v>
      </c>
      <c r="G4184" t="s">
        <v>9067</v>
      </c>
    </row>
    <row r="4185" spans="1:7" x14ac:dyDescent="0.25">
      <c r="A4185" t="s">
        <v>5598</v>
      </c>
      <c r="B4185" t="s">
        <v>5599</v>
      </c>
      <c r="C4185" t="s">
        <v>6041</v>
      </c>
      <c r="D4185" s="13">
        <v>256</v>
      </c>
      <c r="E4185" t="s">
        <v>9102</v>
      </c>
      <c r="F4185" s="10" t="str">
        <f>IF(ISERROR(VLOOKUP(Transaktionen[[#This Row],[Transaktionen]],BTT[Verwendete Transaktion (Pflichtauswahl)],1,FALSE)),"nein","ja")</f>
        <v>ja</v>
      </c>
    </row>
    <row r="4186" spans="1:7" x14ac:dyDescent="0.25">
      <c r="A4186" t="s">
        <v>5600</v>
      </c>
      <c r="B4186" t="s">
        <v>5601</v>
      </c>
      <c r="C4186" t="s">
        <v>6041</v>
      </c>
      <c r="D4186" s="13">
        <v>88</v>
      </c>
      <c r="E4186" t="s">
        <v>9102</v>
      </c>
      <c r="F4186" t="str">
        <f>IF(ISERROR(VLOOKUP(Transaktionen[[#This Row],[Transaktionen]],BTT[Verwendete Transaktion (Pflichtauswahl)],1,FALSE)),"nein","ja")</f>
        <v>ja</v>
      </c>
    </row>
    <row r="4187" spans="1:7" x14ac:dyDescent="0.25">
      <c r="A4187" t="s">
        <v>5602</v>
      </c>
      <c r="B4187" t="s">
        <v>5603</v>
      </c>
      <c r="C4187" t="s">
        <v>6041</v>
      </c>
      <c r="D4187" s="13">
        <v>6</v>
      </c>
      <c r="E4187" t="s">
        <v>9102</v>
      </c>
      <c r="F4187" t="str">
        <f>IF(ISERROR(VLOOKUP(Transaktionen[[#This Row],[Transaktionen]],BTT[Verwendete Transaktion (Pflichtauswahl)],1,FALSE)),"nein","ja")</f>
        <v>ja</v>
      </c>
    </row>
    <row r="4188" spans="1:7" x14ac:dyDescent="0.25">
      <c r="A4188" t="s">
        <v>5604</v>
      </c>
      <c r="B4188" t="s">
        <v>5605</v>
      </c>
      <c r="C4188" t="s">
        <v>6041</v>
      </c>
      <c r="D4188" s="13">
        <v>18</v>
      </c>
      <c r="E4188" t="s">
        <v>9102</v>
      </c>
      <c r="F4188" t="str">
        <f>IF(ISERROR(VLOOKUP(Transaktionen[[#This Row],[Transaktionen]],BTT[Verwendete Transaktion (Pflichtauswahl)],1,FALSE)),"nein","ja")</f>
        <v>ja</v>
      </c>
    </row>
    <row r="4189" spans="1:7" x14ac:dyDescent="0.25">
      <c r="A4189" t="s">
        <v>5606</v>
      </c>
      <c r="B4189" t="s">
        <v>5607</v>
      </c>
      <c r="C4189" t="s">
        <v>6041</v>
      </c>
      <c r="D4189" s="13">
        <v>51926</v>
      </c>
      <c r="E4189" t="s">
        <v>9102</v>
      </c>
      <c r="F4189" t="str">
        <f>IF(ISERROR(VLOOKUP(Transaktionen[[#This Row],[Transaktionen]],BTT[Verwendete Transaktion (Pflichtauswahl)],1,FALSE)),"nein","ja")</f>
        <v>ja</v>
      </c>
    </row>
    <row r="4190" spans="1:7" x14ac:dyDescent="0.25">
      <c r="A4190" t="s">
        <v>9</v>
      </c>
      <c r="B4190" t="s">
        <v>5608</v>
      </c>
      <c r="C4190" t="s">
        <v>6041</v>
      </c>
      <c r="D4190" s="13">
        <v>1888</v>
      </c>
      <c r="E4190" t="s">
        <v>9102</v>
      </c>
      <c r="F4190" t="str">
        <f>IF(ISERROR(VLOOKUP(Transaktionen[[#This Row],[Transaktionen]],BTT[Verwendete Transaktion (Pflichtauswahl)],1,FALSE)),"nein","ja")</f>
        <v>ja</v>
      </c>
    </row>
    <row r="4191" spans="1:7" x14ac:dyDescent="0.25">
      <c r="A4191" t="s">
        <v>5609</v>
      </c>
      <c r="B4191" t="s">
        <v>2264</v>
      </c>
      <c r="C4191" t="s">
        <v>6041</v>
      </c>
      <c r="D4191" s="13">
        <v>79569</v>
      </c>
      <c r="E4191" t="s">
        <v>9102</v>
      </c>
      <c r="F4191" t="str">
        <f>IF(ISERROR(VLOOKUP(Transaktionen[[#This Row],[Transaktionen]],BTT[Verwendete Transaktion (Pflichtauswahl)],1,FALSE)),"nein","ja")</f>
        <v>ja</v>
      </c>
    </row>
    <row r="4192" spans="1:7" x14ac:dyDescent="0.25">
      <c r="A4192" t="s">
        <v>5610</v>
      </c>
      <c r="B4192" t="s">
        <v>5611</v>
      </c>
      <c r="C4192" t="s">
        <v>6041</v>
      </c>
      <c r="D4192" s="13">
        <v>78</v>
      </c>
      <c r="E4192" t="s">
        <v>9102</v>
      </c>
      <c r="F4192" t="str">
        <f>IF(ISERROR(VLOOKUP(Transaktionen[[#This Row],[Transaktionen]],BTT[Verwendete Transaktion (Pflichtauswahl)],1,FALSE)),"nein","ja")</f>
        <v>ja</v>
      </c>
    </row>
    <row r="4193" spans="1:6" x14ac:dyDescent="0.25">
      <c r="A4193" t="s">
        <v>5612</v>
      </c>
      <c r="B4193" t="s">
        <v>5613</v>
      </c>
      <c r="C4193" t="s">
        <v>6041</v>
      </c>
      <c r="D4193" s="13">
        <v>470</v>
      </c>
      <c r="E4193" t="s">
        <v>9102</v>
      </c>
      <c r="F4193" t="str">
        <f>IF(ISERROR(VLOOKUP(Transaktionen[[#This Row],[Transaktionen]],BTT[Verwendete Transaktion (Pflichtauswahl)],1,FALSE)),"nein","ja")</f>
        <v>ja</v>
      </c>
    </row>
    <row r="4194" spans="1:6" x14ac:dyDescent="0.25">
      <c r="A4194" t="s">
        <v>5614</v>
      </c>
      <c r="B4194" t="s">
        <v>5615</v>
      </c>
      <c r="C4194" t="s">
        <v>6041</v>
      </c>
      <c r="D4194" s="13">
        <v>44</v>
      </c>
      <c r="E4194" t="s">
        <v>9102</v>
      </c>
      <c r="F4194" t="str">
        <f>IF(ISERROR(VLOOKUP(Transaktionen[[#This Row],[Transaktionen]],BTT[Verwendete Transaktion (Pflichtauswahl)],1,FALSE)),"nein","ja")</f>
        <v>ja</v>
      </c>
    </row>
    <row r="4195" spans="1:6" x14ac:dyDescent="0.25">
      <c r="A4195" t="s">
        <v>5616</v>
      </c>
      <c r="B4195" t="s">
        <v>5617</v>
      </c>
      <c r="C4195" t="s">
        <v>6041</v>
      </c>
      <c r="D4195" s="13">
        <v>636</v>
      </c>
      <c r="E4195" t="s">
        <v>9102</v>
      </c>
      <c r="F4195" t="str">
        <f>IF(ISERROR(VLOOKUP(Transaktionen[[#This Row],[Transaktionen]],BTT[Verwendete Transaktion (Pflichtauswahl)],1,FALSE)),"nein","ja")</f>
        <v>ja</v>
      </c>
    </row>
    <row r="4196" spans="1:6" x14ac:dyDescent="0.25">
      <c r="A4196" t="s">
        <v>5618</v>
      </c>
      <c r="B4196" t="s">
        <v>5619</v>
      </c>
      <c r="C4196" t="s">
        <v>6041</v>
      </c>
      <c r="D4196" s="13">
        <v>54</v>
      </c>
      <c r="E4196" t="s">
        <v>9102</v>
      </c>
      <c r="F4196" t="str">
        <f>IF(ISERROR(VLOOKUP(Transaktionen[[#This Row],[Transaktionen]],BTT[Verwendete Transaktion (Pflichtauswahl)],1,FALSE)),"nein","ja")</f>
        <v>ja</v>
      </c>
    </row>
    <row r="4197" spans="1:6" x14ac:dyDescent="0.25">
      <c r="A4197" t="s">
        <v>5620</v>
      </c>
      <c r="B4197" t="s">
        <v>5621</v>
      </c>
      <c r="C4197" t="s">
        <v>6041</v>
      </c>
      <c r="D4197" s="13">
        <v>11292</v>
      </c>
      <c r="E4197" t="s">
        <v>9103</v>
      </c>
      <c r="F4197" t="str">
        <f>IF(ISERROR(VLOOKUP(Transaktionen[[#This Row],[Transaktionen]],BTT[Verwendete Transaktion (Pflichtauswahl)],1,FALSE)),"nein","ja")</f>
        <v>ja</v>
      </c>
    </row>
    <row r="4198" spans="1:6" x14ac:dyDescent="0.25">
      <c r="A4198" t="s">
        <v>5622</v>
      </c>
      <c r="B4198" t="s">
        <v>5623</v>
      </c>
      <c r="C4198" t="s">
        <v>6041</v>
      </c>
      <c r="D4198" s="13">
        <v>40</v>
      </c>
      <c r="E4198" t="s">
        <v>9102</v>
      </c>
      <c r="F4198" t="str">
        <f>IF(ISERROR(VLOOKUP(Transaktionen[[#This Row],[Transaktionen]],BTT[Verwendete Transaktion (Pflichtauswahl)],1,FALSE)),"nein","ja")</f>
        <v>ja</v>
      </c>
    </row>
    <row r="4199" spans="1:6" x14ac:dyDescent="0.25">
      <c r="A4199" t="s">
        <v>5624</v>
      </c>
      <c r="B4199" t="s">
        <v>5625</v>
      </c>
      <c r="C4199" t="s">
        <v>6041</v>
      </c>
      <c r="D4199" s="13">
        <v>355</v>
      </c>
      <c r="E4199" t="s">
        <v>9102</v>
      </c>
      <c r="F4199" t="str">
        <f>IF(ISERROR(VLOOKUP(Transaktionen[[#This Row],[Transaktionen]],BTT[Verwendete Transaktion (Pflichtauswahl)],1,FALSE)),"nein","ja")</f>
        <v>ja</v>
      </c>
    </row>
    <row r="4200" spans="1:6" x14ac:dyDescent="0.25">
      <c r="A4200" t="s">
        <v>7438</v>
      </c>
      <c r="B4200" t="s">
        <v>8443</v>
      </c>
      <c r="C4200" t="s">
        <v>6041</v>
      </c>
      <c r="D4200" s="13" t="s">
        <v>576</v>
      </c>
      <c r="E4200" t="s">
        <v>576</v>
      </c>
      <c r="F4200" t="str">
        <f>IF(ISERROR(VLOOKUP(Transaktionen[[#This Row],[Transaktionen]],BTT[Verwendete Transaktion (Pflichtauswahl)],1,FALSE)),"nein","ja")</f>
        <v>ja</v>
      </c>
    </row>
    <row r="4201" spans="1:6" x14ac:dyDescent="0.25">
      <c r="A4201" t="s">
        <v>5626</v>
      </c>
      <c r="B4201" t="s">
        <v>5627</v>
      </c>
      <c r="C4201" t="s">
        <v>6041</v>
      </c>
      <c r="D4201" s="13">
        <v>12</v>
      </c>
      <c r="E4201" t="s">
        <v>9102</v>
      </c>
      <c r="F4201" t="str">
        <f>IF(ISERROR(VLOOKUP(Transaktionen[[#This Row],[Transaktionen]],BTT[Verwendete Transaktion (Pflichtauswahl)],1,FALSE)),"nein","ja")</f>
        <v>ja</v>
      </c>
    </row>
    <row r="4202" spans="1:6" x14ac:dyDescent="0.25">
      <c r="A4202" t="s">
        <v>5628</v>
      </c>
      <c r="B4202" t="s">
        <v>5629</v>
      </c>
      <c r="C4202" t="s">
        <v>6041</v>
      </c>
      <c r="D4202" s="13">
        <v>16</v>
      </c>
      <c r="E4202" t="s">
        <v>9102</v>
      </c>
      <c r="F4202" t="str">
        <f>IF(ISERROR(VLOOKUP(Transaktionen[[#This Row],[Transaktionen]],BTT[Verwendete Transaktion (Pflichtauswahl)],1,FALSE)),"nein","ja")</f>
        <v>ja</v>
      </c>
    </row>
    <row r="4203" spans="1:6" x14ac:dyDescent="0.25">
      <c r="A4203" t="s">
        <v>5630</v>
      </c>
      <c r="B4203" t="s">
        <v>5631</v>
      </c>
      <c r="C4203" t="s">
        <v>6041</v>
      </c>
      <c r="D4203" s="13">
        <v>963</v>
      </c>
      <c r="E4203" t="s">
        <v>9102</v>
      </c>
      <c r="F4203" t="str">
        <f>IF(ISERROR(VLOOKUP(Transaktionen[[#This Row],[Transaktionen]],BTT[Verwendete Transaktion (Pflichtauswahl)],1,FALSE)),"nein","ja")</f>
        <v>ja</v>
      </c>
    </row>
    <row r="4204" spans="1:6" x14ac:dyDescent="0.25">
      <c r="A4204" t="s">
        <v>5632</v>
      </c>
      <c r="B4204" t="s">
        <v>5633</v>
      </c>
      <c r="C4204" t="s">
        <v>6041</v>
      </c>
      <c r="D4204" s="13">
        <v>22199</v>
      </c>
      <c r="E4204" t="s">
        <v>9103</v>
      </c>
      <c r="F4204" s="10" t="str">
        <f>IF(ISERROR(VLOOKUP(Transaktionen[[#This Row],[Transaktionen]],BTT[Verwendete Transaktion (Pflichtauswahl)],1,FALSE)),"nein","ja")</f>
        <v>ja</v>
      </c>
    </row>
    <row r="4205" spans="1:6" x14ac:dyDescent="0.25">
      <c r="A4205" t="s">
        <v>5634</v>
      </c>
      <c r="B4205" t="s">
        <v>5635</v>
      </c>
      <c r="C4205" t="s">
        <v>6041</v>
      </c>
      <c r="D4205" s="13">
        <v>1006</v>
      </c>
      <c r="E4205" t="s">
        <v>9103</v>
      </c>
      <c r="F4205" s="10" t="str">
        <f>IF(ISERROR(VLOOKUP(Transaktionen[[#This Row],[Transaktionen]],BTT[Verwendete Transaktion (Pflichtauswahl)],1,FALSE)),"nein","ja")</f>
        <v>ja</v>
      </c>
    </row>
    <row r="4206" spans="1:6" x14ac:dyDescent="0.25">
      <c r="A4206" t="s">
        <v>5636</v>
      </c>
      <c r="B4206" t="s">
        <v>5637</v>
      </c>
      <c r="C4206" t="s">
        <v>6041</v>
      </c>
      <c r="D4206" s="13">
        <v>1586</v>
      </c>
      <c r="E4206" t="s">
        <v>9103</v>
      </c>
      <c r="F4206" s="10" t="str">
        <f>IF(ISERROR(VLOOKUP(Transaktionen[[#This Row],[Transaktionen]],BTT[Verwendete Transaktion (Pflichtauswahl)],1,FALSE)),"nein","ja")</f>
        <v>ja</v>
      </c>
    </row>
    <row r="4207" spans="1:6" x14ac:dyDescent="0.25">
      <c r="A4207" t="s">
        <v>5638</v>
      </c>
      <c r="B4207" t="s">
        <v>5639</v>
      </c>
      <c r="C4207" t="s">
        <v>6041</v>
      </c>
      <c r="D4207" s="13">
        <v>727</v>
      </c>
      <c r="E4207" t="s">
        <v>9102</v>
      </c>
      <c r="F4207" s="10" t="str">
        <f>IF(ISERROR(VLOOKUP(Transaktionen[[#This Row],[Transaktionen]],BTT[Verwendete Transaktion (Pflichtauswahl)],1,FALSE)),"nein","ja")</f>
        <v>ja</v>
      </c>
    </row>
    <row r="4208" spans="1:6" x14ac:dyDescent="0.25">
      <c r="A4208" t="s">
        <v>5640</v>
      </c>
      <c r="B4208" t="s">
        <v>5641</v>
      </c>
      <c r="C4208" t="s">
        <v>6041</v>
      </c>
      <c r="D4208" s="13">
        <v>275</v>
      </c>
      <c r="E4208" t="s">
        <v>9102</v>
      </c>
      <c r="F4208" s="10" t="str">
        <f>IF(ISERROR(VLOOKUP(Transaktionen[[#This Row],[Transaktionen]],BTT[Verwendete Transaktion (Pflichtauswahl)],1,FALSE)),"nein","ja")</f>
        <v>ja</v>
      </c>
    </row>
    <row r="4209" spans="1:6" x14ac:dyDescent="0.25">
      <c r="A4209" t="s">
        <v>5642</v>
      </c>
      <c r="B4209" t="s">
        <v>5643</v>
      </c>
      <c r="C4209" t="s">
        <v>6041</v>
      </c>
      <c r="D4209" s="13">
        <v>16</v>
      </c>
      <c r="E4209" t="s">
        <v>9102</v>
      </c>
      <c r="F4209" s="10" t="str">
        <f>IF(ISERROR(VLOOKUP(Transaktionen[[#This Row],[Transaktionen]],BTT[Verwendete Transaktion (Pflichtauswahl)],1,FALSE)),"nein","ja")</f>
        <v>ja</v>
      </c>
    </row>
    <row r="4210" spans="1:6" x14ac:dyDescent="0.25">
      <c r="A4210" t="s">
        <v>5644</v>
      </c>
      <c r="B4210" t="s">
        <v>5645</v>
      </c>
      <c r="C4210" t="s">
        <v>6041</v>
      </c>
      <c r="D4210" s="13">
        <v>153</v>
      </c>
      <c r="E4210" t="s">
        <v>9102</v>
      </c>
      <c r="F4210" s="10" t="str">
        <f>IF(ISERROR(VLOOKUP(Transaktionen[[#This Row],[Transaktionen]],BTT[Verwendete Transaktion (Pflichtauswahl)],1,FALSE)),"nein","ja")</f>
        <v>ja</v>
      </c>
    </row>
    <row r="4211" spans="1:6" x14ac:dyDescent="0.25">
      <c r="A4211" t="s">
        <v>5646</v>
      </c>
      <c r="B4211" t="s">
        <v>5647</v>
      </c>
      <c r="C4211" t="s">
        <v>6041</v>
      </c>
      <c r="D4211" s="13">
        <v>84</v>
      </c>
      <c r="E4211" t="s">
        <v>9102</v>
      </c>
      <c r="F4211" s="10" t="str">
        <f>IF(ISERROR(VLOOKUP(Transaktionen[[#This Row],[Transaktionen]],BTT[Verwendete Transaktion (Pflichtauswahl)],1,FALSE)),"nein","ja")</f>
        <v>ja</v>
      </c>
    </row>
    <row r="4212" spans="1:6" x14ac:dyDescent="0.25">
      <c r="A4212" t="s">
        <v>5648</v>
      </c>
      <c r="B4212" t="s">
        <v>5649</v>
      </c>
      <c r="C4212" t="s">
        <v>6041</v>
      </c>
      <c r="D4212" s="13">
        <v>7</v>
      </c>
      <c r="E4212" t="s">
        <v>9102</v>
      </c>
      <c r="F4212" s="10" t="str">
        <f>IF(ISERROR(VLOOKUP(Transaktionen[[#This Row],[Transaktionen]],BTT[Verwendete Transaktion (Pflichtauswahl)],1,FALSE)),"nein","ja")</f>
        <v>ja</v>
      </c>
    </row>
    <row r="4213" spans="1:6" x14ac:dyDescent="0.25">
      <c r="A4213" t="s">
        <v>5650</v>
      </c>
      <c r="B4213" t="s">
        <v>5651</v>
      </c>
      <c r="C4213" t="s">
        <v>6041</v>
      </c>
      <c r="D4213" s="13">
        <v>49</v>
      </c>
      <c r="E4213" t="s">
        <v>9102</v>
      </c>
      <c r="F4213" s="10" t="str">
        <f>IF(ISERROR(VLOOKUP(Transaktionen[[#This Row],[Transaktionen]],BTT[Verwendete Transaktion (Pflichtauswahl)],1,FALSE)),"nein","ja")</f>
        <v>ja</v>
      </c>
    </row>
    <row r="4214" spans="1:6" x14ac:dyDescent="0.25">
      <c r="A4214" t="s">
        <v>5652</v>
      </c>
      <c r="B4214" t="s">
        <v>5653</v>
      </c>
      <c r="C4214" t="s">
        <v>6041</v>
      </c>
      <c r="D4214" s="13">
        <v>6</v>
      </c>
      <c r="E4214" t="s">
        <v>9102</v>
      </c>
      <c r="F4214" s="10" t="str">
        <f>IF(ISERROR(VLOOKUP(Transaktionen[[#This Row],[Transaktionen]],BTT[Verwendete Transaktion (Pflichtauswahl)],1,FALSE)),"nein","ja")</f>
        <v>ja</v>
      </c>
    </row>
    <row r="4215" spans="1:6" x14ac:dyDescent="0.25">
      <c r="A4215" t="s">
        <v>5654</v>
      </c>
      <c r="B4215" t="s">
        <v>5655</v>
      </c>
      <c r="C4215" t="s">
        <v>6041</v>
      </c>
      <c r="D4215" s="13">
        <v>1</v>
      </c>
      <c r="E4215" t="s">
        <v>9102</v>
      </c>
      <c r="F4215" s="10" t="str">
        <f>IF(ISERROR(VLOOKUP(Transaktionen[[#This Row],[Transaktionen]],BTT[Verwendete Transaktion (Pflichtauswahl)],1,FALSE)),"nein","ja")</f>
        <v>ja</v>
      </c>
    </row>
    <row r="4216" spans="1:6" x14ac:dyDescent="0.25">
      <c r="A4216" t="s">
        <v>5656</v>
      </c>
      <c r="B4216" t="s">
        <v>5657</v>
      </c>
      <c r="C4216" t="s">
        <v>6041</v>
      </c>
      <c r="D4216" s="13">
        <v>18</v>
      </c>
      <c r="E4216" t="s">
        <v>9102</v>
      </c>
      <c r="F4216" s="10" t="str">
        <f>IF(ISERROR(VLOOKUP(Transaktionen[[#This Row],[Transaktionen]],BTT[Verwendete Transaktion (Pflichtauswahl)],1,FALSE)),"nein","ja")</f>
        <v>ja</v>
      </c>
    </row>
    <row r="4217" spans="1:6" x14ac:dyDescent="0.25">
      <c r="A4217" t="s">
        <v>5658</v>
      </c>
      <c r="B4217" t="s">
        <v>5659</v>
      </c>
      <c r="C4217" t="s">
        <v>6041</v>
      </c>
      <c r="D4217" s="13">
        <v>146</v>
      </c>
      <c r="E4217" t="s">
        <v>9102</v>
      </c>
      <c r="F4217" s="10" t="str">
        <f>IF(ISERROR(VLOOKUP(Transaktionen[[#This Row],[Transaktionen]],BTT[Verwendete Transaktion (Pflichtauswahl)],1,FALSE)),"nein","ja")</f>
        <v>ja</v>
      </c>
    </row>
    <row r="4218" spans="1:6" x14ac:dyDescent="0.25">
      <c r="A4218" t="s">
        <v>5660</v>
      </c>
      <c r="B4218" t="s">
        <v>5661</v>
      </c>
      <c r="C4218" t="s">
        <v>6041</v>
      </c>
      <c r="D4218" s="13">
        <v>28</v>
      </c>
      <c r="E4218" t="s">
        <v>9102</v>
      </c>
      <c r="F4218" s="10" t="str">
        <f>IF(ISERROR(VLOOKUP(Transaktionen[[#This Row],[Transaktionen]],BTT[Verwendete Transaktion (Pflichtauswahl)],1,FALSE)),"nein","ja")</f>
        <v>ja</v>
      </c>
    </row>
    <row r="4219" spans="1:6" x14ac:dyDescent="0.25">
      <c r="A4219" t="s">
        <v>5662</v>
      </c>
      <c r="B4219" t="s">
        <v>5663</v>
      </c>
      <c r="C4219" t="s">
        <v>6041</v>
      </c>
      <c r="D4219" s="13">
        <v>8164</v>
      </c>
      <c r="E4219" t="s">
        <v>9102</v>
      </c>
      <c r="F4219" s="10" t="str">
        <f>IF(ISERROR(VLOOKUP(Transaktionen[[#This Row],[Transaktionen]],BTT[Verwendete Transaktion (Pflichtauswahl)],1,FALSE)),"nein","ja")</f>
        <v>ja</v>
      </c>
    </row>
    <row r="4220" spans="1:6" x14ac:dyDescent="0.25">
      <c r="A4220" t="s">
        <v>5664</v>
      </c>
      <c r="B4220" t="s">
        <v>5665</v>
      </c>
      <c r="C4220" t="s">
        <v>6041</v>
      </c>
      <c r="D4220" s="13">
        <v>32</v>
      </c>
      <c r="E4220" t="s">
        <v>9102</v>
      </c>
      <c r="F4220" s="10" t="str">
        <f>IF(ISERROR(VLOOKUP(Transaktionen[[#This Row],[Transaktionen]],BTT[Verwendete Transaktion (Pflichtauswahl)],1,FALSE)),"nein","ja")</f>
        <v>ja</v>
      </c>
    </row>
    <row r="4221" spans="1:6" x14ac:dyDescent="0.25">
      <c r="A4221" t="s">
        <v>5666</v>
      </c>
      <c r="B4221" t="s">
        <v>5667</v>
      </c>
      <c r="C4221" t="s">
        <v>6041</v>
      </c>
      <c r="D4221" s="13">
        <v>210</v>
      </c>
      <c r="E4221" t="s">
        <v>9102</v>
      </c>
      <c r="F4221" s="10" t="str">
        <f>IF(ISERROR(VLOOKUP(Transaktionen[[#This Row],[Transaktionen]],BTT[Verwendete Transaktion (Pflichtauswahl)],1,FALSE)),"nein","ja")</f>
        <v>ja</v>
      </c>
    </row>
    <row r="4222" spans="1:6" x14ac:dyDescent="0.25">
      <c r="A4222" t="s">
        <v>5668</v>
      </c>
      <c r="B4222" t="s">
        <v>5669</v>
      </c>
      <c r="C4222" t="s">
        <v>6041</v>
      </c>
      <c r="D4222" s="13">
        <v>6</v>
      </c>
      <c r="E4222" t="s">
        <v>9102</v>
      </c>
      <c r="F4222" s="10" t="str">
        <f>IF(ISERROR(VLOOKUP(Transaktionen[[#This Row],[Transaktionen]],BTT[Verwendete Transaktion (Pflichtauswahl)],1,FALSE)),"nein","ja")</f>
        <v>ja</v>
      </c>
    </row>
    <row r="4223" spans="1:6" x14ac:dyDescent="0.25">
      <c r="A4223" t="s">
        <v>5670</v>
      </c>
      <c r="B4223" t="s">
        <v>5671</v>
      </c>
      <c r="C4223" t="s">
        <v>6041</v>
      </c>
      <c r="D4223" s="13">
        <v>17</v>
      </c>
      <c r="E4223" t="s">
        <v>9102</v>
      </c>
      <c r="F4223" s="10" t="str">
        <f>IF(ISERROR(VLOOKUP(Transaktionen[[#This Row],[Transaktionen]],BTT[Verwendete Transaktion (Pflichtauswahl)],1,FALSE)),"nein","ja")</f>
        <v>ja</v>
      </c>
    </row>
    <row r="4224" spans="1:6" x14ac:dyDescent="0.25">
      <c r="A4224" t="s">
        <v>5672</v>
      </c>
      <c r="B4224" t="s">
        <v>5673</v>
      </c>
      <c r="C4224" t="s">
        <v>6041</v>
      </c>
      <c r="D4224" s="13">
        <v>76</v>
      </c>
      <c r="E4224" t="s">
        <v>9102</v>
      </c>
      <c r="F4224" s="10" t="str">
        <f>IF(ISERROR(VLOOKUP(Transaktionen[[#This Row],[Transaktionen]],BTT[Verwendete Transaktion (Pflichtauswahl)],1,FALSE)),"nein","ja")</f>
        <v>ja</v>
      </c>
    </row>
    <row r="4225" spans="1:7" x14ac:dyDescent="0.25">
      <c r="A4225" t="s">
        <v>5674</v>
      </c>
      <c r="B4225" t="s">
        <v>5675</v>
      </c>
      <c r="C4225" t="s">
        <v>6041</v>
      </c>
      <c r="D4225" s="13">
        <v>8</v>
      </c>
      <c r="E4225" t="s">
        <v>9102</v>
      </c>
      <c r="F4225" s="10" t="str">
        <f>IF(ISERROR(VLOOKUP(Transaktionen[[#This Row],[Transaktionen]],BTT[Verwendete Transaktion (Pflichtauswahl)],1,FALSE)),"nein","ja")</f>
        <v>ja</v>
      </c>
    </row>
    <row r="4226" spans="1:7" x14ac:dyDescent="0.25">
      <c r="A4226" t="s">
        <v>5676</v>
      </c>
      <c r="B4226" t="s">
        <v>5677</v>
      </c>
      <c r="C4226" t="s">
        <v>6041</v>
      </c>
      <c r="D4226" s="13">
        <v>16</v>
      </c>
      <c r="E4226" t="s">
        <v>9102</v>
      </c>
      <c r="F4226" s="10" t="str">
        <f>IF(ISERROR(VLOOKUP(Transaktionen[[#This Row],[Transaktionen]],BTT[Verwendete Transaktion (Pflichtauswahl)],1,FALSE)),"nein","ja")</f>
        <v>ja</v>
      </c>
    </row>
    <row r="4227" spans="1:7" x14ac:dyDescent="0.25">
      <c r="A4227" t="s">
        <v>5678</v>
      </c>
      <c r="B4227" t="s">
        <v>5679</v>
      </c>
      <c r="C4227" t="s">
        <v>6041</v>
      </c>
      <c r="D4227" s="13">
        <v>10830</v>
      </c>
      <c r="E4227" t="s">
        <v>9102</v>
      </c>
      <c r="F4227" s="10" t="str">
        <f>IF(ISERROR(VLOOKUP(Transaktionen[[#This Row],[Transaktionen]],BTT[Verwendete Transaktion (Pflichtauswahl)],1,FALSE)),"nein","ja")</f>
        <v>ja</v>
      </c>
    </row>
    <row r="4228" spans="1:7" x14ac:dyDescent="0.25">
      <c r="A4228" t="s">
        <v>5680</v>
      </c>
      <c r="B4228" t="s">
        <v>5681</v>
      </c>
      <c r="C4228" t="s">
        <v>6041</v>
      </c>
      <c r="D4228" s="13">
        <v>2106</v>
      </c>
      <c r="E4228" t="s">
        <v>9102</v>
      </c>
      <c r="F4228" s="10" t="str">
        <f>IF(ISERROR(VLOOKUP(Transaktionen[[#This Row],[Transaktionen]],BTT[Verwendete Transaktion (Pflichtauswahl)],1,FALSE)),"nein","ja")</f>
        <v>ja</v>
      </c>
    </row>
    <row r="4229" spans="1:7" x14ac:dyDescent="0.25">
      <c r="A4229" t="s">
        <v>5682</v>
      </c>
      <c r="B4229" t="s">
        <v>5683</v>
      </c>
      <c r="C4229" t="s">
        <v>6041</v>
      </c>
      <c r="D4229" s="13">
        <v>110</v>
      </c>
      <c r="E4229" t="s">
        <v>9102</v>
      </c>
      <c r="F4229" s="10" t="str">
        <f>IF(ISERROR(VLOOKUP(Transaktionen[[#This Row],[Transaktionen]],BTT[Verwendete Transaktion (Pflichtauswahl)],1,FALSE)),"nein","ja")</f>
        <v>ja</v>
      </c>
    </row>
    <row r="4230" spans="1:7" x14ac:dyDescent="0.25">
      <c r="A4230" t="s">
        <v>5684</v>
      </c>
      <c r="B4230" t="s">
        <v>5685</v>
      </c>
      <c r="C4230" t="s">
        <v>6041</v>
      </c>
      <c r="D4230" s="13">
        <v>34</v>
      </c>
      <c r="E4230" t="s">
        <v>9102</v>
      </c>
      <c r="F4230" s="10" t="str">
        <f>IF(ISERROR(VLOOKUP(Transaktionen[[#This Row],[Transaktionen]],BTT[Verwendete Transaktion (Pflichtauswahl)],1,FALSE)),"nein","ja")</f>
        <v>ja</v>
      </c>
    </row>
    <row r="4231" spans="1:7" x14ac:dyDescent="0.25">
      <c r="A4231" t="s">
        <v>5686</v>
      </c>
      <c r="B4231" t="s">
        <v>5687</v>
      </c>
      <c r="C4231" t="s">
        <v>6041</v>
      </c>
      <c r="D4231" s="13">
        <v>7</v>
      </c>
      <c r="E4231" t="s">
        <v>9102</v>
      </c>
      <c r="F4231" s="10" t="str">
        <f>IF(ISERROR(VLOOKUP(Transaktionen[[#This Row],[Transaktionen]],BTT[Verwendete Transaktion (Pflichtauswahl)],1,FALSE)),"nein","ja")</f>
        <v>ja</v>
      </c>
    </row>
    <row r="4232" spans="1:7" x14ac:dyDescent="0.25">
      <c r="A4232" t="s">
        <v>5688</v>
      </c>
      <c r="B4232" t="s">
        <v>5689</v>
      </c>
      <c r="C4232" t="s">
        <v>6041</v>
      </c>
      <c r="D4232" s="13">
        <v>234</v>
      </c>
      <c r="E4232" t="s">
        <v>9102</v>
      </c>
      <c r="F4232" s="10" t="str">
        <f>IF(ISERROR(VLOOKUP(Transaktionen[[#This Row],[Transaktionen]],BTT[Verwendete Transaktion (Pflichtauswahl)],1,FALSE)),"nein","ja")</f>
        <v>ja</v>
      </c>
    </row>
    <row r="4233" spans="1:7" x14ac:dyDescent="0.25">
      <c r="A4233" t="s">
        <v>5690</v>
      </c>
      <c r="B4233" t="s">
        <v>5691</v>
      </c>
      <c r="C4233" t="s">
        <v>6041</v>
      </c>
      <c r="D4233" s="13">
        <v>20</v>
      </c>
      <c r="E4233" t="s">
        <v>9102</v>
      </c>
      <c r="F4233" s="10" t="str">
        <f>IF(ISERROR(VLOOKUP(Transaktionen[[#This Row],[Transaktionen]],BTT[Verwendete Transaktion (Pflichtauswahl)],1,FALSE)),"nein","ja")</f>
        <v>ja</v>
      </c>
    </row>
    <row r="4234" spans="1:7" x14ac:dyDescent="0.25">
      <c r="A4234" t="s">
        <v>5692</v>
      </c>
      <c r="B4234" t="s">
        <v>5693</v>
      </c>
      <c r="C4234" t="s">
        <v>6041</v>
      </c>
      <c r="D4234" s="13">
        <v>80</v>
      </c>
      <c r="E4234" t="s">
        <v>9102</v>
      </c>
      <c r="F4234" s="10" t="str">
        <f>IF(ISERROR(VLOOKUP(Transaktionen[[#This Row],[Transaktionen]],BTT[Verwendete Transaktion (Pflichtauswahl)],1,FALSE)),"nein","ja")</f>
        <v>ja</v>
      </c>
    </row>
    <row r="4235" spans="1:7" x14ac:dyDescent="0.25">
      <c r="A4235" t="s">
        <v>5694</v>
      </c>
      <c r="B4235" t="s">
        <v>5695</v>
      </c>
      <c r="C4235" t="s">
        <v>6041</v>
      </c>
      <c r="D4235" s="13">
        <v>300</v>
      </c>
      <c r="E4235" t="s">
        <v>9102</v>
      </c>
      <c r="F4235" s="10" t="str">
        <f>IF(ISERROR(VLOOKUP(Transaktionen[[#This Row],[Transaktionen]],BTT[Verwendete Transaktion (Pflichtauswahl)],1,FALSE)),"nein","ja")</f>
        <v>ja</v>
      </c>
    </row>
    <row r="4236" spans="1:7" x14ac:dyDescent="0.25">
      <c r="A4236" t="s">
        <v>5727</v>
      </c>
      <c r="B4236" t="s">
        <v>5728</v>
      </c>
      <c r="C4236" t="s">
        <v>3</v>
      </c>
      <c r="D4236" s="13">
        <v>8255</v>
      </c>
      <c r="E4236" t="s">
        <v>9102</v>
      </c>
      <c r="F4236" s="10" t="str">
        <f>IF(ISERROR(VLOOKUP(Transaktionen[[#This Row],[Transaktionen]],BTT[Verwendete Transaktion (Pflichtauswahl)],1,FALSE)),"nein","ja")</f>
        <v>nein</v>
      </c>
    </row>
    <row r="4237" spans="1:7" x14ac:dyDescent="0.25">
      <c r="A4237" t="s">
        <v>5702</v>
      </c>
      <c r="B4237" t="s">
        <v>5703</v>
      </c>
      <c r="C4237" t="s">
        <v>6042</v>
      </c>
      <c r="D4237" s="13">
        <v>941866</v>
      </c>
      <c r="E4237" t="s">
        <v>9102</v>
      </c>
      <c r="F4237" s="10" t="str">
        <f>IF(ISERROR(VLOOKUP(Transaktionen[[#This Row],[Transaktionen]],BTT[Verwendete Transaktion (Pflichtauswahl)],1,FALSE)),"nein","ja")</f>
        <v>nein</v>
      </c>
    </row>
    <row r="4238" spans="1:7" x14ac:dyDescent="0.25">
      <c r="A4238" t="s">
        <v>5704</v>
      </c>
      <c r="B4238" t="s">
        <v>5705</v>
      </c>
      <c r="C4238" t="s">
        <v>6042</v>
      </c>
      <c r="D4238" s="13">
        <v>2792</v>
      </c>
      <c r="E4238" t="s">
        <v>9102</v>
      </c>
      <c r="F4238" s="10" t="str">
        <f>IF(ISERROR(VLOOKUP(Transaktionen[[#This Row],[Transaktionen]],BTT[Verwendete Transaktion (Pflichtauswahl)],1,FALSE)),"nein","ja")</f>
        <v>nein</v>
      </c>
    </row>
    <row r="4239" spans="1:7" x14ac:dyDescent="0.25">
      <c r="A4239" t="s">
        <v>7440</v>
      </c>
      <c r="B4239" t="s">
        <v>8445</v>
      </c>
      <c r="C4239" t="s">
        <v>6042</v>
      </c>
      <c r="D4239" s="13" t="s">
        <v>576</v>
      </c>
      <c r="E4239" t="s">
        <v>576</v>
      </c>
      <c r="F4239" s="10" t="str">
        <f>IF(ISERROR(VLOOKUP(Transaktionen[[#This Row],[Transaktionen]],BTT[Verwendete Transaktion (Pflichtauswahl)],1,FALSE)),"nein","ja")</f>
        <v>nein</v>
      </c>
      <c r="G4239" t="s">
        <v>9516</v>
      </c>
    </row>
    <row r="4240" spans="1:7" x14ac:dyDescent="0.25">
      <c r="A4240" t="s">
        <v>5706</v>
      </c>
      <c r="B4240" t="s">
        <v>5707</v>
      </c>
      <c r="C4240" t="s">
        <v>6042</v>
      </c>
      <c r="D4240" s="13">
        <v>700</v>
      </c>
      <c r="E4240" t="s">
        <v>9102</v>
      </c>
      <c r="F4240" s="10" t="str">
        <f>IF(ISERROR(VLOOKUP(Transaktionen[[#This Row],[Transaktionen]],BTT[Verwendete Transaktion (Pflichtauswahl)],1,FALSE)),"nein","ja")</f>
        <v>nein</v>
      </c>
    </row>
    <row r="4241" spans="1:6" x14ac:dyDescent="0.25">
      <c r="A4241" t="s">
        <v>5708</v>
      </c>
      <c r="B4241" t="s">
        <v>5709</v>
      </c>
      <c r="C4241" t="s">
        <v>6042</v>
      </c>
      <c r="D4241" s="13">
        <v>5740</v>
      </c>
      <c r="E4241" t="s">
        <v>9102</v>
      </c>
      <c r="F4241" s="10" t="str">
        <f>IF(ISERROR(VLOOKUP(Transaktionen[[#This Row],[Transaktionen]],BTT[Verwendete Transaktion (Pflichtauswahl)],1,FALSE)),"nein","ja")</f>
        <v>nein</v>
      </c>
    </row>
    <row r="4242" spans="1:6" x14ac:dyDescent="0.25">
      <c r="A4242" t="s">
        <v>5710</v>
      </c>
      <c r="B4242" t="s">
        <v>5711</v>
      </c>
      <c r="C4242" t="s">
        <v>6042</v>
      </c>
      <c r="D4242" s="13">
        <v>16417</v>
      </c>
      <c r="E4242" t="s">
        <v>9102</v>
      </c>
      <c r="F4242" s="10" t="str">
        <f>IF(ISERROR(VLOOKUP(Transaktionen[[#This Row],[Transaktionen]],BTT[Verwendete Transaktion (Pflichtauswahl)],1,FALSE)),"nein","ja")</f>
        <v>nein</v>
      </c>
    </row>
    <row r="4243" spans="1:6" x14ac:dyDescent="0.25">
      <c r="A4243" t="s">
        <v>5712</v>
      </c>
      <c r="B4243" t="s">
        <v>5713</v>
      </c>
      <c r="C4243" t="s">
        <v>6042</v>
      </c>
      <c r="D4243" s="13">
        <v>15</v>
      </c>
      <c r="E4243" t="s">
        <v>9102</v>
      </c>
      <c r="F4243" s="10" t="str">
        <f>IF(ISERROR(VLOOKUP(Transaktionen[[#This Row],[Transaktionen]],BTT[Verwendete Transaktion (Pflichtauswahl)],1,FALSE)),"nein","ja")</f>
        <v>nein</v>
      </c>
    </row>
    <row r="4244" spans="1:6" x14ac:dyDescent="0.25">
      <c r="A4244" t="s">
        <v>5714</v>
      </c>
      <c r="B4244" t="s">
        <v>5715</v>
      </c>
      <c r="C4244" t="s">
        <v>6042</v>
      </c>
      <c r="D4244" s="13">
        <v>185</v>
      </c>
      <c r="E4244" t="s">
        <v>9102</v>
      </c>
      <c r="F4244" s="10" t="str">
        <f>IF(ISERROR(VLOOKUP(Transaktionen[[#This Row],[Transaktionen]],BTT[Verwendete Transaktion (Pflichtauswahl)],1,FALSE)),"nein","ja")</f>
        <v>nein</v>
      </c>
    </row>
    <row r="4245" spans="1:6" x14ac:dyDescent="0.25">
      <c r="A4245" t="s">
        <v>5716</v>
      </c>
      <c r="B4245" t="s">
        <v>5717</v>
      </c>
      <c r="C4245" t="s">
        <v>6042</v>
      </c>
      <c r="D4245" s="13">
        <v>8</v>
      </c>
      <c r="E4245" t="s">
        <v>576</v>
      </c>
      <c r="F4245" s="10" t="str">
        <f>IF(ISERROR(VLOOKUP(Transaktionen[[#This Row],[Transaktionen]],BTT[Verwendete Transaktion (Pflichtauswahl)],1,FALSE)),"nein","ja")</f>
        <v>nein</v>
      </c>
    </row>
    <row r="4246" spans="1:6" x14ac:dyDescent="0.25">
      <c r="A4246" t="s">
        <v>5718</v>
      </c>
      <c r="B4246" t="s">
        <v>4474</v>
      </c>
      <c r="C4246" t="s">
        <v>6042</v>
      </c>
      <c r="D4246" s="13">
        <v>6910</v>
      </c>
      <c r="E4246" t="s">
        <v>9102</v>
      </c>
      <c r="F4246" s="10" t="str">
        <f>IF(ISERROR(VLOOKUP(Transaktionen[[#This Row],[Transaktionen]],BTT[Verwendete Transaktion (Pflichtauswahl)],1,FALSE)),"nein","ja")</f>
        <v>nein</v>
      </c>
    </row>
    <row r="4247" spans="1:6" x14ac:dyDescent="0.25">
      <c r="A4247" t="s">
        <v>5719</v>
      </c>
      <c r="B4247" t="s">
        <v>5720</v>
      </c>
      <c r="C4247" t="s">
        <v>3</v>
      </c>
      <c r="D4247" s="13">
        <v>536</v>
      </c>
      <c r="E4247" t="s">
        <v>9102</v>
      </c>
      <c r="F4247" s="10" t="str">
        <f>IF(ISERROR(VLOOKUP(Transaktionen[[#This Row],[Transaktionen]],BTT[Verwendete Transaktion (Pflichtauswahl)],1,FALSE)),"nein","ja")</f>
        <v>nein</v>
      </c>
    </row>
    <row r="4248" spans="1:6" x14ac:dyDescent="0.25">
      <c r="A4248" t="s">
        <v>5721</v>
      </c>
      <c r="B4248" t="s">
        <v>5722</v>
      </c>
      <c r="C4248" t="s">
        <v>3</v>
      </c>
      <c r="D4248" s="13">
        <v>142</v>
      </c>
      <c r="E4248" t="s">
        <v>9102</v>
      </c>
      <c r="F4248" s="10" t="str">
        <f>IF(ISERROR(VLOOKUP(Transaktionen[[#This Row],[Transaktionen]],BTT[Verwendete Transaktion (Pflichtauswahl)],1,FALSE)),"nein","ja")</f>
        <v>nein</v>
      </c>
    </row>
    <row r="4249" spans="1:6" x14ac:dyDescent="0.25">
      <c r="A4249" t="s">
        <v>5723</v>
      </c>
      <c r="B4249" t="s">
        <v>5724</v>
      </c>
      <c r="C4249" t="s">
        <v>6042</v>
      </c>
      <c r="D4249" s="13">
        <v>1763</v>
      </c>
      <c r="E4249" t="s">
        <v>9102</v>
      </c>
      <c r="F4249" s="10" t="str">
        <f>IF(ISERROR(VLOOKUP(Transaktionen[[#This Row],[Transaktionen]],BTT[Verwendete Transaktion (Pflichtauswahl)],1,FALSE)),"nein","ja")</f>
        <v>nein</v>
      </c>
    </row>
    <row r="4250" spans="1:6" x14ac:dyDescent="0.25">
      <c r="A4250" t="s">
        <v>5725</v>
      </c>
      <c r="B4250" t="s">
        <v>5726</v>
      </c>
      <c r="C4250" t="s">
        <v>6042</v>
      </c>
      <c r="D4250" s="13">
        <v>3128</v>
      </c>
      <c r="E4250" t="s">
        <v>9102</v>
      </c>
      <c r="F4250" s="10" t="str">
        <f>IF(ISERROR(VLOOKUP(Transaktionen[[#This Row],[Transaktionen]],BTT[Verwendete Transaktion (Pflichtauswahl)],1,FALSE)),"nein","ja")</f>
        <v>nein</v>
      </c>
    </row>
    <row r="4251" spans="1:6" x14ac:dyDescent="0.25">
      <c r="A4251" t="s">
        <v>5729</v>
      </c>
      <c r="B4251" t="s">
        <v>5730</v>
      </c>
      <c r="C4251" t="s">
        <v>6090</v>
      </c>
      <c r="D4251" s="13">
        <v>7038</v>
      </c>
      <c r="E4251" t="s">
        <v>9102</v>
      </c>
      <c r="F4251" s="10" t="str">
        <f>IF(ISERROR(VLOOKUP(Transaktionen[[#This Row],[Transaktionen]],BTT[Verwendete Transaktion (Pflichtauswahl)],1,FALSE)),"nein","ja")</f>
        <v>nein</v>
      </c>
    </row>
    <row r="4252" spans="1:6" x14ac:dyDescent="0.25">
      <c r="A4252" t="s">
        <v>5731</v>
      </c>
      <c r="B4252" t="s">
        <v>5732</v>
      </c>
      <c r="C4252" t="s">
        <v>6086</v>
      </c>
      <c r="D4252" s="13">
        <v>18331</v>
      </c>
      <c r="E4252" t="s">
        <v>9102</v>
      </c>
      <c r="F4252" s="10" t="str">
        <f>IF(ISERROR(VLOOKUP(Transaktionen[[#This Row],[Transaktionen]],BTT[Verwendete Transaktion (Pflichtauswahl)],1,FALSE)),"nein","ja")</f>
        <v>ja</v>
      </c>
    </row>
    <row r="4253" spans="1:6" x14ac:dyDescent="0.25">
      <c r="A4253" t="s">
        <v>5733</v>
      </c>
      <c r="B4253" t="s">
        <v>5734</v>
      </c>
      <c r="C4253" t="s">
        <v>6086</v>
      </c>
      <c r="D4253" s="13">
        <v>1284</v>
      </c>
      <c r="E4253" t="s">
        <v>9102</v>
      </c>
      <c r="F4253" s="10" t="str">
        <f>IF(ISERROR(VLOOKUP(Transaktionen[[#This Row],[Transaktionen]],BTT[Verwendete Transaktion (Pflichtauswahl)],1,FALSE)),"nein","ja")</f>
        <v>ja</v>
      </c>
    </row>
    <row r="4254" spans="1:6" x14ac:dyDescent="0.25">
      <c r="A4254" t="s">
        <v>5735</v>
      </c>
      <c r="B4254" t="s">
        <v>5736</v>
      </c>
      <c r="C4254" t="s">
        <v>6086</v>
      </c>
      <c r="D4254" s="13">
        <v>22</v>
      </c>
      <c r="E4254" t="s">
        <v>9102</v>
      </c>
      <c r="F4254" s="10" t="str">
        <f>IF(ISERROR(VLOOKUP(Transaktionen[[#This Row],[Transaktionen]],BTT[Verwendete Transaktion (Pflichtauswahl)],1,FALSE)),"nein","ja")</f>
        <v>nein</v>
      </c>
    </row>
    <row r="4255" spans="1:6" x14ac:dyDescent="0.25">
      <c r="A4255" t="s">
        <v>7441</v>
      </c>
      <c r="B4255" t="s">
        <v>8446</v>
      </c>
      <c r="C4255" t="s">
        <v>6085</v>
      </c>
      <c r="D4255" s="13">
        <v>6</v>
      </c>
      <c r="E4255" t="s">
        <v>576</v>
      </c>
      <c r="F4255" s="10" t="str">
        <f>IF(ISERROR(VLOOKUP(Transaktionen[[#This Row],[Transaktionen]],BTT[Verwendete Transaktion (Pflichtauswahl)],1,FALSE)),"nein","ja")</f>
        <v>nein</v>
      </c>
    </row>
    <row r="4256" spans="1:6" x14ac:dyDescent="0.25">
      <c r="A4256" t="s">
        <v>5737</v>
      </c>
      <c r="B4256" t="s">
        <v>5738</v>
      </c>
      <c r="C4256" t="s">
        <v>6085</v>
      </c>
      <c r="D4256" s="13">
        <v>80645</v>
      </c>
      <c r="E4256" t="s">
        <v>9103</v>
      </c>
      <c r="F4256" s="10" t="str">
        <f>IF(ISERROR(VLOOKUP(Transaktionen[[#This Row],[Transaktionen]],BTT[Verwendete Transaktion (Pflichtauswahl)],1,FALSE)),"nein","ja")</f>
        <v>ja</v>
      </c>
    </row>
    <row r="4257" spans="1:7" x14ac:dyDescent="0.25">
      <c r="A4257" t="s">
        <v>5739</v>
      </c>
      <c r="B4257" t="s">
        <v>5740</v>
      </c>
      <c r="C4257" t="s">
        <v>6085</v>
      </c>
      <c r="D4257" s="13">
        <v>1074</v>
      </c>
      <c r="E4257" t="s">
        <v>9102</v>
      </c>
      <c r="F4257" s="10" t="str">
        <f>IF(ISERROR(VLOOKUP(Transaktionen[[#This Row],[Transaktionen]],BTT[Verwendete Transaktion (Pflichtauswahl)],1,FALSE)),"nein","ja")</f>
        <v>ja</v>
      </c>
    </row>
    <row r="4258" spans="1:7" x14ac:dyDescent="0.25">
      <c r="A4258" t="s">
        <v>5755</v>
      </c>
      <c r="B4258" t="s">
        <v>4437</v>
      </c>
      <c r="C4258" t="s">
        <v>6036</v>
      </c>
      <c r="D4258" s="13" t="s">
        <v>576</v>
      </c>
      <c r="E4258" t="s">
        <v>576</v>
      </c>
      <c r="F4258" s="10" t="str">
        <f>IF(ISERROR(VLOOKUP(Transaktionen[[#This Row],[Transaktionen]],BTT[Verwendete Transaktion (Pflichtauswahl)],1,FALSE)),"nein","ja")</f>
        <v>nein</v>
      </c>
      <c r="G4258" t="s">
        <v>9516</v>
      </c>
    </row>
    <row r="4259" spans="1:7" x14ac:dyDescent="0.25">
      <c r="A4259" t="s">
        <v>9337</v>
      </c>
      <c r="B4259" t="s">
        <v>9338</v>
      </c>
      <c r="C4259" t="s">
        <v>6039</v>
      </c>
      <c r="D4259" s="13">
        <v>3</v>
      </c>
      <c r="E4259" t="s">
        <v>9102</v>
      </c>
      <c r="F4259" s="10" t="str">
        <f>IF(ISERROR(VLOOKUP(Transaktionen[[#This Row],[Transaktionen]],BTT[Verwendete Transaktion (Pflichtauswahl)],1,FALSE)),"nein","ja")</f>
        <v>nein</v>
      </c>
    </row>
    <row r="4260" spans="1:7" x14ac:dyDescent="0.25">
      <c r="A4260" t="s">
        <v>5741</v>
      </c>
      <c r="B4260" t="s">
        <v>5742</v>
      </c>
      <c r="C4260" t="s">
        <v>6039</v>
      </c>
      <c r="D4260" s="13">
        <v>24</v>
      </c>
      <c r="E4260" t="s">
        <v>9102</v>
      </c>
      <c r="F4260" s="10" t="str">
        <f>IF(ISERROR(VLOOKUP(Transaktionen[[#This Row],[Transaktionen]],BTT[Verwendete Transaktion (Pflichtauswahl)],1,FALSE)),"nein","ja")</f>
        <v>nein</v>
      </c>
    </row>
    <row r="4261" spans="1:7" x14ac:dyDescent="0.25">
      <c r="A4261" t="s">
        <v>5743</v>
      </c>
      <c r="B4261" t="s">
        <v>5744</v>
      </c>
      <c r="C4261" t="s">
        <v>6039</v>
      </c>
      <c r="D4261" s="13">
        <v>64092</v>
      </c>
      <c r="E4261" t="s">
        <v>9102</v>
      </c>
      <c r="F4261" s="10" t="str">
        <f>IF(ISERROR(VLOOKUP(Transaktionen[[#This Row],[Transaktionen]],BTT[Verwendete Transaktion (Pflichtauswahl)],1,FALSE)),"nein","ja")</f>
        <v>nein</v>
      </c>
    </row>
    <row r="4262" spans="1:7" x14ac:dyDescent="0.25">
      <c r="A4262" t="s">
        <v>5745</v>
      </c>
      <c r="B4262" t="s">
        <v>5746</v>
      </c>
      <c r="C4262" t="s">
        <v>6039</v>
      </c>
      <c r="D4262" s="13">
        <v>10343</v>
      </c>
      <c r="E4262" t="s">
        <v>9102</v>
      </c>
      <c r="F4262" s="10" t="str">
        <f>IF(ISERROR(VLOOKUP(Transaktionen[[#This Row],[Transaktionen]],BTT[Verwendete Transaktion (Pflichtauswahl)],1,FALSE)),"nein","ja")</f>
        <v>nein</v>
      </c>
    </row>
    <row r="4263" spans="1:7" x14ac:dyDescent="0.25">
      <c r="A4263" t="s">
        <v>5747</v>
      </c>
      <c r="B4263" t="s">
        <v>5748</v>
      </c>
      <c r="C4263" t="s">
        <v>6039</v>
      </c>
      <c r="D4263" s="13">
        <v>592</v>
      </c>
      <c r="E4263" t="s">
        <v>9102</v>
      </c>
      <c r="F4263" s="10" t="str">
        <f>IF(ISERROR(VLOOKUP(Transaktionen[[#This Row],[Transaktionen]],BTT[Verwendete Transaktion (Pflichtauswahl)],1,FALSE)),"nein","ja")</f>
        <v>nein</v>
      </c>
    </row>
    <row r="4264" spans="1:7" x14ac:dyDescent="0.25">
      <c r="A4264" t="s">
        <v>7442</v>
      </c>
      <c r="B4264" t="s">
        <v>8447</v>
      </c>
      <c r="C4264" t="s">
        <v>6039</v>
      </c>
      <c r="D4264" s="13">
        <v>2</v>
      </c>
      <c r="E4264" t="s">
        <v>9102</v>
      </c>
      <c r="F4264" s="10" t="str">
        <f>IF(ISERROR(VLOOKUP(Transaktionen[[#This Row],[Transaktionen]],BTT[Verwendete Transaktion (Pflichtauswahl)],1,FALSE)),"nein","ja")</f>
        <v>nein</v>
      </c>
    </row>
    <row r="4265" spans="1:7" x14ac:dyDescent="0.25">
      <c r="A4265" t="s">
        <v>7443</v>
      </c>
      <c r="B4265" t="s">
        <v>8448</v>
      </c>
      <c r="C4265" t="s">
        <v>6039</v>
      </c>
      <c r="D4265" s="13">
        <v>24</v>
      </c>
      <c r="E4265" t="s">
        <v>576</v>
      </c>
      <c r="F4265" s="10" t="str">
        <f>IF(ISERROR(VLOOKUP(Transaktionen[[#This Row],[Transaktionen]],BTT[Verwendete Transaktion (Pflichtauswahl)],1,FALSE)),"nein","ja")</f>
        <v>nein</v>
      </c>
    </row>
    <row r="4266" spans="1:7" x14ac:dyDescent="0.25">
      <c r="A4266" t="s">
        <v>5749</v>
      </c>
      <c r="B4266" t="s">
        <v>5750</v>
      </c>
      <c r="C4266" t="s">
        <v>6039</v>
      </c>
      <c r="D4266" s="13">
        <v>1054</v>
      </c>
      <c r="E4266" t="s">
        <v>9102</v>
      </c>
      <c r="F4266" s="10" t="str">
        <f>IF(ISERROR(VLOOKUP(Transaktionen[[#This Row],[Transaktionen]],BTT[Verwendete Transaktion (Pflichtauswahl)],1,FALSE)),"nein","ja")</f>
        <v>nein</v>
      </c>
    </row>
    <row r="4267" spans="1:7" x14ac:dyDescent="0.25">
      <c r="A4267" t="s">
        <v>7444</v>
      </c>
      <c r="B4267" t="s">
        <v>8449</v>
      </c>
      <c r="C4267" t="s">
        <v>6039</v>
      </c>
      <c r="D4267" s="13" t="s">
        <v>576</v>
      </c>
      <c r="E4267" t="s">
        <v>576</v>
      </c>
      <c r="F4267" s="10" t="str">
        <f>IF(ISERROR(VLOOKUP(Transaktionen[[#This Row],[Transaktionen]],BTT[Verwendete Transaktion (Pflichtauswahl)],1,FALSE)),"nein","ja")</f>
        <v>nein</v>
      </c>
      <c r="G4267" t="s">
        <v>9516</v>
      </c>
    </row>
    <row r="4268" spans="1:7" x14ac:dyDescent="0.25">
      <c r="A4268" t="s">
        <v>5751</v>
      </c>
      <c r="B4268" t="s">
        <v>5752</v>
      </c>
      <c r="C4268" t="s">
        <v>6039</v>
      </c>
      <c r="D4268" s="13">
        <v>1482</v>
      </c>
      <c r="E4268" t="s">
        <v>576</v>
      </c>
      <c r="F4268" s="10" t="str">
        <f>IF(ISERROR(VLOOKUP(Transaktionen[[#This Row],[Transaktionen]],BTT[Verwendete Transaktion (Pflichtauswahl)],1,FALSE)),"nein","ja")</f>
        <v>nein</v>
      </c>
    </row>
    <row r="4269" spans="1:7" x14ac:dyDescent="0.25">
      <c r="A4269" t="s">
        <v>5753</v>
      </c>
      <c r="B4269" t="s">
        <v>5754</v>
      </c>
      <c r="C4269" t="s">
        <v>6039</v>
      </c>
      <c r="D4269" s="13">
        <v>6</v>
      </c>
      <c r="E4269" t="s">
        <v>576</v>
      </c>
      <c r="F4269" s="10" t="str">
        <f>IF(ISERROR(VLOOKUP(Transaktionen[[#This Row],[Transaktionen]],BTT[Verwendete Transaktion (Pflichtauswahl)],1,FALSE)),"nein","ja")</f>
        <v>nein</v>
      </c>
    </row>
    <row r="4270" spans="1:7" x14ac:dyDescent="0.25">
      <c r="A4270" t="s">
        <v>5763</v>
      </c>
      <c r="B4270" t="s">
        <v>5764</v>
      </c>
      <c r="C4270" t="s">
        <v>6041</v>
      </c>
      <c r="D4270" s="13">
        <v>4</v>
      </c>
      <c r="E4270" t="s">
        <v>9102</v>
      </c>
      <c r="F4270" s="10" t="str">
        <f>IF(ISERROR(VLOOKUP(Transaktionen[[#This Row],[Transaktionen]],BTT[Verwendete Transaktion (Pflichtauswahl)],1,FALSE)),"nein","ja")</f>
        <v>nein</v>
      </c>
    </row>
    <row r="4271" spans="1:7" x14ac:dyDescent="0.25">
      <c r="A4271" t="s">
        <v>5756</v>
      </c>
      <c r="B4271" t="s">
        <v>5757</v>
      </c>
      <c r="C4271" t="s">
        <v>6041</v>
      </c>
      <c r="D4271" s="13">
        <v>19626</v>
      </c>
      <c r="E4271" t="s">
        <v>9102</v>
      </c>
      <c r="F4271" s="10" t="str">
        <f>IF(ISERROR(VLOOKUP(Transaktionen[[#This Row],[Transaktionen]],BTT[Verwendete Transaktion (Pflichtauswahl)],1,FALSE)),"nein","ja")</f>
        <v>nein</v>
      </c>
    </row>
    <row r="4272" spans="1:7" x14ac:dyDescent="0.25">
      <c r="A4272" t="s">
        <v>5758</v>
      </c>
      <c r="B4272" t="s">
        <v>5759</v>
      </c>
      <c r="C4272" t="s">
        <v>6041</v>
      </c>
      <c r="D4272" s="13">
        <v>3213</v>
      </c>
      <c r="E4272" t="s">
        <v>9103</v>
      </c>
      <c r="F4272" s="10" t="str">
        <f>IF(ISERROR(VLOOKUP(Transaktionen[[#This Row],[Transaktionen]],BTT[Verwendete Transaktion (Pflichtauswahl)],1,FALSE)),"nein","ja")</f>
        <v>nein</v>
      </c>
    </row>
    <row r="4273" spans="1:7" x14ac:dyDescent="0.25">
      <c r="A4273" t="s">
        <v>7445</v>
      </c>
      <c r="B4273" t="s">
        <v>8450</v>
      </c>
      <c r="C4273" t="s">
        <v>6041</v>
      </c>
      <c r="D4273" s="13" t="s">
        <v>576</v>
      </c>
      <c r="E4273" t="s">
        <v>576</v>
      </c>
      <c r="F4273" s="10" t="str">
        <f>IF(ISERROR(VLOOKUP(Transaktionen[[#This Row],[Transaktionen]],BTT[Verwendete Transaktion (Pflichtauswahl)],1,FALSE)),"nein","ja")</f>
        <v>nein</v>
      </c>
    </row>
    <row r="4274" spans="1:7" x14ac:dyDescent="0.25">
      <c r="A4274" t="s">
        <v>5760</v>
      </c>
      <c r="B4274" t="s">
        <v>5757</v>
      </c>
      <c r="C4274" t="s">
        <v>6041</v>
      </c>
      <c r="D4274" s="13">
        <v>245</v>
      </c>
      <c r="E4274" t="s">
        <v>9102</v>
      </c>
      <c r="F4274" s="10" t="str">
        <f>IF(ISERROR(VLOOKUP(Transaktionen[[#This Row],[Transaktionen]],BTT[Verwendete Transaktion (Pflichtauswahl)],1,FALSE)),"nein","ja")</f>
        <v>nein</v>
      </c>
    </row>
    <row r="4275" spans="1:7" x14ac:dyDescent="0.25">
      <c r="A4275" t="s">
        <v>5761</v>
      </c>
      <c r="B4275" t="s">
        <v>5762</v>
      </c>
      <c r="C4275" t="s">
        <v>6041</v>
      </c>
      <c r="D4275" s="13">
        <v>1450313</v>
      </c>
      <c r="E4275" t="s">
        <v>9102</v>
      </c>
      <c r="F4275" s="10" t="str">
        <f>IF(ISERROR(VLOOKUP(Transaktionen[[#This Row],[Transaktionen]],BTT[Verwendete Transaktion (Pflichtauswahl)],1,FALSE)),"nein","ja")</f>
        <v>ja</v>
      </c>
    </row>
    <row r="4276" spans="1:7" x14ac:dyDescent="0.25">
      <c r="A4276" t="s">
        <v>7446</v>
      </c>
      <c r="B4276" t="s">
        <v>8451</v>
      </c>
      <c r="C4276" t="s">
        <v>6087</v>
      </c>
      <c r="D4276" s="13" t="s">
        <v>576</v>
      </c>
      <c r="E4276" t="s">
        <v>576</v>
      </c>
      <c r="F4276" s="10" t="str">
        <f>IF(ISERROR(VLOOKUP(Transaktionen[[#This Row],[Transaktionen]],BTT[Verwendete Transaktion (Pflichtauswahl)],1,FALSE)),"nein","ja")</f>
        <v>nein</v>
      </c>
      <c r="G4276" t="s">
        <v>9516</v>
      </c>
    </row>
    <row r="4277" spans="1:7" x14ac:dyDescent="0.25">
      <c r="A4277" t="s">
        <v>5765</v>
      </c>
      <c r="B4277" t="s">
        <v>5766</v>
      </c>
      <c r="C4277" t="s">
        <v>6041</v>
      </c>
      <c r="D4277" s="13">
        <v>445741</v>
      </c>
      <c r="E4277" t="s">
        <v>9102</v>
      </c>
      <c r="F4277" s="10" t="str">
        <f>IF(ISERROR(VLOOKUP(Transaktionen[[#This Row],[Transaktionen]],BTT[Verwendete Transaktion (Pflichtauswahl)],1,FALSE)),"nein","ja")</f>
        <v>nein</v>
      </c>
      <c r="G4277" t="s">
        <v>9350</v>
      </c>
    </row>
    <row r="4278" spans="1:7" x14ac:dyDescent="0.25">
      <c r="A4278" t="s">
        <v>10319</v>
      </c>
      <c r="B4278" t="s">
        <v>10320</v>
      </c>
      <c r="C4278" t="s">
        <v>6087</v>
      </c>
      <c r="D4278" s="13"/>
      <c r="F4278" s="10" t="str">
        <f>IF(ISERROR(VLOOKUP(Transaktionen[[#This Row],[Transaktionen]],BTT[Verwendete Transaktion (Pflichtauswahl)],1,FALSE)),"nein","ja")</f>
        <v>nein</v>
      </c>
    </row>
  </sheetData>
  <dataValidations count="1">
    <dataValidation type="list" allowBlank="1" showInputMessage="1" showErrorMessage="1" sqref="C2:C4278">
      <formula1>Modul</formula1>
    </dataValidation>
  </dataValidations>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topLeftCell="A27" workbookViewId="0">
      <selection activeCell="B41" sqref="B41"/>
    </sheetView>
  </sheetViews>
  <sheetFormatPr baseColWidth="10" defaultRowHeight="15" x14ac:dyDescent="0.25"/>
  <cols>
    <col min="1" max="1" width="22.42578125" bestFit="1" customWidth="1"/>
    <col min="2" max="2" width="24" bestFit="1" customWidth="1"/>
  </cols>
  <sheetData>
    <row r="1" spans="1:2" x14ac:dyDescent="0.25">
      <c r="A1" s="11" t="s">
        <v>64</v>
      </c>
      <c r="B1" t="s">
        <v>6052</v>
      </c>
    </row>
    <row r="2" spans="1:2" x14ac:dyDescent="0.25">
      <c r="A2" s="11" t="s">
        <v>9059</v>
      </c>
      <c r="B2" t="s">
        <v>9098</v>
      </c>
    </row>
    <row r="4" spans="1:2" x14ac:dyDescent="0.25">
      <c r="A4" s="11" t="s">
        <v>9096</v>
      </c>
      <c r="B4" t="s">
        <v>9095</v>
      </c>
    </row>
    <row r="5" spans="1:2" x14ac:dyDescent="0.25">
      <c r="A5" s="12" t="s">
        <v>6323</v>
      </c>
      <c r="B5" s="10">
        <v>14</v>
      </c>
    </row>
    <row r="6" spans="1:2" x14ac:dyDescent="0.25">
      <c r="A6" s="12" t="s">
        <v>8454</v>
      </c>
      <c r="B6" s="10">
        <v>524</v>
      </c>
    </row>
    <row r="7" spans="1:2" x14ac:dyDescent="0.25">
      <c r="A7" s="12" t="s">
        <v>8581</v>
      </c>
      <c r="B7" s="10">
        <v>1</v>
      </c>
    </row>
    <row r="8" spans="1:2" x14ac:dyDescent="0.25">
      <c r="A8" s="12" t="s">
        <v>6322</v>
      </c>
      <c r="B8" s="10">
        <v>59</v>
      </c>
    </row>
    <row r="9" spans="1:2" x14ac:dyDescent="0.25">
      <c r="A9" s="12" t="s">
        <v>6036</v>
      </c>
      <c r="B9" s="10">
        <v>59</v>
      </c>
    </row>
    <row r="10" spans="1:2" x14ac:dyDescent="0.25">
      <c r="A10" s="12" t="s">
        <v>8457</v>
      </c>
      <c r="B10" s="10">
        <v>86</v>
      </c>
    </row>
    <row r="11" spans="1:2" x14ac:dyDescent="0.25">
      <c r="A11" s="12" t="s">
        <v>6088</v>
      </c>
      <c r="B11" s="10">
        <v>37</v>
      </c>
    </row>
    <row r="12" spans="1:2" x14ac:dyDescent="0.25">
      <c r="A12" s="12" t="s">
        <v>6095</v>
      </c>
      <c r="B12" s="10">
        <v>28</v>
      </c>
    </row>
    <row r="13" spans="1:2" x14ac:dyDescent="0.25">
      <c r="A13" s="12" t="s">
        <v>6040</v>
      </c>
      <c r="B13" s="10">
        <v>11</v>
      </c>
    </row>
    <row r="14" spans="1:2" x14ac:dyDescent="0.25">
      <c r="A14" s="12" t="s">
        <v>6094</v>
      </c>
      <c r="B14" s="10">
        <v>49</v>
      </c>
    </row>
    <row r="15" spans="1:2" x14ac:dyDescent="0.25">
      <c r="A15" s="12" t="s">
        <v>8578</v>
      </c>
      <c r="B15" s="10">
        <v>1</v>
      </c>
    </row>
    <row r="16" spans="1:2" x14ac:dyDescent="0.25">
      <c r="A16" s="12" t="s">
        <v>3</v>
      </c>
      <c r="B16" s="10">
        <v>720</v>
      </c>
    </row>
    <row r="17" spans="1:2" x14ac:dyDescent="0.25">
      <c r="A17" s="12" t="s">
        <v>6037</v>
      </c>
      <c r="B17" s="10">
        <v>120</v>
      </c>
    </row>
    <row r="18" spans="1:2" x14ac:dyDescent="0.25">
      <c r="A18" s="12" t="s">
        <v>6101</v>
      </c>
      <c r="B18" s="10">
        <v>5</v>
      </c>
    </row>
    <row r="19" spans="1:2" x14ac:dyDescent="0.25">
      <c r="A19" s="12" t="s">
        <v>6089</v>
      </c>
      <c r="B19" s="10">
        <v>49</v>
      </c>
    </row>
    <row r="20" spans="1:2" x14ac:dyDescent="0.25">
      <c r="A20" s="12" t="s">
        <v>8458</v>
      </c>
      <c r="B20" s="10">
        <v>5</v>
      </c>
    </row>
    <row r="21" spans="1:2" x14ac:dyDescent="0.25">
      <c r="A21" s="12" t="s">
        <v>6084</v>
      </c>
      <c r="B21" s="10">
        <v>69</v>
      </c>
    </row>
    <row r="22" spans="1:2" x14ac:dyDescent="0.25">
      <c r="A22" s="12" t="s">
        <v>8456</v>
      </c>
      <c r="B22" s="10">
        <v>6</v>
      </c>
    </row>
    <row r="23" spans="1:2" x14ac:dyDescent="0.25">
      <c r="A23" s="12" t="s">
        <v>6102</v>
      </c>
      <c r="B23" s="10">
        <v>21</v>
      </c>
    </row>
    <row r="24" spans="1:2" x14ac:dyDescent="0.25">
      <c r="A24" s="12" t="s">
        <v>8459</v>
      </c>
      <c r="B24" s="10">
        <v>4</v>
      </c>
    </row>
    <row r="25" spans="1:2" x14ac:dyDescent="0.25">
      <c r="A25" s="12" t="s">
        <v>8462</v>
      </c>
      <c r="B25" s="10">
        <v>19</v>
      </c>
    </row>
    <row r="26" spans="1:2" x14ac:dyDescent="0.25">
      <c r="A26" s="12" t="s">
        <v>8460</v>
      </c>
      <c r="B26" s="10">
        <v>2</v>
      </c>
    </row>
    <row r="27" spans="1:2" x14ac:dyDescent="0.25">
      <c r="A27" s="12" t="s">
        <v>8579</v>
      </c>
      <c r="B27" s="10">
        <v>1</v>
      </c>
    </row>
    <row r="28" spans="1:2" x14ac:dyDescent="0.25">
      <c r="A28" s="12" t="s">
        <v>6043</v>
      </c>
      <c r="B28" s="10">
        <v>31</v>
      </c>
    </row>
    <row r="29" spans="1:2" x14ac:dyDescent="0.25">
      <c r="A29" s="12" t="s">
        <v>6087</v>
      </c>
      <c r="B29" s="10">
        <v>202</v>
      </c>
    </row>
    <row r="30" spans="1:2" x14ac:dyDescent="0.25">
      <c r="A30" s="12" t="s">
        <v>6092</v>
      </c>
      <c r="B30" s="10">
        <v>32</v>
      </c>
    </row>
    <row r="31" spans="1:2" x14ac:dyDescent="0.25">
      <c r="A31" s="12" t="s">
        <v>6038</v>
      </c>
      <c r="B31" s="10">
        <v>252</v>
      </c>
    </row>
    <row r="32" spans="1:2" x14ac:dyDescent="0.25">
      <c r="A32" s="12" t="s">
        <v>8485</v>
      </c>
      <c r="B32" s="10">
        <v>1</v>
      </c>
    </row>
    <row r="33" spans="1:2" x14ac:dyDescent="0.25">
      <c r="A33" s="12" t="s">
        <v>8453</v>
      </c>
      <c r="B33" s="10">
        <v>4</v>
      </c>
    </row>
    <row r="34" spans="1:2" x14ac:dyDescent="0.25">
      <c r="A34" s="12" t="s">
        <v>6098</v>
      </c>
      <c r="B34" s="10">
        <v>1</v>
      </c>
    </row>
    <row r="35" spans="1:2" x14ac:dyDescent="0.25">
      <c r="A35" s="12" t="s">
        <v>8463</v>
      </c>
      <c r="B35" s="10">
        <v>3</v>
      </c>
    </row>
    <row r="36" spans="1:2" x14ac:dyDescent="0.25">
      <c r="A36" s="12" t="s">
        <v>6041</v>
      </c>
      <c r="B36" s="10">
        <v>39</v>
      </c>
    </row>
    <row r="37" spans="1:2" x14ac:dyDescent="0.25">
      <c r="A37" s="12" t="s">
        <v>6096</v>
      </c>
      <c r="B37" s="10">
        <v>43</v>
      </c>
    </row>
    <row r="38" spans="1:2" x14ac:dyDescent="0.25">
      <c r="A38" s="12" t="s">
        <v>6042</v>
      </c>
      <c r="B38" s="10">
        <v>56</v>
      </c>
    </row>
    <row r="39" spans="1:2" x14ac:dyDescent="0.25">
      <c r="A39" s="12" t="s">
        <v>6090</v>
      </c>
      <c r="B39" s="10">
        <v>32</v>
      </c>
    </row>
    <row r="40" spans="1:2" x14ac:dyDescent="0.25">
      <c r="A40" s="12" t="s">
        <v>6085</v>
      </c>
      <c r="B40" s="10">
        <v>12</v>
      </c>
    </row>
    <row r="41" spans="1:2" x14ac:dyDescent="0.25">
      <c r="A41" s="12" t="s">
        <v>6086</v>
      </c>
      <c r="B41" s="10">
        <v>1</v>
      </c>
    </row>
    <row r="42" spans="1:2" x14ac:dyDescent="0.25">
      <c r="A42" s="12" t="s">
        <v>6100</v>
      </c>
      <c r="B42" s="10">
        <v>2</v>
      </c>
    </row>
    <row r="43" spans="1:2" x14ac:dyDescent="0.25">
      <c r="A43" s="12" t="s">
        <v>6039</v>
      </c>
      <c r="B43" s="10">
        <v>55</v>
      </c>
    </row>
    <row r="44" spans="1:2" x14ac:dyDescent="0.25">
      <c r="A44" s="12" t="s">
        <v>8464</v>
      </c>
      <c r="B44" s="10">
        <v>1</v>
      </c>
    </row>
    <row r="45" spans="1:2" x14ac:dyDescent="0.25">
      <c r="A45" s="12" t="s">
        <v>8455</v>
      </c>
      <c r="B45" s="10">
        <v>2</v>
      </c>
    </row>
    <row r="46" spans="1:2" x14ac:dyDescent="0.25">
      <c r="A46" s="12" t="s">
        <v>9097</v>
      </c>
      <c r="B46" s="10">
        <v>2659</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C201"/>
  <sheetViews>
    <sheetView topLeftCell="A35" workbookViewId="0">
      <selection activeCell="C53" sqref="C53"/>
    </sheetView>
  </sheetViews>
  <sheetFormatPr baseColWidth="10" defaultRowHeight="15" x14ac:dyDescent="0.25"/>
  <cols>
    <col min="1" max="1" width="56.140625" bestFit="1" customWidth="1"/>
    <col min="2" max="2" width="33.28515625" bestFit="1" customWidth="1"/>
    <col min="3" max="3" width="17.5703125" bestFit="1" customWidth="1"/>
  </cols>
  <sheetData>
    <row r="1" spans="1:3" x14ac:dyDescent="0.25">
      <c r="A1" t="s">
        <v>8885</v>
      </c>
      <c r="B1" t="s">
        <v>8884</v>
      </c>
      <c r="C1" t="s">
        <v>64</v>
      </c>
    </row>
    <row r="2" spans="1:3" x14ac:dyDescent="0.25">
      <c r="A2" t="s">
        <v>8605</v>
      </c>
      <c r="B2" t="s">
        <v>8606</v>
      </c>
      <c r="C2" t="str">
        <f>IF(ISERROR(VLOOKUP(Formulare[[#This Row],[Formularbezeichnung]],BTT[Verwendetes Formular
(Auswahl falls relevant)],1,FALSE)),"nein","ja")</f>
        <v>nein</v>
      </c>
    </row>
    <row r="3" spans="1:3" x14ac:dyDescent="0.25">
      <c r="A3" t="s">
        <v>8605</v>
      </c>
      <c r="B3" t="s">
        <v>8607</v>
      </c>
      <c r="C3" t="str">
        <f>IF(ISERROR(VLOOKUP(Formulare[[#This Row],[Formularbezeichnung]],BTT[Verwendetes Formular
(Auswahl falls relevant)],1,FALSE)),"nein","ja")</f>
        <v>nein</v>
      </c>
    </row>
    <row r="4" spans="1:3" x14ac:dyDescent="0.25">
      <c r="A4" t="s">
        <v>8608</v>
      </c>
      <c r="B4" t="s">
        <v>8609</v>
      </c>
      <c r="C4" t="str">
        <f>IF(ISERROR(VLOOKUP(Formulare[[#This Row],[Formularbezeichnung]],BTT[Verwendetes Formular
(Auswahl falls relevant)],1,FALSE)),"nein","ja")</f>
        <v>nein</v>
      </c>
    </row>
    <row r="5" spans="1:3" x14ac:dyDescent="0.25">
      <c r="A5" t="s">
        <v>8610</v>
      </c>
      <c r="B5" t="s">
        <v>8611</v>
      </c>
      <c r="C5" t="str">
        <f>IF(ISERROR(VLOOKUP(Formulare[[#This Row],[Formularbezeichnung]],BTT[Verwendetes Formular
(Auswahl falls relevant)],1,FALSE)),"nein","ja")</f>
        <v>nein</v>
      </c>
    </row>
    <row r="6" spans="1:3" x14ac:dyDescent="0.25">
      <c r="A6" t="s">
        <v>8612</v>
      </c>
      <c r="B6" t="s">
        <v>8613</v>
      </c>
      <c r="C6" t="str">
        <f>IF(ISERROR(VLOOKUP(Formulare[[#This Row],[Formularbezeichnung]],BTT[Verwendetes Formular
(Auswahl falls relevant)],1,FALSE)),"nein","ja")</f>
        <v>nein</v>
      </c>
    </row>
    <row r="7" spans="1:3" x14ac:dyDescent="0.25">
      <c r="A7" t="s">
        <v>8610</v>
      </c>
      <c r="B7" t="s">
        <v>8614</v>
      </c>
      <c r="C7" t="str">
        <f>IF(ISERROR(VLOOKUP(Formulare[[#This Row],[Formularbezeichnung]],BTT[Verwendetes Formular
(Auswahl falls relevant)],1,FALSE)),"nein","ja")</f>
        <v>nein</v>
      </c>
    </row>
    <row r="8" spans="1:3" x14ac:dyDescent="0.25">
      <c r="A8" t="s">
        <v>8615</v>
      </c>
      <c r="B8" t="s">
        <v>8616</v>
      </c>
      <c r="C8" t="str">
        <f>IF(ISERROR(VLOOKUP(Formulare[[#This Row],[Formularbezeichnung]],BTT[Verwendetes Formular
(Auswahl falls relevant)],1,FALSE)),"nein","ja")</f>
        <v>nein</v>
      </c>
    </row>
    <row r="9" spans="1:3" x14ac:dyDescent="0.25">
      <c r="A9" t="s">
        <v>8617</v>
      </c>
      <c r="B9" t="s">
        <v>8618</v>
      </c>
      <c r="C9" t="str">
        <f>IF(ISERROR(VLOOKUP(Formulare[[#This Row],[Formularbezeichnung]],BTT[Verwendetes Formular
(Auswahl falls relevant)],1,FALSE)),"nein","ja")</f>
        <v>nein</v>
      </c>
    </row>
    <row r="10" spans="1:3" x14ac:dyDescent="0.25">
      <c r="A10" t="s">
        <v>8619</v>
      </c>
      <c r="B10" t="s">
        <v>8620</v>
      </c>
      <c r="C10" t="str">
        <f>IF(ISERROR(VLOOKUP(Formulare[[#This Row],[Formularbezeichnung]],BTT[Verwendetes Formular
(Auswahl falls relevant)],1,FALSE)),"nein","ja")</f>
        <v>nein</v>
      </c>
    </row>
    <row r="11" spans="1:3" x14ac:dyDescent="0.25">
      <c r="A11" t="s">
        <v>8621</v>
      </c>
      <c r="B11" t="s">
        <v>8622</v>
      </c>
      <c r="C11" t="str">
        <f>IF(ISERROR(VLOOKUP(Formulare[[#This Row],[Formularbezeichnung]],BTT[Verwendetes Formular
(Auswahl falls relevant)],1,FALSE)),"nein","ja")</f>
        <v>nein</v>
      </c>
    </row>
    <row r="12" spans="1:3" x14ac:dyDescent="0.25">
      <c r="A12" t="s">
        <v>8623</v>
      </c>
      <c r="B12" t="s">
        <v>8624</v>
      </c>
      <c r="C12" t="str">
        <f>IF(ISERROR(VLOOKUP(Formulare[[#This Row],[Formularbezeichnung]],BTT[Verwendetes Formular
(Auswahl falls relevant)],1,FALSE)),"nein","ja")</f>
        <v>nein</v>
      </c>
    </row>
    <row r="13" spans="1:3" x14ac:dyDescent="0.25">
      <c r="A13" t="s">
        <v>8625</v>
      </c>
      <c r="B13" t="s">
        <v>8626</v>
      </c>
      <c r="C13" t="str">
        <f>IF(ISERROR(VLOOKUP(Formulare[[#This Row],[Formularbezeichnung]],BTT[Verwendetes Formular
(Auswahl falls relevant)],1,FALSE)),"nein","ja")</f>
        <v>nein</v>
      </c>
    </row>
    <row r="14" spans="1:3" x14ac:dyDescent="0.25">
      <c r="A14" t="s">
        <v>8627</v>
      </c>
      <c r="B14" t="s">
        <v>8628</v>
      </c>
      <c r="C14" t="str">
        <f>IF(ISERROR(VLOOKUP(Formulare[[#This Row],[Formularbezeichnung]],BTT[Verwendetes Formular
(Auswahl falls relevant)],1,FALSE)),"nein","ja")</f>
        <v>nein</v>
      </c>
    </row>
    <row r="15" spans="1:3" x14ac:dyDescent="0.25">
      <c r="A15" t="s">
        <v>8625</v>
      </c>
      <c r="B15" t="s">
        <v>8629</v>
      </c>
      <c r="C15" t="str">
        <f>IF(ISERROR(VLOOKUP(Formulare[[#This Row],[Formularbezeichnung]],BTT[Verwendetes Formular
(Auswahl falls relevant)],1,FALSE)),"nein","ja")</f>
        <v>nein</v>
      </c>
    </row>
    <row r="16" spans="1:3" x14ac:dyDescent="0.25">
      <c r="A16" t="s">
        <v>8630</v>
      </c>
      <c r="B16" t="s">
        <v>8631</v>
      </c>
      <c r="C16" t="str">
        <f>IF(ISERROR(VLOOKUP(Formulare[[#This Row],[Formularbezeichnung]],BTT[Verwendetes Formular
(Auswahl falls relevant)],1,FALSE)),"nein","ja")</f>
        <v>nein</v>
      </c>
    </row>
    <row r="17" spans="1:3" x14ac:dyDescent="0.25">
      <c r="A17" t="s">
        <v>8632</v>
      </c>
      <c r="B17" t="s">
        <v>8633</v>
      </c>
      <c r="C17" t="str">
        <f>IF(ISERROR(VLOOKUP(Formulare[[#This Row],[Formularbezeichnung]],BTT[Verwendetes Formular
(Auswahl falls relevant)],1,FALSE)),"nein","ja")</f>
        <v>nein</v>
      </c>
    </row>
    <row r="18" spans="1:3" x14ac:dyDescent="0.25">
      <c r="A18" t="s">
        <v>8634</v>
      </c>
      <c r="B18" t="s">
        <v>8635</v>
      </c>
      <c r="C18" t="str">
        <f>IF(ISERROR(VLOOKUP(Formulare[[#This Row],[Formularbezeichnung]],BTT[Verwendetes Formular
(Auswahl falls relevant)],1,FALSE)),"nein","ja")</f>
        <v>nein</v>
      </c>
    </row>
    <row r="19" spans="1:3" x14ac:dyDescent="0.25">
      <c r="A19" t="s">
        <v>8636</v>
      </c>
      <c r="B19" t="s">
        <v>8637</v>
      </c>
      <c r="C19" t="str">
        <f>IF(ISERROR(VLOOKUP(Formulare[[#This Row],[Formularbezeichnung]],BTT[Verwendetes Formular
(Auswahl falls relevant)],1,FALSE)),"nein","ja")</f>
        <v>nein</v>
      </c>
    </row>
    <row r="20" spans="1:3" x14ac:dyDescent="0.25">
      <c r="A20" t="s">
        <v>8638</v>
      </c>
      <c r="B20" t="s">
        <v>8639</v>
      </c>
      <c r="C20" t="str">
        <f>IF(ISERROR(VLOOKUP(Formulare[[#This Row],[Formularbezeichnung]],BTT[Verwendetes Formular
(Auswahl falls relevant)],1,FALSE)),"nein","ja")</f>
        <v>nein</v>
      </c>
    </row>
    <row r="21" spans="1:3" x14ac:dyDescent="0.25">
      <c r="A21" t="s">
        <v>8640</v>
      </c>
      <c r="B21" t="s">
        <v>8641</v>
      </c>
      <c r="C21" t="str">
        <f>IF(ISERROR(VLOOKUP(Formulare[[#This Row],[Formularbezeichnung]],BTT[Verwendetes Formular
(Auswahl falls relevant)],1,FALSE)),"nein","ja")</f>
        <v>nein</v>
      </c>
    </row>
    <row r="22" spans="1:3" x14ac:dyDescent="0.25">
      <c r="A22" t="s">
        <v>8642</v>
      </c>
      <c r="B22" t="s">
        <v>8643</v>
      </c>
      <c r="C22" t="str">
        <f>IF(ISERROR(VLOOKUP(Formulare[[#This Row],[Formularbezeichnung]],BTT[Verwendetes Formular
(Auswahl falls relevant)],1,FALSE)),"nein","ja")</f>
        <v>nein</v>
      </c>
    </row>
    <row r="23" spans="1:3" x14ac:dyDescent="0.25">
      <c r="A23" t="s">
        <v>8644</v>
      </c>
      <c r="B23" t="s">
        <v>8645</v>
      </c>
      <c r="C23" t="str">
        <f>IF(ISERROR(VLOOKUP(Formulare[[#This Row],[Formularbezeichnung]],BTT[Verwendetes Formular
(Auswahl falls relevant)],1,FALSE)),"nein","ja")</f>
        <v>nein</v>
      </c>
    </row>
    <row r="24" spans="1:3" x14ac:dyDescent="0.25">
      <c r="A24" t="s">
        <v>8646</v>
      </c>
      <c r="B24" t="s">
        <v>8647</v>
      </c>
      <c r="C24" t="str">
        <f>IF(ISERROR(VLOOKUP(Formulare[[#This Row],[Formularbezeichnung]],BTT[Verwendetes Formular
(Auswahl falls relevant)],1,FALSE)),"nein","ja")</f>
        <v>nein</v>
      </c>
    </row>
    <row r="25" spans="1:3" x14ac:dyDescent="0.25">
      <c r="A25" t="s">
        <v>4307</v>
      </c>
      <c r="B25" t="s">
        <v>8648</v>
      </c>
      <c r="C25" t="str">
        <f>IF(ISERROR(VLOOKUP(Formulare[[#This Row],[Formularbezeichnung]],BTT[Verwendetes Formular
(Auswahl falls relevant)],1,FALSE)),"nein","ja")</f>
        <v>nein</v>
      </c>
    </row>
    <row r="26" spans="1:3" x14ac:dyDescent="0.25">
      <c r="A26" t="s">
        <v>8649</v>
      </c>
      <c r="B26" t="s">
        <v>8650</v>
      </c>
      <c r="C26" t="str">
        <f>IF(ISERROR(VLOOKUP(Formulare[[#This Row],[Formularbezeichnung]],BTT[Verwendetes Formular
(Auswahl falls relevant)],1,FALSE)),"nein","ja")</f>
        <v>nein</v>
      </c>
    </row>
    <row r="27" spans="1:3" x14ac:dyDescent="0.25">
      <c r="A27" t="s">
        <v>8651</v>
      </c>
      <c r="B27" t="s">
        <v>8652</v>
      </c>
      <c r="C27" t="str">
        <f>IF(ISERROR(VLOOKUP(Formulare[[#This Row],[Formularbezeichnung]],BTT[Verwendetes Formular
(Auswahl falls relevant)],1,FALSE)),"nein","ja")</f>
        <v>nein</v>
      </c>
    </row>
    <row r="28" spans="1:3" x14ac:dyDescent="0.25">
      <c r="A28" t="s">
        <v>8653</v>
      </c>
      <c r="B28" t="s">
        <v>8654</v>
      </c>
      <c r="C28" t="str">
        <f>IF(ISERROR(VLOOKUP(Formulare[[#This Row],[Formularbezeichnung]],BTT[Verwendetes Formular
(Auswahl falls relevant)],1,FALSE)),"nein","ja")</f>
        <v>nein</v>
      </c>
    </row>
    <row r="29" spans="1:3" x14ac:dyDescent="0.25">
      <c r="A29" t="s">
        <v>8655</v>
      </c>
      <c r="B29" t="s">
        <v>8656</v>
      </c>
      <c r="C29" t="str">
        <f>IF(ISERROR(VLOOKUP(Formulare[[#This Row],[Formularbezeichnung]],BTT[Verwendetes Formular
(Auswahl falls relevant)],1,FALSE)),"nein","ja")</f>
        <v>nein</v>
      </c>
    </row>
    <row r="30" spans="1:3" x14ac:dyDescent="0.25">
      <c r="A30" t="s">
        <v>8657</v>
      </c>
      <c r="B30" t="s">
        <v>8658</v>
      </c>
      <c r="C30" t="str">
        <f>IF(ISERROR(VLOOKUP(Formulare[[#This Row],[Formularbezeichnung]],BTT[Verwendetes Formular
(Auswahl falls relevant)],1,FALSE)),"nein","ja")</f>
        <v>nein</v>
      </c>
    </row>
    <row r="31" spans="1:3" x14ac:dyDescent="0.25">
      <c r="A31" t="s">
        <v>8659</v>
      </c>
      <c r="B31" t="s">
        <v>8660</v>
      </c>
      <c r="C31" t="str">
        <f>IF(ISERROR(VLOOKUP(Formulare[[#This Row],[Formularbezeichnung]],BTT[Verwendetes Formular
(Auswahl falls relevant)],1,FALSE)),"nein","ja")</f>
        <v>nein</v>
      </c>
    </row>
    <row r="32" spans="1:3" x14ac:dyDescent="0.25">
      <c r="A32" t="s">
        <v>8661</v>
      </c>
      <c r="B32" t="s">
        <v>8662</v>
      </c>
      <c r="C32" t="str">
        <f>IF(ISERROR(VLOOKUP(Formulare[[#This Row],[Formularbezeichnung]],BTT[Verwendetes Formular
(Auswahl falls relevant)],1,FALSE)),"nein","ja")</f>
        <v>nein</v>
      </c>
    </row>
    <row r="33" spans="1:3" x14ac:dyDescent="0.25">
      <c r="A33" t="s">
        <v>8663</v>
      </c>
      <c r="B33" t="s">
        <v>8664</v>
      </c>
      <c r="C33" t="str">
        <f>IF(ISERROR(VLOOKUP(Formulare[[#This Row],[Formularbezeichnung]],BTT[Verwendetes Formular
(Auswahl falls relevant)],1,FALSE)),"nein","ja")</f>
        <v>nein</v>
      </c>
    </row>
    <row r="34" spans="1:3" x14ac:dyDescent="0.25">
      <c r="A34" t="s">
        <v>8665</v>
      </c>
      <c r="B34" t="s">
        <v>8666</v>
      </c>
      <c r="C34" t="str">
        <f>IF(ISERROR(VLOOKUP(Formulare[[#This Row],[Formularbezeichnung]],BTT[Verwendetes Formular
(Auswahl falls relevant)],1,FALSE)),"nein","ja")</f>
        <v>nein</v>
      </c>
    </row>
    <row r="35" spans="1:3" x14ac:dyDescent="0.25">
      <c r="A35" t="s">
        <v>8667</v>
      </c>
      <c r="B35" t="s">
        <v>8668</v>
      </c>
      <c r="C35" t="str">
        <f>IF(ISERROR(VLOOKUP(Formulare[[#This Row],[Formularbezeichnung]],BTT[Verwendetes Formular
(Auswahl falls relevant)],1,FALSE)),"nein","ja")</f>
        <v>ja</v>
      </c>
    </row>
    <row r="36" spans="1:3" x14ac:dyDescent="0.25">
      <c r="A36" t="s">
        <v>8669</v>
      </c>
      <c r="B36" t="s">
        <v>8670</v>
      </c>
      <c r="C36" t="str">
        <f>IF(ISERROR(VLOOKUP(Formulare[[#This Row],[Formularbezeichnung]],BTT[Verwendetes Formular
(Auswahl falls relevant)],1,FALSE)),"nein","ja")</f>
        <v>ja</v>
      </c>
    </row>
    <row r="37" spans="1:3" x14ac:dyDescent="0.25">
      <c r="A37" t="s">
        <v>8671</v>
      </c>
      <c r="B37" t="s">
        <v>8672</v>
      </c>
      <c r="C37" t="str">
        <f>IF(ISERROR(VLOOKUP(Formulare[[#This Row],[Formularbezeichnung]],BTT[Verwendetes Formular
(Auswahl falls relevant)],1,FALSE)),"nein","ja")</f>
        <v>ja</v>
      </c>
    </row>
    <row r="38" spans="1:3" x14ac:dyDescent="0.25">
      <c r="A38" t="s">
        <v>8667</v>
      </c>
      <c r="B38" t="s">
        <v>8673</v>
      </c>
      <c r="C38" t="str">
        <f>IF(ISERROR(VLOOKUP(Formulare[[#This Row],[Formularbezeichnung]],BTT[Verwendetes Formular
(Auswahl falls relevant)],1,FALSE)),"nein","ja")</f>
        <v>ja</v>
      </c>
    </row>
    <row r="39" spans="1:3" x14ac:dyDescent="0.25">
      <c r="A39" t="s">
        <v>8674</v>
      </c>
      <c r="B39" t="s">
        <v>8675</v>
      </c>
      <c r="C39" t="str">
        <f>IF(ISERROR(VLOOKUP(Formulare[[#This Row],[Formularbezeichnung]],BTT[Verwendetes Formular
(Auswahl falls relevant)],1,FALSE)),"nein","ja")</f>
        <v>ja</v>
      </c>
    </row>
    <row r="40" spans="1:3" x14ac:dyDescent="0.25">
      <c r="A40" t="s">
        <v>8667</v>
      </c>
      <c r="B40" t="s">
        <v>8676</v>
      </c>
      <c r="C40" t="str">
        <f>IF(ISERROR(VLOOKUP(Formulare[[#This Row],[Formularbezeichnung]],BTT[Verwendetes Formular
(Auswahl falls relevant)],1,FALSE)),"nein","ja")</f>
        <v>ja</v>
      </c>
    </row>
    <row r="41" spans="1:3" x14ac:dyDescent="0.25">
      <c r="A41" t="s">
        <v>8677</v>
      </c>
      <c r="B41" t="s">
        <v>8678</v>
      </c>
      <c r="C41" t="str">
        <f>IF(ISERROR(VLOOKUP(Formulare[[#This Row],[Formularbezeichnung]],BTT[Verwendetes Formular
(Auswahl falls relevant)],1,FALSE)),"nein","ja")</f>
        <v>ja</v>
      </c>
    </row>
    <row r="42" spans="1:3" x14ac:dyDescent="0.25">
      <c r="A42" t="s">
        <v>8679</v>
      </c>
      <c r="B42" t="s">
        <v>8680</v>
      </c>
      <c r="C42" t="str">
        <f>IF(ISERROR(VLOOKUP(Formulare[[#This Row],[Formularbezeichnung]],BTT[Verwendetes Formular
(Auswahl falls relevant)],1,FALSE)),"nein","ja")</f>
        <v>ja</v>
      </c>
    </row>
    <row r="43" spans="1:3" x14ac:dyDescent="0.25">
      <c r="A43" t="s">
        <v>8681</v>
      </c>
      <c r="B43" t="s">
        <v>8682</v>
      </c>
      <c r="C43" t="str">
        <f>IF(ISERROR(VLOOKUP(Formulare[[#This Row],[Formularbezeichnung]],BTT[Verwendetes Formular
(Auswahl falls relevant)],1,FALSE)),"nein","ja")</f>
        <v>nein</v>
      </c>
    </row>
    <row r="44" spans="1:3" x14ac:dyDescent="0.25">
      <c r="A44" t="s">
        <v>8683</v>
      </c>
      <c r="B44" t="s">
        <v>8684</v>
      </c>
      <c r="C44" t="str">
        <f>IF(ISERROR(VLOOKUP(Formulare[[#This Row],[Formularbezeichnung]],BTT[Verwendetes Formular
(Auswahl falls relevant)],1,FALSE)),"nein","ja")</f>
        <v>nein</v>
      </c>
    </row>
    <row r="45" spans="1:3" x14ac:dyDescent="0.25">
      <c r="A45" t="s">
        <v>8685</v>
      </c>
      <c r="B45" t="s">
        <v>8686</v>
      </c>
      <c r="C45" t="str">
        <f>IF(ISERROR(VLOOKUP(Formulare[[#This Row],[Formularbezeichnung]],BTT[Verwendetes Formular
(Auswahl falls relevant)],1,FALSE)),"nein","ja")</f>
        <v>nein</v>
      </c>
    </row>
    <row r="46" spans="1:3" x14ac:dyDescent="0.25">
      <c r="A46" t="s">
        <v>8687</v>
      </c>
      <c r="B46" t="s">
        <v>8688</v>
      </c>
      <c r="C46" t="str">
        <f>IF(ISERROR(VLOOKUP(Formulare[[#This Row],[Formularbezeichnung]],BTT[Verwendetes Formular
(Auswahl falls relevant)],1,FALSE)),"nein","ja")</f>
        <v>nein</v>
      </c>
    </row>
    <row r="47" spans="1:3" x14ac:dyDescent="0.25">
      <c r="A47" t="s">
        <v>8689</v>
      </c>
      <c r="B47" t="s">
        <v>8690</v>
      </c>
      <c r="C47" t="str">
        <f>IF(ISERROR(VLOOKUP(Formulare[[#This Row],[Formularbezeichnung]],BTT[Verwendetes Formular
(Auswahl falls relevant)],1,FALSE)),"nein","ja")</f>
        <v>nein</v>
      </c>
    </row>
    <row r="48" spans="1:3" x14ac:dyDescent="0.25">
      <c r="A48" t="s">
        <v>8691</v>
      </c>
      <c r="B48" t="s">
        <v>8692</v>
      </c>
      <c r="C48" t="str">
        <f>IF(ISERROR(VLOOKUP(Formulare[[#This Row],[Formularbezeichnung]],BTT[Verwendetes Formular
(Auswahl falls relevant)],1,FALSE)),"nein","ja")</f>
        <v>nein</v>
      </c>
    </row>
    <row r="49" spans="1:3" x14ac:dyDescent="0.25">
      <c r="A49" t="s">
        <v>8693</v>
      </c>
      <c r="B49" t="s">
        <v>8694</v>
      </c>
      <c r="C49" t="str">
        <f>IF(ISERROR(VLOOKUP(Formulare[[#This Row],[Formularbezeichnung]],BTT[Verwendetes Formular
(Auswahl falls relevant)],1,FALSE)),"nein","ja")</f>
        <v>nein</v>
      </c>
    </row>
    <row r="50" spans="1:3" x14ac:dyDescent="0.25">
      <c r="A50" t="s">
        <v>8693</v>
      </c>
      <c r="B50" t="s">
        <v>8695</v>
      </c>
      <c r="C50" t="str">
        <f>IF(ISERROR(VLOOKUP(Formulare[[#This Row],[Formularbezeichnung]],BTT[Verwendetes Formular
(Auswahl falls relevant)],1,FALSE)),"nein","ja")</f>
        <v>nein</v>
      </c>
    </row>
    <row r="51" spans="1:3" x14ac:dyDescent="0.25">
      <c r="A51" t="s">
        <v>8693</v>
      </c>
      <c r="B51" t="s">
        <v>8696</v>
      </c>
      <c r="C51" t="str">
        <f>IF(ISERROR(VLOOKUP(Formulare[[#This Row],[Formularbezeichnung]],BTT[Verwendetes Formular
(Auswahl falls relevant)],1,FALSE)),"nein","ja")</f>
        <v>nein</v>
      </c>
    </row>
    <row r="52" spans="1:3" x14ac:dyDescent="0.25">
      <c r="A52" t="s">
        <v>8693</v>
      </c>
      <c r="B52" t="s">
        <v>8697</v>
      </c>
      <c r="C52" t="str">
        <f>IF(ISERROR(VLOOKUP(Formulare[[#This Row],[Formularbezeichnung]],BTT[Verwendetes Formular
(Auswahl falls relevant)],1,FALSE)),"nein","ja")</f>
        <v>nein</v>
      </c>
    </row>
    <row r="53" spans="1:3" x14ac:dyDescent="0.25">
      <c r="A53" t="s">
        <v>8693</v>
      </c>
      <c r="B53" t="s">
        <v>8698</v>
      </c>
      <c r="C53" t="str">
        <f>IF(ISERROR(VLOOKUP(Formulare[[#This Row],[Formularbezeichnung]],BTT[Verwendetes Formular
(Auswahl falls relevant)],1,FALSE)),"nein","ja")</f>
        <v>nein</v>
      </c>
    </row>
    <row r="54" spans="1:3" x14ac:dyDescent="0.25">
      <c r="A54" t="s">
        <v>8699</v>
      </c>
      <c r="B54" t="s">
        <v>8700</v>
      </c>
      <c r="C54" t="str">
        <f>IF(ISERROR(VLOOKUP(Formulare[[#This Row],[Formularbezeichnung]],BTT[Verwendetes Formular
(Auswahl falls relevant)],1,FALSE)),"nein","ja")</f>
        <v>nein</v>
      </c>
    </row>
    <row r="55" spans="1:3" x14ac:dyDescent="0.25">
      <c r="A55" t="s">
        <v>8701</v>
      </c>
      <c r="B55" t="s">
        <v>8702</v>
      </c>
      <c r="C55" t="str">
        <f>IF(ISERROR(VLOOKUP(Formulare[[#This Row],[Formularbezeichnung]],BTT[Verwendetes Formular
(Auswahl falls relevant)],1,FALSE)),"nein","ja")</f>
        <v>nein</v>
      </c>
    </row>
    <row r="56" spans="1:3" x14ac:dyDescent="0.25">
      <c r="A56" t="s">
        <v>8665</v>
      </c>
      <c r="B56" t="s">
        <v>8703</v>
      </c>
      <c r="C56" t="str">
        <f>IF(ISERROR(VLOOKUP(Formulare[[#This Row],[Formularbezeichnung]],BTT[Verwendetes Formular
(Auswahl falls relevant)],1,FALSE)),"nein","ja")</f>
        <v>nein</v>
      </c>
    </row>
    <row r="57" spans="1:3" x14ac:dyDescent="0.25">
      <c r="A57" t="s">
        <v>8704</v>
      </c>
      <c r="B57" t="s">
        <v>8705</v>
      </c>
      <c r="C57" t="str">
        <f>IF(ISERROR(VLOOKUP(Formulare[[#This Row],[Formularbezeichnung]],BTT[Verwendetes Formular
(Auswahl falls relevant)],1,FALSE)),"nein","ja")</f>
        <v>ja</v>
      </c>
    </row>
    <row r="58" spans="1:3" x14ac:dyDescent="0.25">
      <c r="A58" t="s">
        <v>8706</v>
      </c>
      <c r="B58" t="s">
        <v>8707</v>
      </c>
      <c r="C58" t="str">
        <f>IF(ISERROR(VLOOKUP(Formulare[[#This Row],[Formularbezeichnung]],BTT[Verwendetes Formular
(Auswahl falls relevant)],1,FALSE)),"nein","ja")</f>
        <v>ja</v>
      </c>
    </row>
    <row r="59" spans="1:3" x14ac:dyDescent="0.25">
      <c r="A59" t="s">
        <v>8708</v>
      </c>
      <c r="B59" t="s">
        <v>8709</v>
      </c>
      <c r="C59" t="str">
        <f>IF(ISERROR(VLOOKUP(Formulare[[#This Row],[Formularbezeichnung]],BTT[Verwendetes Formular
(Auswahl falls relevant)],1,FALSE)),"nein","ja")</f>
        <v>ja</v>
      </c>
    </row>
    <row r="60" spans="1:3" x14ac:dyDescent="0.25">
      <c r="A60" t="s">
        <v>8710</v>
      </c>
      <c r="B60" t="s">
        <v>8711</v>
      </c>
      <c r="C60" t="str">
        <f>IF(ISERROR(VLOOKUP(Formulare[[#This Row],[Formularbezeichnung]],BTT[Verwendetes Formular
(Auswahl falls relevant)],1,FALSE)),"nein","ja")</f>
        <v>ja</v>
      </c>
    </row>
    <row r="61" spans="1:3" x14ac:dyDescent="0.25">
      <c r="A61" t="s">
        <v>8712</v>
      </c>
      <c r="B61" t="s">
        <v>8713</v>
      </c>
      <c r="C61" t="str">
        <f>IF(ISERROR(VLOOKUP(Formulare[[#This Row],[Formularbezeichnung]],BTT[Verwendetes Formular
(Auswahl falls relevant)],1,FALSE)),"nein","ja")</f>
        <v>ja</v>
      </c>
    </row>
    <row r="62" spans="1:3" x14ac:dyDescent="0.25">
      <c r="A62" t="s">
        <v>8714</v>
      </c>
      <c r="B62" t="s">
        <v>8715</v>
      </c>
      <c r="C62" t="str">
        <f>IF(ISERROR(VLOOKUP(Formulare[[#This Row],[Formularbezeichnung]],BTT[Verwendetes Formular
(Auswahl falls relevant)],1,FALSE)),"nein","ja")</f>
        <v>ja</v>
      </c>
    </row>
    <row r="63" spans="1:3" x14ac:dyDescent="0.25">
      <c r="A63" t="s">
        <v>8716</v>
      </c>
      <c r="B63" t="s">
        <v>8717</v>
      </c>
      <c r="C63" t="str">
        <f>IF(ISERROR(VLOOKUP(Formulare[[#This Row],[Formularbezeichnung]],BTT[Verwendetes Formular
(Auswahl falls relevant)],1,FALSE)),"nein","ja")</f>
        <v>nein</v>
      </c>
    </row>
    <row r="64" spans="1:3" x14ac:dyDescent="0.25">
      <c r="A64" t="s">
        <v>8667</v>
      </c>
      <c r="B64" t="s">
        <v>8718</v>
      </c>
      <c r="C64" t="str">
        <f>IF(ISERROR(VLOOKUP(Formulare[[#This Row],[Formularbezeichnung]],BTT[Verwendetes Formular
(Auswahl falls relevant)],1,FALSE)),"nein","ja")</f>
        <v>ja</v>
      </c>
    </row>
    <row r="65" spans="1:3" x14ac:dyDescent="0.25">
      <c r="A65" t="s">
        <v>8719</v>
      </c>
      <c r="B65" t="s">
        <v>8720</v>
      </c>
      <c r="C65" t="str">
        <f>IF(ISERROR(VLOOKUP(Formulare[[#This Row],[Formularbezeichnung]],BTT[Verwendetes Formular
(Auswahl falls relevant)],1,FALSE)),"nein","ja")</f>
        <v>ja</v>
      </c>
    </row>
    <row r="66" spans="1:3" x14ac:dyDescent="0.25">
      <c r="A66" t="s">
        <v>8721</v>
      </c>
      <c r="B66" t="s">
        <v>8722</v>
      </c>
      <c r="C66" t="str">
        <f>IF(ISERROR(VLOOKUP(Formulare[[#This Row],[Formularbezeichnung]],BTT[Verwendetes Formular
(Auswahl falls relevant)],1,FALSE)),"nein","ja")</f>
        <v>ja</v>
      </c>
    </row>
    <row r="67" spans="1:3" x14ac:dyDescent="0.25">
      <c r="A67" t="s">
        <v>8723</v>
      </c>
      <c r="B67" t="s">
        <v>8724</v>
      </c>
      <c r="C67" t="str">
        <f>IF(ISERROR(VLOOKUP(Formulare[[#This Row],[Formularbezeichnung]],BTT[Verwendetes Formular
(Auswahl falls relevant)],1,FALSE)),"nein","ja")</f>
        <v>ja</v>
      </c>
    </row>
    <row r="68" spans="1:3" x14ac:dyDescent="0.25">
      <c r="A68" t="s">
        <v>8573</v>
      </c>
      <c r="B68" t="s">
        <v>8725</v>
      </c>
      <c r="C68" t="str">
        <f>IF(ISERROR(VLOOKUP(Formulare[[#This Row],[Formularbezeichnung]],BTT[Verwendetes Formular
(Auswahl falls relevant)],1,FALSE)),"nein","ja")</f>
        <v>ja</v>
      </c>
    </row>
    <row r="69" spans="1:3" x14ac:dyDescent="0.25">
      <c r="A69" t="s">
        <v>8726</v>
      </c>
      <c r="B69" t="s">
        <v>8727</v>
      </c>
      <c r="C69" t="str">
        <f>IF(ISERROR(VLOOKUP(Formulare[[#This Row],[Formularbezeichnung]],BTT[Verwendetes Formular
(Auswahl falls relevant)],1,FALSE)),"nein","ja")</f>
        <v>ja</v>
      </c>
    </row>
    <row r="70" spans="1:3" x14ac:dyDescent="0.25">
      <c r="A70" t="s">
        <v>8728</v>
      </c>
      <c r="B70" t="s">
        <v>8729</v>
      </c>
      <c r="C70" t="str">
        <f>IF(ISERROR(VLOOKUP(Formulare[[#This Row],[Formularbezeichnung]],BTT[Verwendetes Formular
(Auswahl falls relevant)],1,FALSE)),"nein","ja")</f>
        <v>ja</v>
      </c>
    </row>
    <row r="71" spans="1:3" x14ac:dyDescent="0.25">
      <c r="A71" t="s">
        <v>8574</v>
      </c>
      <c r="B71" t="s">
        <v>8730</v>
      </c>
      <c r="C71" t="str">
        <f>IF(ISERROR(VLOOKUP(Formulare[[#This Row],[Formularbezeichnung]],BTT[Verwendetes Formular
(Auswahl falls relevant)],1,FALSE)),"nein","ja")</f>
        <v>ja</v>
      </c>
    </row>
    <row r="72" spans="1:3" x14ac:dyDescent="0.25">
      <c r="A72" t="s">
        <v>8731</v>
      </c>
      <c r="B72" t="s">
        <v>8732</v>
      </c>
      <c r="C72" t="str">
        <f>IF(ISERROR(VLOOKUP(Formulare[[#This Row],[Formularbezeichnung]],BTT[Verwendetes Formular
(Auswahl falls relevant)],1,FALSE)),"nein","ja")</f>
        <v>ja</v>
      </c>
    </row>
    <row r="73" spans="1:3" x14ac:dyDescent="0.25">
      <c r="A73" t="s">
        <v>8733</v>
      </c>
      <c r="B73" t="s">
        <v>8734</v>
      </c>
      <c r="C73" t="str">
        <f>IF(ISERROR(VLOOKUP(Formulare[[#This Row],[Formularbezeichnung]],BTT[Verwendetes Formular
(Auswahl falls relevant)],1,FALSE)),"nein","ja")</f>
        <v>ja</v>
      </c>
    </row>
    <row r="74" spans="1:3" x14ac:dyDescent="0.25">
      <c r="A74" t="s">
        <v>8735</v>
      </c>
      <c r="B74" t="s">
        <v>8736</v>
      </c>
      <c r="C74" t="str">
        <f>IF(ISERROR(VLOOKUP(Formulare[[#This Row],[Formularbezeichnung]],BTT[Verwendetes Formular
(Auswahl falls relevant)],1,FALSE)),"nein","ja")</f>
        <v>ja</v>
      </c>
    </row>
    <row r="75" spans="1:3" x14ac:dyDescent="0.25">
      <c r="A75" t="s">
        <v>8737</v>
      </c>
      <c r="B75" t="s">
        <v>8738</v>
      </c>
      <c r="C75" t="str">
        <f>IF(ISERROR(VLOOKUP(Formulare[[#This Row],[Formularbezeichnung]],BTT[Verwendetes Formular
(Auswahl falls relevant)],1,FALSE)),"nein","ja")</f>
        <v>nein</v>
      </c>
    </row>
    <row r="76" spans="1:3" x14ac:dyDescent="0.25">
      <c r="A76" t="s">
        <v>8739</v>
      </c>
      <c r="B76" t="s">
        <v>8740</v>
      </c>
      <c r="C76" t="str">
        <f>IF(ISERROR(VLOOKUP(Formulare[[#This Row],[Formularbezeichnung]],BTT[Verwendetes Formular
(Auswahl falls relevant)],1,FALSE)),"nein","ja")</f>
        <v>nein</v>
      </c>
    </row>
    <row r="77" spans="1:3" x14ac:dyDescent="0.25">
      <c r="A77" t="s">
        <v>8689</v>
      </c>
      <c r="B77" t="s">
        <v>8741</v>
      </c>
      <c r="C77" t="str">
        <f>IF(ISERROR(VLOOKUP(Formulare[[#This Row],[Formularbezeichnung]],BTT[Verwendetes Formular
(Auswahl falls relevant)],1,FALSE)),"nein","ja")</f>
        <v>nein</v>
      </c>
    </row>
    <row r="78" spans="1:3" x14ac:dyDescent="0.25">
      <c r="A78" t="s">
        <v>8742</v>
      </c>
      <c r="B78" t="s">
        <v>8743</v>
      </c>
      <c r="C78" t="str">
        <f>IF(ISERROR(VLOOKUP(Formulare[[#This Row],[Formularbezeichnung]],BTT[Verwendetes Formular
(Auswahl falls relevant)],1,FALSE)),"nein","ja")</f>
        <v>nein</v>
      </c>
    </row>
    <row r="79" spans="1:3" x14ac:dyDescent="0.25">
      <c r="A79" t="s">
        <v>8744</v>
      </c>
      <c r="B79" t="s">
        <v>8743</v>
      </c>
      <c r="C79" t="str">
        <f>IF(ISERROR(VLOOKUP(Formulare[[#This Row],[Formularbezeichnung]],BTT[Verwendetes Formular
(Auswahl falls relevant)],1,FALSE)),"nein","ja")</f>
        <v>nein</v>
      </c>
    </row>
    <row r="80" spans="1:3" x14ac:dyDescent="0.25">
      <c r="A80" t="s">
        <v>8745</v>
      </c>
      <c r="B80" t="s">
        <v>8746</v>
      </c>
      <c r="C80" t="str">
        <f>IF(ISERROR(VLOOKUP(Formulare[[#This Row],[Formularbezeichnung]],BTT[Verwendetes Formular
(Auswahl falls relevant)],1,FALSE)),"nein","ja")</f>
        <v>nein</v>
      </c>
    </row>
    <row r="81" spans="1:3" x14ac:dyDescent="0.25">
      <c r="A81" t="s">
        <v>8747</v>
      </c>
      <c r="B81" t="s">
        <v>8746</v>
      </c>
      <c r="C81" t="str">
        <f>IF(ISERROR(VLOOKUP(Formulare[[#This Row],[Formularbezeichnung]],BTT[Verwendetes Formular
(Auswahl falls relevant)],1,FALSE)),"nein","ja")</f>
        <v>nein</v>
      </c>
    </row>
    <row r="82" spans="1:3" x14ac:dyDescent="0.25">
      <c r="A82" t="s">
        <v>8748</v>
      </c>
      <c r="B82" t="s">
        <v>8749</v>
      </c>
      <c r="C82" t="str">
        <f>IF(ISERROR(VLOOKUP(Formulare[[#This Row],[Formularbezeichnung]],BTT[Verwendetes Formular
(Auswahl falls relevant)],1,FALSE)),"nein","ja")</f>
        <v>nein</v>
      </c>
    </row>
    <row r="83" spans="1:3" x14ac:dyDescent="0.25">
      <c r="A83" t="s">
        <v>8750</v>
      </c>
      <c r="B83" t="s">
        <v>8749</v>
      </c>
      <c r="C83" t="str">
        <f>IF(ISERROR(VLOOKUP(Formulare[[#This Row],[Formularbezeichnung]],BTT[Verwendetes Formular
(Auswahl falls relevant)],1,FALSE)),"nein","ja")</f>
        <v>nein</v>
      </c>
    </row>
    <row r="84" spans="1:3" x14ac:dyDescent="0.25">
      <c r="A84" t="s">
        <v>8751</v>
      </c>
      <c r="B84" t="s">
        <v>8752</v>
      </c>
      <c r="C84" t="str">
        <f>IF(ISERROR(VLOOKUP(Formulare[[#This Row],[Formularbezeichnung]],BTT[Verwendetes Formular
(Auswahl falls relevant)],1,FALSE)),"nein","ja")</f>
        <v>nein</v>
      </c>
    </row>
    <row r="85" spans="1:3" x14ac:dyDescent="0.25">
      <c r="A85" t="s">
        <v>8753</v>
      </c>
      <c r="B85" t="s">
        <v>8754</v>
      </c>
      <c r="C85" t="str">
        <f>IF(ISERROR(VLOOKUP(Formulare[[#This Row],[Formularbezeichnung]],BTT[Verwendetes Formular
(Auswahl falls relevant)],1,FALSE)),"nein","ja")</f>
        <v>nein</v>
      </c>
    </row>
    <row r="86" spans="1:3" x14ac:dyDescent="0.25">
      <c r="A86" t="s">
        <v>8755</v>
      </c>
      <c r="B86" t="s">
        <v>8756</v>
      </c>
      <c r="C86" t="str">
        <f>IF(ISERROR(VLOOKUP(Formulare[[#This Row],[Formularbezeichnung]],BTT[Verwendetes Formular
(Auswahl falls relevant)],1,FALSE)),"nein","ja")</f>
        <v>nein</v>
      </c>
    </row>
    <row r="87" spans="1:3" x14ac:dyDescent="0.25">
      <c r="A87" t="s">
        <v>8757</v>
      </c>
      <c r="B87" t="s">
        <v>8758</v>
      </c>
      <c r="C87" t="str">
        <f>IF(ISERROR(VLOOKUP(Formulare[[#This Row],[Formularbezeichnung]],BTT[Verwendetes Formular
(Auswahl falls relevant)],1,FALSE)),"nein","ja")</f>
        <v>nein</v>
      </c>
    </row>
    <row r="88" spans="1:3" x14ac:dyDescent="0.25">
      <c r="A88" t="s">
        <v>8759</v>
      </c>
      <c r="B88" t="s">
        <v>8760</v>
      </c>
      <c r="C88" t="str">
        <f>IF(ISERROR(VLOOKUP(Formulare[[#This Row],[Formularbezeichnung]],BTT[Verwendetes Formular
(Auswahl falls relevant)],1,FALSE)),"nein","ja")</f>
        <v>nein</v>
      </c>
    </row>
    <row r="89" spans="1:3" x14ac:dyDescent="0.25">
      <c r="A89" t="s">
        <v>8761</v>
      </c>
      <c r="B89" t="s">
        <v>8762</v>
      </c>
      <c r="C89" t="str">
        <f>IF(ISERROR(VLOOKUP(Formulare[[#This Row],[Formularbezeichnung]],BTT[Verwendetes Formular
(Auswahl falls relevant)],1,FALSE)),"nein","ja")</f>
        <v>nein</v>
      </c>
    </row>
    <row r="90" spans="1:3" x14ac:dyDescent="0.25">
      <c r="A90" t="s">
        <v>8763</v>
      </c>
      <c r="B90" t="s">
        <v>8762</v>
      </c>
      <c r="C90" t="str">
        <f>IF(ISERROR(VLOOKUP(Formulare[[#This Row],[Formularbezeichnung]],BTT[Verwendetes Formular
(Auswahl falls relevant)],1,FALSE)),"nein","ja")</f>
        <v>nein</v>
      </c>
    </row>
    <row r="91" spans="1:3" x14ac:dyDescent="0.25">
      <c r="A91" t="s">
        <v>8764</v>
      </c>
      <c r="B91" t="s">
        <v>8765</v>
      </c>
      <c r="C91" t="str">
        <f>IF(ISERROR(VLOOKUP(Formulare[[#This Row],[Formularbezeichnung]],BTT[Verwendetes Formular
(Auswahl falls relevant)],1,FALSE)),"nein","ja")</f>
        <v>nein</v>
      </c>
    </row>
    <row r="92" spans="1:3" x14ac:dyDescent="0.25">
      <c r="A92" t="s">
        <v>8766</v>
      </c>
      <c r="B92" t="s">
        <v>8767</v>
      </c>
      <c r="C92" t="str">
        <f>IF(ISERROR(VLOOKUP(Formulare[[#This Row],[Formularbezeichnung]],BTT[Verwendetes Formular
(Auswahl falls relevant)],1,FALSE)),"nein","ja")</f>
        <v>nein</v>
      </c>
    </row>
    <row r="93" spans="1:3" x14ac:dyDescent="0.25">
      <c r="A93" t="s">
        <v>8768</v>
      </c>
      <c r="B93" t="s">
        <v>8767</v>
      </c>
      <c r="C93" t="str">
        <f>IF(ISERROR(VLOOKUP(Formulare[[#This Row],[Formularbezeichnung]],BTT[Verwendetes Formular
(Auswahl falls relevant)],1,FALSE)),"nein","ja")</f>
        <v>nein</v>
      </c>
    </row>
    <row r="94" spans="1:3" x14ac:dyDescent="0.25">
      <c r="A94" t="s">
        <v>8745</v>
      </c>
      <c r="B94" t="s">
        <v>8769</v>
      </c>
      <c r="C94" t="str">
        <f>IF(ISERROR(VLOOKUP(Formulare[[#This Row],[Formularbezeichnung]],BTT[Verwendetes Formular
(Auswahl falls relevant)],1,FALSE)),"nein","ja")</f>
        <v>nein</v>
      </c>
    </row>
    <row r="95" spans="1:3" x14ac:dyDescent="0.25">
      <c r="A95" t="s">
        <v>8770</v>
      </c>
      <c r="B95" t="s">
        <v>8771</v>
      </c>
      <c r="C95" t="str">
        <f>IF(ISERROR(VLOOKUP(Formulare[[#This Row],[Formularbezeichnung]],BTT[Verwendetes Formular
(Auswahl falls relevant)],1,FALSE)),"nein","ja")</f>
        <v>nein</v>
      </c>
    </row>
    <row r="96" spans="1:3" x14ac:dyDescent="0.25">
      <c r="A96" t="s">
        <v>8772</v>
      </c>
      <c r="B96" t="s">
        <v>8773</v>
      </c>
      <c r="C96" t="str">
        <f>IF(ISERROR(VLOOKUP(Formulare[[#This Row],[Formularbezeichnung]],BTT[Verwendetes Formular
(Auswahl falls relevant)],1,FALSE)),"nein","ja")</f>
        <v>nein</v>
      </c>
    </row>
    <row r="97" spans="1:3" x14ac:dyDescent="0.25">
      <c r="A97" t="s">
        <v>8774</v>
      </c>
      <c r="B97" t="s">
        <v>8775</v>
      </c>
      <c r="C97" t="str">
        <f>IF(ISERROR(VLOOKUP(Formulare[[#This Row],[Formularbezeichnung]],BTT[Verwendetes Formular
(Auswahl falls relevant)],1,FALSE)),"nein","ja")</f>
        <v>nein</v>
      </c>
    </row>
    <row r="98" spans="1:3" x14ac:dyDescent="0.25">
      <c r="A98" t="s">
        <v>8623</v>
      </c>
      <c r="B98" t="s">
        <v>8776</v>
      </c>
      <c r="C98" t="str">
        <f>IF(ISERROR(VLOOKUP(Formulare[[#This Row],[Formularbezeichnung]],BTT[Verwendetes Formular
(Auswahl falls relevant)],1,FALSE)),"nein","ja")</f>
        <v>nein</v>
      </c>
    </row>
    <row r="99" spans="1:3" x14ac:dyDescent="0.25">
      <c r="A99" t="s">
        <v>8623</v>
      </c>
      <c r="B99" t="s">
        <v>8777</v>
      </c>
      <c r="C99" t="str">
        <f>IF(ISERROR(VLOOKUP(Formulare[[#This Row],[Formularbezeichnung]],BTT[Verwendetes Formular
(Auswahl falls relevant)],1,FALSE)),"nein","ja")</f>
        <v>nein</v>
      </c>
    </row>
    <row r="100" spans="1:3" x14ac:dyDescent="0.25">
      <c r="A100" t="s">
        <v>8610</v>
      </c>
      <c r="B100" t="s">
        <v>8778</v>
      </c>
      <c r="C100" t="str">
        <f>IF(ISERROR(VLOOKUP(Formulare[[#This Row],[Formularbezeichnung]],BTT[Verwendetes Formular
(Auswahl falls relevant)],1,FALSE)),"nein","ja")</f>
        <v>nein</v>
      </c>
    </row>
    <row r="101" spans="1:3" x14ac:dyDescent="0.25">
      <c r="A101" t="s">
        <v>8779</v>
      </c>
      <c r="B101" t="s">
        <v>8780</v>
      </c>
      <c r="C101" t="str">
        <f>IF(ISERROR(VLOOKUP(Formulare[[#This Row],[Formularbezeichnung]],BTT[Verwendetes Formular
(Auswahl falls relevant)],1,FALSE)),"nein","ja")</f>
        <v>nein</v>
      </c>
    </row>
    <row r="102" spans="1:3" x14ac:dyDescent="0.25">
      <c r="A102" t="s">
        <v>8781</v>
      </c>
      <c r="B102" t="s">
        <v>8782</v>
      </c>
      <c r="C102" t="str">
        <f>IF(ISERROR(VLOOKUP(Formulare[[#This Row],[Formularbezeichnung]],BTT[Verwendetes Formular
(Auswahl falls relevant)],1,FALSE)),"nein","ja")</f>
        <v>nein</v>
      </c>
    </row>
    <row r="103" spans="1:3" x14ac:dyDescent="0.25">
      <c r="A103" t="s">
        <v>8783</v>
      </c>
      <c r="B103" t="s">
        <v>8784</v>
      </c>
      <c r="C103" t="str">
        <f>IF(ISERROR(VLOOKUP(Formulare[[#This Row],[Formularbezeichnung]],BTT[Verwendetes Formular
(Auswahl falls relevant)],1,FALSE)),"nein","ja")</f>
        <v>nein</v>
      </c>
    </row>
    <row r="104" spans="1:3" x14ac:dyDescent="0.25">
      <c r="A104" t="s">
        <v>8785</v>
      </c>
      <c r="B104" t="s">
        <v>8786</v>
      </c>
      <c r="C104" t="str">
        <f>IF(ISERROR(VLOOKUP(Formulare[[#This Row],[Formularbezeichnung]],BTT[Verwendetes Formular
(Auswahl falls relevant)],1,FALSE)),"nein","ja")</f>
        <v>nein</v>
      </c>
    </row>
    <row r="105" spans="1:3" x14ac:dyDescent="0.25">
      <c r="A105" t="s">
        <v>8787</v>
      </c>
      <c r="B105" t="s">
        <v>8788</v>
      </c>
      <c r="C105" t="str">
        <f>IF(ISERROR(VLOOKUP(Formulare[[#This Row],[Formularbezeichnung]],BTT[Verwendetes Formular
(Auswahl falls relevant)],1,FALSE)),"nein","ja")</f>
        <v>nein</v>
      </c>
    </row>
    <row r="106" spans="1:3" x14ac:dyDescent="0.25">
      <c r="A106" t="s">
        <v>8789</v>
      </c>
      <c r="B106" t="s">
        <v>8790</v>
      </c>
      <c r="C106" t="str">
        <f>IF(ISERROR(VLOOKUP(Formulare[[#This Row],[Formularbezeichnung]],BTT[Verwendetes Formular
(Auswahl falls relevant)],1,FALSE)),"nein","ja")</f>
        <v>nein</v>
      </c>
    </row>
    <row r="107" spans="1:3" x14ac:dyDescent="0.25">
      <c r="A107" t="s">
        <v>8791</v>
      </c>
      <c r="B107" t="s">
        <v>8792</v>
      </c>
      <c r="C107" t="str">
        <f>IF(ISERROR(VLOOKUP(Formulare[[#This Row],[Formularbezeichnung]],BTT[Verwendetes Formular
(Auswahl falls relevant)],1,FALSE)),"nein","ja")</f>
        <v>nein</v>
      </c>
    </row>
    <row r="108" spans="1:3" x14ac:dyDescent="0.25">
      <c r="A108" t="s">
        <v>8793</v>
      </c>
      <c r="B108" t="s">
        <v>8794</v>
      </c>
      <c r="C108" t="str">
        <f>IF(ISERROR(VLOOKUP(Formulare[[#This Row],[Formularbezeichnung]],BTT[Verwendetes Formular
(Auswahl falls relevant)],1,FALSE)),"nein","ja")</f>
        <v>nein</v>
      </c>
    </row>
    <row r="109" spans="1:3" x14ac:dyDescent="0.25">
      <c r="A109" t="s">
        <v>8795</v>
      </c>
      <c r="B109" t="s">
        <v>5820</v>
      </c>
      <c r="C109" t="str">
        <f>IF(ISERROR(VLOOKUP(Formulare[[#This Row],[Formularbezeichnung]],BTT[Verwendetes Formular
(Auswahl falls relevant)],1,FALSE)),"nein","ja")</f>
        <v>nein</v>
      </c>
    </row>
    <row r="110" spans="1:3" x14ac:dyDescent="0.25">
      <c r="A110" t="s">
        <v>5823</v>
      </c>
      <c r="B110" t="s">
        <v>5822</v>
      </c>
      <c r="C110" t="str">
        <f>IF(ISERROR(VLOOKUP(Formulare[[#This Row],[Formularbezeichnung]],BTT[Verwendetes Formular
(Auswahl falls relevant)],1,FALSE)),"nein","ja")</f>
        <v>nein</v>
      </c>
    </row>
    <row r="111" spans="1:3" x14ac:dyDescent="0.25">
      <c r="A111" t="s">
        <v>5825</v>
      </c>
      <c r="B111" t="s">
        <v>5824</v>
      </c>
      <c r="C111" t="str">
        <f>IF(ISERROR(VLOOKUP(Formulare[[#This Row],[Formularbezeichnung]],BTT[Verwendetes Formular
(Auswahl falls relevant)],1,FALSE)),"nein","ja")</f>
        <v>nein</v>
      </c>
    </row>
    <row r="112" spans="1:3" x14ac:dyDescent="0.25">
      <c r="A112" t="s">
        <v>8796</v>
      </c>
      <c r="B112" t="s">
        <v>5826</v>
      </c>
      <c r="C112" t="str">
        <f>IF(ISERROR(VLOOKUP(Formulare[[#This Row],[Formularbezeichnung]],BTT[Verwendetes Formular
(Auswahl falls relevant)],1,FALSE)),"nein","ja")</f>
        <v>nein</v>
      </c>
    </row>
    <row r="113" spans="1:3" x14ac:dyDescent="0.25">
      <c r="A113" t="s">
        <v>5828</v>
      </c>
      <c r="B113" t="s">
        <v>5827</v>
      </c>
      <c r="C113" t="str">
        <f>IF(ISERROR(VLOOKUP(Formulare[[#This Row],[Formularbezeichnung]],BTT[Verwendetes Formular
(Auswahl falls relevant)],1,FALSE)),"nein","ja")</f>
        <v>nein</v>
      </c>
    </row>
    <row r="114" spans="1:3" x14ac:dyDescent="0.25">
      <c r="A114" t="s">
        <v>5830</v>
      </c>
      <c r="B114" t="s">
        <v>5829</v>
      </c>
      <c r="C114" t="str">
        <f>IF(ISERROR(VLOOKUP(Formulare[[#This Row],[Formularbezeichnung]],BTT[Verwendetes Formular
(Auswahl falls relevant)],1,FALSE)),"nein","ja")</f>
        <v>nein</v>
      </c>
    </row>
    <row r="115" spans="1:3" x14ac:dyDescent="0.25">
      <c r="A115" t="s">
        <v>5832</v>
      </c>
      <c r="B115" t="s">
        <v>5831</v>
      </c>
      <c r="C115" t="str">
        <f>IF(ISERROR(VLOOKUP(Formulare[[#This Row],[Formularbezeichnung]],BTT[Verwendetes Formular
(Auswahl falls relevant)],1,FALSE)),"nein","ja")</f>
        <v>nein</v>
      </c>
    </row>
    <row r="116" spans="1:3" x14ac:dyDescent="0.25">
      <c r="A116" t="s">
        <v>5834</v>
      </c>
      <c r="B116" t="s">
        <v>5833</v>
      </c>
      <c r="C116" t="str">
        <f>IF(ISERROR(VLOOKUP(Formulare[[#This Row],[Formularbezeichnung]],BTT[Verwendetes Formular
(Auswahl falls relevant)],1,FALSE)),"nein","ja")</f>
        <v>nein</v>
      </c>
    </row>
    <row r="117" spans="1:3" x14ac:dyDescent="0.25">
      <c r="A117" t="s">
        <v>5836</v>
      </c>
      <c r="B117" t="s">
        <v>5835</v>
      </c>
      <c r="C117" t="str">
        <f>IF(ISERROR(VLOOKUP(Formulare[[#This Row],[Formularbezeichnung]],BTT[Verwendetes Formular
(Auswahl falls relevant)],1,FALSE)),"nein","ja")</f>
        <v>nein</v>
      </c>
    </row>
    <row r="118" spans="1:3" x14ac:dyDescent="0.25">
      <c r="A118" t="s">
        <v>5838</v>
      </c>
      <c r="B118" t="s">
        <v>5837</v>
      </c>
      <c r="C118" t="str">
        <f>IF(ISERROR(VLOOKUP(Formulare[[#This Row],[Formularbezeichnung]],BTT[Verwendetes Formular
(Auswahl falls relevant)],1,FALSE)),"nein","ja")</f>
        <v>nein</v>
      </c>
    </row>
    <row r="119" spans="1:3" x14ac:dyDescent="0.25">
      <c r="A119" t="s">
        <v>5840</v>
      </c>
      <c r="B119" t="s">
        <v>5839</v>
      </c>
      <c r="C119" t="str">
        <f>IF(ISERROR(VLOOKUP(Formulare[[#This Row],[Formularbezeichnung]],BTT[Verwendetes Formular
(Auswahl falls relevant)],1,FALSE)),"nein","ja")</f>
        <v>nein</v>
      </c>
    </row>
    <row r="120" spans="1:3" x14ac:dyDescent="0.25">
      <c r="A120" t="s">
        <v>5842</v>
      </c>
      <c r="B120" t="s">
        <v>5841</v>
      </c>
      <c r="C120" t="str">
        <f>IF(ISERROR(VLOOKUP(Formulare[[#This Row],[Formularbezeichnung]],BTT[Verwendetes Formular
(Auswahl falls relevant)],1,FALSE)),"nein","ja")</f>
        <v>nein</v>
      </c>
    </row>
    <row r="121" spans="1:3" x14ac:dyDescent="0.25">
      <c r="A121" t="s">
        <v>5844</v>
      </c>
      <c r="B121" t="s">
        <v>5843</v>
      </c>
      <c r="C121" t="str">
        <f>IF(ISERROR(VLOOKUP(Formulare[[#This Row],[Formularbezeichnung]],BTT[Verwendetes Formular
(Auswahl falls relevant)],1,FALSE)),"nein","ja")</f>
        <v>nein</v>
      </c>
    </row>
    <row r="122" spans="1:3" x14ac:dyDescent="0.25">
      <c r="A122" t="s">
        <v>5846</v>
      </c>
      <c r="B122" t="s">
        <v>5845</v>
      </c>
      <c r="C122" t="str">
        <f>IF(ISERROR(VLOOKUP(Formulare[[#This Row],[Formularbezeichnung]],BTT[Verwendetes Formular
(Auswahl falls relevant)],1,FALSE)),"nein","ja")</f>
        <v>nein</v>
      </c>
    </row>
    <row r="123" spans="1:3" x14ac:dyDescent="0.25">
      <c r="A123" t="s">
        <v>5848</v>
      </c>
      <c r="B123" t="s">
        <v>5847</v>
      </c>
      <c r="C123" t="str">
        <f>IF(ISERROR(VLOOKUP(Formulare[[#This Row],[Formularbezeichnung]],BTT[Verwendetes Formular
(Auswahl falls relevant)],1,FALSE)),"nein","ja")</f>
        <v>nein</v>
      </c>
    </row>
    <row r="124" spans="1:3" x14ac:dyDescent="0.25">
      <c r="A124" t="s">
        <v>5850</v>
      </c>
      <c r="B124" t="s">
        <v>5849</v>
      </c>
      <c r="C124" t="str">
        <f>IF(ISERROR(VLOOKUP(Formulare[[#This Row],[Formularbezeichnung]],BTT[Verwendetes Formular
(Auswahl falls relevant)],1,FALSE)),"nein","ja")</f>
        <v>nein</v>
      </c>
    </row>
    <row r="125" spans="1:3" x14ac:dyDescent="0.25">
      <c r="A125" t="s">
        <v>8797</v>
      </c>
      <c r="B125" t="s">
        <v>5851</v>
      </c>
      <c r="C125" t="str">
        <f>IF(ISERROR(VLOOKUP(Formulare[[#This Row],[Formularbezeichnung]],BTT[Verwendetes Formular
(Auswahl falls relevant)],1,FALSE)),"nein","ja")</f>
        <v>nein</v>
      </c>
    </row>
    <row r="126" spans="1:3" x14ac:dyDescent="0.25">
      <c r="A126" t="s">
        <v>8798</v>
      </c>
      <c r="B126" t="s">
        <v>5851</v>
      </c>
      <c r="C126" t="str">
        <f>IF(ISERROR(VLOOKUP(Formulare[[#This Row],[Formularbezeichnung]],BTT[Verwendetes Formular
(Auswahl falls relevant)],1,FALSE)),"nein","ja")</f>
        <v>nein</v>
      </c>
    </row>
    <row r="127" spans="1:3" x14ac:dyDescent="0.25">
      <c r="A127" t="s">
        <v>5853</v>
      </c>
      <c r="B127" t="s">
        <v>5852</v>
      </c>
      <c r="C127" t="str">
        <f>IF(ISERROR(VLOOKUP(Formulare[[#This Row],[Formularbezeichnung]],BTT[Verwendetes Formular
(Auswahl falls relevant)],1,FALSE)),"nein","ja")</f>
        <v>nein</v>
      </c>
    </row>
    <row r="128" spans="1:3" x14ac:dyDescent="0.25">
      <c r="A128" t="s">
        <v>8683</v>
      </c>
      <c r="B128" t="s">
        <v>8799</v>
      </c>
      <c r="C128" t="str">
        <f>IF(ISERROR(VLOOKUP(Formulare[[#This Row],[Formularbezeichnung]],BTT[Verwendetes Formular
(Auswahl falls relevant)],1,FALSE)),"nein","ja")</f>
        <v>nein</v>
      </c>
    </row>
    <row r="129" spans="1:3" x14ac:dyDescent="0.25">
      <c r="A129" t="s">
        <v>8683</v>
      </c>
      <c r="B129" t="s">
        <v>8800</v>
      </c>
      <c r="C129" t="str">
        <f>IF(ISERROR(VLOOKUP(Formulare[[#This Row],[Formularbezeichnung]],BTT[Verwendetes Formular
(Auswahl falls relevant)],1,FALSE)),"nein","ja")</f>
        <v>nein</v>
      </c>
    </row>
    <row r="130" spans="1:3" x14ac:dyDescent="0.25">
      <c r="A130" t="s">
        <v>8689</v>
      </c>
      <c r="B130" t="s">
        <v>8801</v>
      </c>
      <c r="C130" t="str">
        <f>IF(ISERROR(VLOOKUP(Formulare[[#This Row],[Formularbezeichnung]],BTT[Verwendetes Formular
(Auswahl falls relevant)],1,FALSE)),"nein","ja")</f>
        <v>nein</v>
      </c>
    </row>
    <row r="131" spans="1:3" x14ac:dyDescent="0.25">
      <c r="A131" t="s">
        <v>8802</v>
      </c>
      <c r="B131" t="s">
        <v>8803</v>
      </c>
      <c r="C131" t="str">
        <f>IF(ISERROR(VLOOKUP(Formulare[[#This Row],[Formularbezeichnung]],BTT[Verwendetes Formular
(Auswahl falls relevant)],1,FALSE)),"nein","ja")</f>
        <v>nein</v>
      </c>
    </row>
    <row r="132" spans="1:3" x14ac:dyDescent="0.25">
      <c r="A132" t="s">
        <v>8804</v>
      </c>
      <c r="B132" t="s">
        <v>8805</v>
      </c>
      <c r="C132" t="str">
        <f>IF(ISERROR(VLOOKUP(Formulare[[#This Row],[Formularbezeichnung]],BTT[Verwendetes Formular
(Auswahl falls relevant)],1,FALSE)),"nein","ja")</f>
        <v>nein</v>
      </c>
    </row>
    <row r="133" spans="1:3" x14ac:dyDescent="0.25">
      <c r="A133" t="s">
        <v>8806</v>
      </c>
      <c r="B133" t="s">
        <v>8807</v>
      </c>
      <c r="C133" t="str">
        <f>IF(ISERROR(VLOOKUP(Formulare[[#This Row],[Formularbezeichnung]],BTT[Verwendetes Formular
(Auswahl falls relevant)],1,FALSE)),"nein","ja")</f>
        <v>nein</v>
      </c>
    </row>
    <row r="134" spans="1:3" x14ac:dyDescent="0.25">
      <c r="A134" t="s">
        <v>8572</v>
      </c>
      <c r="B134" t="s">
        <v>8808</v>
      </c>
      <c r="C134" t="str">
        <f>IF(ISERROR(VLOOKUP(Formulare[[#This Row],[Formularbezeichnung]],BTT[Verwendetes Formular
(Auswahl falls relevant)],1,FALSE)),"nein","ja")</f>
        <v>ja</v>
      </c>
    </row>
    <row r="135" spans="1:3" x14ac:dyDescent="0.25">
      <c r="A135" t="s">
        <v>8809</v>
      </c>
      <c r="B135" t="s">
        <v>8810</v>
      </c>
      <c r="C135" t="str">
        <f>IF(ISERROR(VLOOKUP(Formulare[[#This Row],[Formularbezeichnung]],BTT[Verwendetes Formular
(Auswahl falls relevant)],1,FALSE)),"nein","ja")</f>
        <v>ja</v>
      </c>
    </row>
    <row r="136" spans="1:3" x14ac:dyDescent="0.25">
      <c r="A136" t="s">
        <v>8811</v>
      </c>
      <c r="B136" t="s">
        <v>8812</v>
      </c>
      <c r="C136" t="str">
        <f>IF(ISERROR(VLOOKUP(Formulare[[#This Row],[Formularbezeichnung]],BTT[Verwendetes Formular
(Auswahl falls relevant)],1,FALSE)),"nein","ja")</f>
        <v>ja</v>
      </c>
    </row>
    <row r="137" spans="1:3" x14ac:dyDescent="0.25">
      <c r="A137" t="s">
        <v>8813</v>
      </c>
      <c r="B137" t="s">
        <v>5788</v>
      </c>
      <c r="C137" t="str">
        <f>IF(ISERROR(VLOOKUP(Formulare[[#This Row],[Formularbezeichnung]],BTT[Verwendetes Formular
(Auswahl falls relevant)],1,FALSE)),"nein","ja")</f>
        <v>ja</v>
      </c>
    </row>
    <row r="138" spans="1:3" x14ac:dyDescent="0.25">
      <c r="A138" t="s">
        <v>8814</v>
      </c>
      <c r="B138" t="s">
        <v>8815</v>
      </c>
      <c r="C138" t="str">
        <f>IF(ISERROR(VLOOKUP(Formulare[[#This Row],[Formularbezeichnung]],BTT[Verwendetes Formular
(Auswahl falls relevant)],1,FALSE)),"nein","ja")</f>
        <v>ja</v>
      </c>
    </row>
    <row r="139" spans="1:3" x14ac:dyDescent="0.25">
      <c r="A139" t="s">
        <v>8816</v>
      </c>
      <c r="B139" t="s">
        <v>8817</v>
      </c>
      <c r="C139" t="str">
        <f>IF(ISERROR(VLOOKUP(Formulare[[#This Row],[Formularbezeichnung]],BTT[Verwendetes Formular
(Auswahl falls relevant)],1,FALSE)),"nein","ja")</f>
        <v>ja</v>
      </c>
    </row>
    <row r="140" spans="1:3" x14ac:dyDescent="0.25">
      <c r="A140" t="s">
        <v>8818</v>
      </c>
      <c r="B140" t="s">
        <v>8819</v>
      </c>
      <c r="C140" t="str">
        <f>IF(ISERROR(VLOOKUP(Formulare[[#This Row],[Formularbezeichnung]],BTT[Verwendetes Formular
(Auswahl falls relevant)],1,FALSE)),"nein","ja")</f>
        <v>ja</v>
      </c>
    </row>
    <row r="141" spans="1:3" x14ac:dyDescent="0.25">
      <c r="A141" t="s">
        <v>8571</v>
      </c>
      <c r="B141" t="s">
        <v>8820</v>
      </c>
      <c r="C141" t="str">
        <f>IF(ISERROR(VLOOKUP(Formulare[[#This Row],[Formularbezeichnung]],BTT[Verwendetes Formular
(Auswahl falls relevant)],1,FALSE)),"nein","ja")</f>
        <v>ja</v>
      </c>
    </row>
    <row r="142" spans="1:3" x14ac:dyDescent="0.25">
      <c r="A142" t="s">
        <v>8821</v>
      </c>
      <c r="B142" t="s">
        <v>8822</v>
      </c>
      <c r="C142" t="str">
        <f>IF(ISERROR(VLOOKUP(Formulare[[#This Row],[Formularbezeichnung]],BTT[Verwendetes Formular
(Auswahl falls relevant)],1,FALSE)),"nein","ja")</f>
        <v>ja</v>
      </c>
    </row>
    <row r="143" spans="1:3" x14ac:dyDescent="0.25">
      <c r="A143" t="s">
        <v>8823</v>
      </c>
      <c r="B143" t="s">
        <v>8824</v>
      </c>
      <c r="C143" t="str">
        <f>IF(ISERROR(VLOOKUP(Formulare[[#This Row],[Formularbezeichnung]],BTT[Verwendetes Formular
(Auswahl falls relevant)],1,FALSE)),"nein","ja")</f>
        <v>ja</v>
      </c>
    </row>
    <row r="144" spans="1:3" x14ac:dyDescent="0.25">
      <c r="A144" t="s">
        <v>8825</v>
      </c>
      <c r="B144" t="s">
        <v>8826</v>
      </c>
      <c r="C144" t="str">
        <f>IF(ISERROR(VLOOKUP(Formulare[[#This Row],[Formularbezeichnung]],BTT[Verwendetes Formular
(Auswahl falls relevant)],1,FALSE)),"nein","ja")</f>
        <v>ja</v>
      </c>
    </row>
    <row r="145" spans="1:3" x14ac:dyDescent="0.25">
      <c r="A145" t="s">
        <v>8827</v>
      </c>
      <c r="B145" t="s">
        <v>8828</v>
      </c>
      <c r="C145" t="str">
        <f>IF(ISERROR(VLOOKUP(Formulare[[#This Row],[Formularbezeichnung]],BTT[Verwendetes Formular
(Auswahl falls relevant)],1,FALSE)),"nein","ja")</f>
        <v>ja</v>
      </c>
    </row>
    <row r="146" spans="1:3" x14ac:dyDescent="0.25">
      <c r="A146" t="s">
        <v>8829</v>
      </c>
      <c r="B146" t="s">
        <v>8830</v>
      </c>
      <c r="C146" t="str">
        <f>IF(ISERROR(VLOOKUP(Formulare[[#This Row],[Formularbezeichnung]],BTT[Verwendetes Formular
(Auswahl falls relevant)],1,FALSE)),"nein","ja")</f>
        <v>ja</v>
      </c>
    </row>
    <row r="147" spans="1:3" x14ac:dyDescent="0.25">
      <c r="A147" t="s">
        <v>8831</v>
      </c>
      <c r="B147" t="s">
        <v>8832</v>
      </c>
      <c r="C147" t="str">
        <f>IF(ISERROR(VLOOKUP(Formulare[[#This Row],[Formularbezeichnung]],BTT[Verwendetes Formular
(Auswahl falls relevant)],1,FALSE)),"nein","ja")</f>
        <v>ja</v>
      </c>
    </row>
    <row r="148" spans="1:3" x14ac:dyDescent="0.25">
      <c r="A148" t="s">
        <v>8833</v>
      </c>
      <c r="B148" t="s">
        <v>8834</v>
      </c>
      <c r="C148" t="str">
        <f>IF(ISERROR(VLOOKUP(Formulare[[#This Row],[Formularbezeichnung]],BTT[Verwendetes Formular
(Auswahl falls relevant)],1,FALSE)),"nein","ja")</f>
        <v>ja</v>
      </c>
    </row>
    <row r="149" spans="1:3" x14ac:dyDescent="0.25">
      <c r="A149" t="s">
        <v>8835</v>
      </c>
      <c r="B149" t="s">
        <v>8834</v>
      </c>
      <c r="C149" t="str">
        <f>IF(ISERROR(VLOOKUP(Formulare[[#This Row],[Formularbezeichnung]],BTT[Verwendetes Formular
(Auswahl falls relevant)],1,FALSE)),"nein","ja")</f>
        <v>ja</v>
      </c>
    </row>
    <row r="150" spans="1:3" x14ac:dyDescent="0.25">
      <c r="A150" t="s">
        <v>8833</v>
      </c>
      <c r="B150" t="s">
        <v>8836</v>
      </c>
      <c r="C150" t="str">
        <f>IF(ISERROR(VLOOKUP(Formulare[[#This Row],[Formularbezeichnung]],BTT[Verwendetes Formular
(Auswahl falls relevant)],1,FALSE)),"nein","ja")</f>
        <v>ja</v>
      </c>
    </row>
    <row r="151" spans="1:3" x14ac:dyDescent="0.25">
      <c r="A151" t="s">
        <v>8570</v>
      </c>
      <c r="B151" t="s">
        <v>8837</v>
      </c>
      <c r="C151" t="str">
        <f>IF(ISERROR(VLOOKUP(Formulare[[#This Row],[Formularbezeichnung]],BTT[Verwendetes Formular
(Auswahl falls relevant)],1,FALSE)),"nein","ja")</f>
        <v>ja</v>
      </c>
    </row>
    <row r="152" spans="1:3" x14ac:dyDescent="0.25">
      <c r="A152" t="s">
        <v>8838</v>
      </c>
      <c r="B152" t="s">
        <v>8839</v>
      </c>
      <c r="C152" t="str">
        <f>IF(ISERROR(VLOOKUP(Formulare[[#This Row],[Formularbezeichnung]],BTT[Verwendetes Formular
(Auswahl falls relevant)],1,FALSE)),"nein","ja")</f>
        <v>ja</v>
      </c>
    </row>
    <row r="153" spans="1:3" x14ac:dyDescent="0.25">
      <c r="A153" t="s">
        <v>8840</v>
      </c>
      <c r="B153" t="s">
        <v>8841</v>
      </c>
      <c r="C153" t="str">
        <f>IF(ISERROR(VLOOKUP(Formulare[[#This Row],[Formularbezeichnung]],BTT[Verwendetes Formular
(Auswahl falls relevant)],1,FALSE)),"nein","ja")</f>
        <v>ja</v>
      </c>
    </row>
    <row r="154" spans="1:3" x14ac:dyDescent="0.25">
      <c r="A154" t="s">
        <v>8842</v>
      </c>
      <c r="B154" t="s">
        <v>8841</v>
      </c>
      <c r="C154" t="str">
        <f>IF(ISERROR(VLOOKUP(Formulare[[#This Row],[Formularbezeichnung]],BTT[Verwendetes Formular
(Auswahl falls relevant)],1,FALSE)),"nein","ja")</f>
        <v>ja</v>
      </c>
    </row>
    <row r="155" spans="1:3" x14ac:dyDescent="0.25">
      <c r="A155" t="s">
        <v>8843</v>
      </c>
      <c r="B155" t="s">
        <v>8841</v>
      </c>
      <c r="C155" t="str">
        <f>IF(ISERROR(VLOOKUP(Formulare[[#This Row],[Formularbezeichnung]],BTT[Verwendetes Formular
(Auswahl falls relevant)],1,FALSE)),"nein","ja")</f>
        <v>ja</v>
      </c>
    </row>
    <row r="156" spans="1:3" x14ac:dyDescent="0.25">
      <c r="A156" t="s">
        <v>8572</v>
      </c>
      <c r="B156" t="s">
        <v>8844</v>
      </c>
      <c r="C156" t="str">
        <f>IF(ISERROR(VLOOKUP(Formulare[[#This Row],[Formularbezeichnung]],BTT[Verwendetes Formular
(Auswahl falls relevant)],1,FALSE)),"nein","ja")</f>
        <v>ja</v>
      </c>
    </row>
    <row r="157" spans="1:3" x14ac:dyDescent="0.25">
      <c r="A157" t="s">
        <v>8845</v>
      </c>
      <c r="B157" t="s">
        <v>8846</v>
      </c>
      <c r="C157" t="str">
        <f>IF(ISERROR(VLOOKUP(Formulare[[#This Row],[Formularbezeichnung]],BTT[Verwendetes Formular
(Auswahl falls relevant)],1,FALSE)),"nein","ja")</f>
        <v>ja</v>
      </c>
    </row>
    <row r="158" spans="1:3" x14ac:dyDescent="0.25">
      <c r="A158" t="s">
        <v>8573</v>
      </c>
      <c r="B158" t="s">
        <v>8847</v>
      </c>
      <c r="C158" t="str">
        <f>IF(ISERROR(VLOOKUP(Formulare[[#This Row],[Formularbezeichnung]],BTT[Verwendetes Formular
(Auswahl falls relevant)],1,FALSE)),"nein","ja")</f>
        <v>ja</v>
      </c>
    </row>
    <row r="159" spans="1:3" x14ac:dyDescent="0.25">
      <c r="A159" t="s">
        <v>8848</v>
      </c>
      <c r="B159" t="s">
        <v>8849</v>
      </c>
      <c r="C159" t="str">
        <f>IF(ISERROR(VLOOKUP(Formulare[[#This Row],[Formularbezeichnung]],BTT[Verwendetes Formular
(Auswahl falls relevant)],1,FALSE)),"nein","ja")</f>
        <v>ja</v>
      </c>
    </row>
    <row r="160" spans="1:3" x14ac:dyDescent="0.25">
      <c r="A160" t="s">
        <v>8850</v>
      </c>
      <c r="B160" t="s">
        <v>8851</v>
      </c>
      <c r="C160" t="str">
        <f>IF(ISERROR(VLOOKUP(Formulare[[#This Row],[Formularbezeichnung]],BTT[Verwendetes Formular
(Auswahl falls relevant)],1,FALSE)),"nein","ja")</f>
        <v>ja</v>
      </c>
    </row>
    <row r="161" spans="1:3" x14ac:dyDescent="0.25">
      <c r="A161" t="s">
        <v>8852</v>
      </c>
      <c r="B161" t="s">
        <v>8853</v>
      </c>
      <c r="C161" t="str">
        <f>IF(ISERROR(VLOOKUP(Formulare[[#This Row],[Formularbezeichnung]],BTT[Verwendetes Formular
(Auswahl falls relevant)],1,FALSE)),"nein","ja")</f>
        <v>ja</v>
      </c>
    </row>
    <row r="162" spans="1:3" x14ac:dyDescent="0.25">
      <c r="A162" t="s">
        <v>8854</v>
      </c>
      <c r="B162" t="s">
        <v>8855</v>
      </c>
      <c r="C162" t="str">
        <f>IF(ISERROR(VLOOKUP(Formulare[[#This Row],[Formularbezeichnung]],BTT[Verwendetes Formular
(Auswahl falls relevant)],1,FALSE)),"nein","ja")</f>
        <v>ja</v>
      </c>
    </row>
    <row r="163" spans="1:3" x14ac:dyDescent="0.25">
      <c r="A163" t="s">
        <v>8856</v>
      </c>
      <c r="B163" t="s">
        <v>8857</v>
      </c>
      <c r="C163" t="str">
        <f>IF(ISERROR(VLOOKUP(Formulare[[#This Row],[Formularbezeichnung]],BTT[Verwendetes Formular
(Auswahl falls relevant)],1,FALSE)),"nein","ja")</f>
        <v>ja</v>
      </c>
    </row>
    <row r="164" spans="1:3" x14ac:dyDescent="0.25">
      <c r="A164" t="s">
        <v>8858</v>
      </c>
      <c r="B164" t="s">
        <v>5798</v>
      </c>
      <c r="C164" t="str">
        <f>IF(ISERROR(VLOOKUP(Formulare[[#This Row],[Formularbezeichnung]],BTT[Verwendetes Formular
(Auswahl falls relevant)],1,FALSE)),"nein","ja")</f>
        <v>nein</v>
      </c>
    </row>
    <row r="165" spans="1:3" x14ac:dyDescent="0.25">
      <c r="A165" t="s">
        <v>8858</v>
      </c>
      <c r="B165" t="s">
        <v>5799</v>
      </c>
      <c r="C165" t="str">
        <f>IF(ISERROR(VLOOKUP(Formulare[[#This Row],[Formularbezeichnung]],BTT[Verwendetes Formular
(Auswahl falls relevant)],1,FALSE)),"nein","ja")</f>
        <v>nein</v>
      </c>
    </row>
    <row r="166" spans="1:3" x14ac:dyDescent="0.25">
      <c r="A166" t="s">
        <v>8859</v>
      </c>
      <c r="B166" t="s">
        <v>8860</v>
      </c>
      <c r="C166" t="str">
        <f>IF(ISERROR(VLOOKUP(Formulare[[#This Row],[Formularbezeichnung]],BTT[Verwendetes Formular
(Auswahl falls relevant)],1,FALSE)),"nein","ja")</f>
        <v>nein</v>
      </c>
    </row>
    <row r="167" spans="1:3" x14ac:dyDescent="0.25">
      <c r="A167" t="s">
        <v>8861</v>
      </c>
      <c r="B167" t="s">
        <v>8862</v>
      </c>
      <c r="C167" t="str">
        <f>IF(ISERROR(VLOOKUP(Formulare[[#This Row],[Formularbezeichnung]],BTT[Verwendetes Formular
(Auswahl falls relevant)],1,FALSE)),"nein","ja")</f>
        <v>nein</v>
      </c>
    </row>
    <row r="168" spans="1:3" x14ac:dyDescent="0.25">
      <c r="A168" t="s">
        <v>8863</v>
      </c>
      <c r="B168" t="s">
        <v>8864</v>
      </c>
      <c r="C168" t="str">
        <f>IF(ISERROR(VLOOKUP(Formulare[[#This Row],[Formularbezeichnung]],BTT[Verwendetes Formular
(Auswahl falls relevant)],1,FALSE)),"nein","ja")</f>
        <v>nein</v>
      </c>
    </row>
    <row r="169" spans="1:3" x14ac:dyDescent="0.25">
      <c r="A169" t="s">
        <v>8865</v>
      </c>
      <c r="B169" t="s">
        <v>8866</v>
      </c>
      <c r="C169" t="str">
        <f>IF(ISERROR(VLOOKUP(Formulare[[#This Row],[Formularbezeichnung]],BTT[Verwendetes Formular
(Auswahl falls relevant)],1,FALSE)),"nein","ja")</f>
        <v>nein</v>
      </c>
    </row>
    <row r="170" spans="1:3" x14ac:dyDescent="0.25">
      <c r="A170" t="s">
        <v>8865</v>
      </c>
      <c r="B170" t="s">
        <v>8867</v>
      </c>
      <c r="C170" t="str">
        <f>IF(ISERROR(VLOOKUP(Formulare[[#This Row],[Formularbezeichnung]],BTT[Verwendetes Formular
(Auswahl falls relevant)],1,FALSE)),"nein","ja")</f>
        <v>nein</v>
      </c>
    </row>
    <row r="171" spans="1:3" x14ac:dyDescent="0.25">
      <c r="A171" t="s">
        <v>8868</v>
      </c>
      <c r="B171" t="s">
        <v>8869</v>
      </c>
      <c r="C171" t="str">
        <f>IF(ISERROR(VLOOKUP(Formulare[[#This Row],[Formularbezeichnung]],BTT[Verwendetes Formular
(Auswahl falls relevant)],1,FALSE)),"nein","ja")</f>
        <v>nein</v>
      </c>
    </row>
    <row r="172" spans="1:3" x14ac:dyDescent="0.25">
      <c r="A172" t="s">
        <v>8865</v>
      </c>
      <c r="B172" t="s">
        <v>8870</v>
      </c>
      <c r="C172" t="str">
        <f>IF(ISERROR(VLOOKUP(Formulare[[#This Row],[Formularbezeichnung]],BTT[Verwendetes Formular
(Auswahl falls relevant)],1,FALSE)),"nein","ja")</f>
        <v>nein</v>
      </c>
    </row>
    <row r="173" spans="1:3" x14ac:dyDescent="0.25">
      <c r="A173" t="s">
        <v>8865</v>
      </c>
      <c r="B173" t="s">
        <v>8871</v>
      </c>
      <c r="C173" t="str">
        <f>IF(ISERROR(VLOOKUP(Formulare[[#This Row],[Formularbezeichnung]],BTT[Verwendetes Formular
(Auswahl falls relevant)],1,FALSE)),"nein","ja")</f>
        <v>nein</v>
      </c>
    </row>
    <row r="174" spans="1:3" x14ac:dyDescent="0.25">
      <c r="A174" t="s">
        <v>8865</v>
      </c>
      <c r="B174" t="s">
        <v>8872</v>
      </c>
      <c r="C174" t="str">
        <f>IF(ISERROR(VLOOKUP(Formulare[[#This Row],[Formularbezeichnung]],BTT[Verwendetes Formular
(Auswahl falls relevant)],1,FALSE)),"nein","ja")</f>
        <v>nein</v>
      </c>
    </row>
    <row r="175" spans="1:3" x14ac:dyDescent="0.25">
      <c r="A175" t="s">
        <v>8873</v>
      </c>
      <c r="B175" t="s">
        <v>8874</v>
      </c>
      <c r="C175" t="str">
        <f>IF(ISERROR(VLOOKUP(Formulare[[#This Row],[Formularbezeichnung]],BTT[Verwendetes Formular
(Auswahl falls relevant)],1,FALSE)),"nein","ja")</f>
        <v>nein</v>
      </c>
    </row>
    <row r="176" spans="1:3" x14ac:dyDescent="0.25">
      <c r="A176" t="s">
        <v>8865</v>
      </c>
      <c r="B176" t="s">
        <v>8875</v>
      </c>
      <c r="C176" t="str">
        <f>IF(ISERROR(VLOOKUP(Formulare[[#This Row],[Formularbezeichnung]],BTT[Verwendetes Formular
(Auswahl falls relevant)],1,FALSE)),"nein","ja")</f>
        <v>nein</v>
      </c>
    </row>
    <row r="177" spans="1:3" x14ac:dyDescent="0.25">
      <c r="A177" t="s">
        <v>8865</v>
      </c>
      <c r="B177" t="s">
        <v>8876</v>
      </c>
      <c r="C177" t="str">
        <f>IF(ISERROR(VLOOKUP(Formulare[[#This Row],[Formularbezeichnung]],BTT[Verwendetes Formular
(Auswahl falls relevant)],1,FALSE)),"nein","ja")</f>
        <v>nein</v>
      </c>
    </row>
    <row r="178" spans="1:3" x14ac:dyDescent="0.25">
      <c r="A178" t="s">
        <v>8865</v>
      </c>
      <c r="B178" t="s">
        <v>8877</v>
      </c>
      <c r="C178" t="str">
        <f>IF(ISERROR(VLOOKUP(Formulare[[#This Row],[Formularbezeichnung]],BTT[Verwendetes Formular
(Auswahl falls relevant)],1,FALSE)),"nein","ja")</f>
        <v>nein</v>
      </c>
    </row>
    <row r="179" spans="1:3" x14ac:dyDescent="0.25">
      <c r="A179" t="s">
        <v>8878</v>
      </c>
      <c r="B179" t="s">
        <v>8879</v>
      </c>
      <c r="C179" t="str">
        <f>IF(ISERROR(VLOOKUP(Formulare[[#This Row],[Formularbezeichnung]],BTT[Verwendetes Formular
(Auswahl falls relevant)],1,FALSE)),"nein","ja")</f>
        <v>nein</v>
      </c>
    </row>
    <row r="180" spans="1:3" x14ac:dyDescent="0.25">
      <c r="A180" t="s">
        <v>8880</v>
      </c>
      <c r="B180" t="s">
        <v>8881</v>
      </c>
      <c r="C180" t="str">
        <f>IF(ISERROR(VLOOKUP(Formulare[[#This Row],[Formularbezeichnung]],BTT[Verwendetes Formular
(Auswahl falls relevant)],1,FALSE)),"nein","ja")</f>
        <v>nein</v>
      </c>
    </row>
    <row r="181" spans="1:3" x14ac:dyDescent="0.25">
      <c r="A181" t="s">
        <v>5786</v>
      </c>
      <c r="B181" t="s">
        <v>5785</v>
      </c>
      <c r="C181" t="str">
        <f>IF(ISERROR(VLOOKUP(Formulare[[#This Row],[Formularbezeichnung]],BTT[Verwendetes Formular
(Auswahl falls relevant)],1,FALSE)),"nein","ja")</f>
        <v>nein</v>
      </c>
    </row>
    <row r="182" spans="1:3" x14ac:dyDescent="0.25">
      <c r="A182" t="s">
        <v>5789</v>
      </c>
      <c r="B182" t="s">
        <v>5787</v>
      </c>
      <c r="C182" t="str">
        <f>IF(ISERROR(VLOOKUP(Formulare[[#This Row],[Formularbezeichnung]],BTT[Verwendetes Formular
(Auswahl falls relevant)],1,FALSE)),"nein","ja")</f>
        <v>nein</v>
      </c>
    </row>
    <row r="183" spans="1:3" x14ac:dyDescent="0.25">
      <c r="A183" t="s">
        <v>5791</v>
      </c>
      <c r="B183" t="s">
        <v>5790</v>
      </c>
      <c r="C183" t="str">
        <f>IF(ISERROR(VLOOKUP(Formulare[[#This Row],[Formularbezeichnung]],BTT[Verwendetes Formular
(Auswahl falls relevant)],1,FALSE)),"nein","ja")</f>
        <v>nein</v>
      </c>
    </row>
    <row r="184" spans="1:3" x14ac:dyDescent="0.25">
      <c r="A184" t="s">
        <v>5793</v>
      </c>
      <c r="B184" t="s">
        <v>5792</v>
      </c>
      <c r="C184" t="str">
        <f>IF(ISERROR(VLOOKUP(Formulare[[#This Row],[Formularbezeichnung]],BTT[Verwendetes Formular
(Auswahl falls relevant)],1,FALSE)),"nein","ja")</f>
        <v>ja</v>
      </c>
    </row>
    <row r="185" spans="1:3" x14ac:dyDescent="0.25">
      <c r="A185" t="s">
        <v>5795</v>
      </c>
      <c r="B185" t="s">
        <v>5794</v>
      </c>
      <c r="C185" t="str">
        <f>IF(ISERROR(VLOOKUP(Formulare[[#This Row],[Formularbezeichnung]],BTT[Verwendetes Formular
(Auswahl falls relevant)],1,FALSE)),"nein","ja")</f>
        <v>ja</v>
      </c>
    </row>
    <row r="186" spans="1:3" x14ac:dyDescent="0.25">
      <c r="A186" t="s">
        <v>5797</v>
      </c>
      <c r="B186" t="s">
        <v>5796</v>
      </c>
      <c r="C186" t="str">
        <f>IF(ISERROR(VLOOKUP(Formulare[[#This Row],[Formularbezeichnung]],BTT[Verwendetes Formular
(Auswahl falls relevant)],1,FALSE)),"nein","ja")</f>
        <v>ja</v>
      </c>
    </row>
    <row r="187" spans="1:3" x14ac:dyDescent="0.25">
      <c r="A187" t="s">
        <v>5801</v>
      </c>
      <c r="B187" t="s">
        <v>5800</v>
      </c>
      <c r="C187" t="str">
        <f>IF(ISERROR(VLOOKUP(Formulare[[#This Row],[Formularbezeichnung]],BTT[Verwendetes Formular
(Auswahl falls relevant)],1,FALSE)),"nein","ja")</f>
        <v>nein</v>
      </c>
    </row>
    <row r="188" spans="1:3" x14ac:dyDescent="0.25">
      <c r="A188" t="s">
        <v>5803</v>
      </c>
      <c r="B188" t="s">
        <v>5802</v>
      </c>
      <c r="C188" t="str">
        <f>IF(ISERROR(VLOOKUP(Formulare[[#This Row],[Formularbezeichnung]],BTT[Verwendetes Formular
(Auswahl falls relevant)],1,FALSE)),"nein","ja")</f>
        <v>nein</v>
      </c>
    </row>
    <row r="189" spans="1:3" x14ac:dyDescent="0.25">
      <c r="A189" t="s">
        <v>5805</v>
      </c>
      <c r="B189" t="s">
        <v>5804</v>
      </c>
      <c r="C189" t="str">
        <f>IF(ISERROR(VLOOKUP(Formulare[[#This Row],[Formularbezeichnung]],BTT[Verwendetes Formular
(Auswahl falls relevant)],1,FALSE)),"nein","ja")</f>
        <v>nein</v>
      </c>
    </row>
    <row r="190" spans="1:3" x14ac:dyDescent="0.25">
      <c r="A190" t="s">
        <v>5806</v>
      </c>
      <c r="B190" t="s">
        <v>5804</v>
      </c>
      <c r="C190" t="str">
        <f>IF(ISERROR(VLOOKUP(Formulare[[#This Row],[Formularbezeichnung]],BTT[Verwendetes Formular
(Auswahl falls relevant)],1,FALSE)),"nein","ja")</f>
        <v>nein</v>
      </c>
    </row>
    <row r="191" spans="1:3" x14ac:dyDescent="0.25">
      <c r="A191" t="s">
        <v>5807</v>
      </c>
      <c r="B191" t="s">
        <v>5804</v>
      </c>
      <c r="C191" t="str">
        <f>IF(ISERROR(VLOOKUP(Formulare[[#This Row],[Formularbezeichnung]],BTT[Verwendetes Formular
(Auswahl falls relevant)],1,FALSE)),"nein","ja")</f>
        <v>nein</v>
      </c>
    </row>
    <row r="192" spans="1:3" x14ac:dyDescent="0.25">
      <c r="A192" t="s">
        <v>5808</v>
      </c>
      <c r="B192" t="s">
        <v>5804</v>
      </c>
      <c r="C192" t="str">
        <f>IF(ISERROR(VLOOKUP(Formulare[[#This Row],[Formularbezeichnung]],BTT[Verwendetes Formular
(Auswahl falls relevant)],1,FALSE)),"nein","ja")</f>
        <v>nein</v>
      </c>
    </row>
    <row r="193" spans="1:3" x14ac:dyDescent="0.25">
      <c r="A193" t="s">
        <v>5809</v>
      </c>
      <c r="B193" t="s">
        <v>5804</v>
      </c>
      <c r="C193" t="str">
        <f>IF(ISERROR(VLOOKUP(Formulare[[#This Row],[Formularbezeichnung]],BTT[Verwendetes Formular
(Auswahl falls relevant)],1,FALSE)),"nein","ja")</f>
        <v>nein</v>
      </c>
    </row>
    <row r="194" spans="1:3" x14ac:dyDescent="0.25">
      <c r="A194" t="s">
        <v>5810</v>
      </c>
      <c r="B194" t="s">
        <v>5804</v>
      </c>
      <c r="C194" t="str">
        <f>IF(ISERROR(VLOOKUP(Formulare[[#This Row],[Formularbezeichnung]],BTT[Verwendetes Formular
(Auswahl falls relevant)],1,FALSE)),"nein","ja")</f>
        <v>nein</v>
      </c>
    </row>
    <row r="195" spans="1:3" x14ac:dyDescent="0.25">
      <c r="A195" t="s">
        <v>5811</v>
      </c>
      <c r="B195" t="s">
        <v>5804</v>
      </c>
      <c r="C195" t="str">
        <f>IF(ISERROR(VLOOKUP(Formulare[[#This Row],[Formularbezeichnung]],BTT[Verwendetes Formular
(Auswahl falls relevant)],1,FALSE)),"nein","ja")</f>
        <v>nein</v>
      </c>
    </row>
    <row r="196" spans="1:3" x14ac:dyDescent="0.25">
      <c r="A196" t="s">
        <v>5812</v>
      </c>
      <c r="B196" t="s">
        <v>5804</v>
      </c>
      <c r="C196" t="str">
        <f>IF(ISERROR(VLOOKUP(Formulare[[#This Row],[Formularbezeichnung]],BTT[Verwendetes Formular
(Auswahl falls relevant)],1,FALSE)),"nein","ja")</f>
        <v>nein</v>
      </c>
    </row>
    <row r="197" spans="1:3" x14ac:dyDescent="0.25">
      <c r="A197" t="s">
        <v>5813</v>
      </c>
      <c r="B197" t="s">
        <v>5804</v>
      </c>
      <c r="C197" t="str">
        <f>IF(ISERROR(VLOOKUP(Formulare[[#This Row],[Formularbezeichnung]],BTT[Verwendetes Formular
(Auswahl falls relevant)],1,FALSE)),"nein","ja")</f>
        <v>nein</v>
      </c>
    </row>
    <row r="198" spans="1:3" x14ac:dyDescent="0.25">
      <c r="A198" t="s">
        <v>5815</v>
      </c>
      <c r="B198" t="s">
        <v>5814</v>
      </c>
      <c r="C198" t="str">
        <f>IF(ISERROR(VLOOKUP(Formulare[[#This Row],[Formularbezeichnung]],BTT[Verwendetes Formular
(Auswahl falls relevant)],1,FALSE)),"nein","ja")</f>
        <v>nein</v>
      </c>
    </row>
    <row r="199" spans="1:3" x14ac:dyDescent="0.25">
      <c r="A199" t="s">
        <v>5817</v>
      </c>
      <c r="B199" t="s">
        <v>5816</v>
      </c>
      <c r="C199" t="str">
        <f>IF(ISERROR(VLOOKUP(Formulare[[#This Row],[Formularbezeichnung]],BTT[Verwendetes Formular
(Auswahl falls relevant)],1,FALSE)),"nein","ja")</f>
        <v>nein</v>
      </c>
    </row>
    <row r="200" spans="1:3" x14ac:dyDescent="0.25">
      <c r="A200" t="s">
        <v>5818</v>
      </c>
      <c r="B200" t="s">
        <v>5819</v>
      </c>
      <c r="C200" t="str">
        <f>IF(ISERROR(VLOOKUP(Formulare[[#This Row],[Formularbezeichnung]],BTT[Verwendetes Formular
(Auswahl falls relevant)],1,FALSE)),"nein","ja")</f>
        <v>nein</v>
      </c>
    </row>
    <row r="201" spans="1:3" x14ac:dyDescent="0.25">
      <c r="A201" t="s">
        <v>8882</v>
      </c>
      <c r="B201" t="s">
        <v>8883</v>
      </c>
      <c r="C201" t="str">
        <f>IF(ISERROR(VLOOKUP(Formulare[[#This Row],[Formularbezeichnung]],BTT[Verwendetes Formular
(Auswahl falls relevant)],1,FALSE)),"nein","ja")</f>
        <v>nein</v>
      </c>
    </row>
  </sheetData>
  <pageMargins left="0.7" right="0.7" top="0.78740157499999996" bottom="0.78740157499999996"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141"/>
  <sheetViews>
    <sheetView topLeftCell="H1" workbookViewId="0">
      <selection activeCell="M21" sqref="M21"/>
    </sheetView>
  </sheetViews>
  <sheetFormatPr baseColWidth="10" defaultRowHeight="15" x14ac:dyDescent="0.25"/>
  <cols>
    <col min="1" max="1" width="24" hidden="1" customWidth="1"/>
    <col min="2" max="2" width="36.85546875" hidden="1" customWidth="1"/>
    <col min="3" max="3" width="40.140625" hidden="1" customWidth="1"/>
    <col min="4" max="4" width="20.140625" hidden="1" customWidth="1"/>
    <col min="5" max="5" width="16.42578125" hidden="1" customWidth="1"/>
    <col min="6" max="6" width="21" hidden="1" customWidth="1"/>
    <col min="7" max="7" width="0" hidden="1" customWidth="1"/>
    <col min="8" max="8" width="25.42578125" bestFit="1" customWidth="1"/>
    <col min="9" max="9" width="25.42578125" customWidth="1"/>
    <col min="10" max="10" width="17.5703125" bestFit="1" customWidth="1"/>
  </cols>
  <sheetData>
    <row r="1" spans="1:10" x14ac:dyDescent="0.25">
      <c r="A1" t="s">
        <v>5869</v>
      </c>
      <c r="B1" t="s">
        <v>5870</v>
      </c>
      <c r="C1" t="s">
        <v>5871</v>
      </c>
      <c r="D1" t="s">
        <v>5872</v>
      </c>
      <c r="E1" t="s">
        <v>6023</v>
      </c>
      <c r="F1" t="s">
        <v>6022</v>
      </c>
      <c r="H1" t="s">
        <v>8516</v>
      </c>
      <c r="I1" t="s">
        <v>8897</v>
      </c>
      <c r="J1" t="s">
        <v>64</v>
      </c>
    </row>
    <row r="2" spans="1:10" x14ac:dyDescent="0.25">
      <c r="A2" t="s">
        <v>8487</v>
      </c>
      <c r="B2" t="s">
        <v>5950</v>
      </c>
      <c r="C2" t="s">
        <v>5951</v>
      </c>
      <c r="D2" t="s">
        <v>8510</v>
      </c>
      <c r="E2" t="str">
        <f>IF(Schnittstellen_technisch[[#This Row],[Sender]]="SP1CLNT100","Sender",IF(Schnittstellen_technisch[[#This Row],[Receiver]]="SP1CLNT100","Receiver","nicht Mandant 100"))</f>
        <v>Sender</v>
      </c>
      <c r="F2" t="str">
        <f>IF(Schnittstellen_technisch[[#This Row],[Wo ist Mandant 100]]="nicht Mandant 100","",IF(Schnittstellen_technisch[[#This Row],[Wo ist Mandant 100]]="Receiver",Schnittstellen_technisch[[#This Row],[Sender]],Schnittstellen_technisch[[#This Row],[Receiver]]))</f>
        <v>ECT_Portal</v>
      </c>
      <c r="H2" t="s">
        <v>8892</v>
      </c>
      <c r="I2" t="s">
        <v>8899</v>
      </c>
      <c r="J2" s="10" t="str">
        <f>IF(ISERROR(VLOOKUP(Schnittstelle_Klarname[[#This Row],[Schnittstelle]],BTT[Verwendete Schnittstelle
(optionale Auswahl)],1,FALSE)),"nein","ja")</f>
        <v>nein</v>
      </c>
    </row>
    <row r="3" spans="1:10" x14ac:dyDescent="0.25">
      <c r="A3" t="s">
        <v>8487</v>
      </c>
      <c r="B3" t="s">
        <v>5952</v>
      </c>
      <c r="C3" t="s">
        <v>5953</v>
      </c>
      <c r="D3" t="s">
        <v>8499</v>
      </c>
      <c r="E3" t="str">
        <f>IF(Schnittstellen_technisch[[#This Row],[Sender]]="SP1CLNT100","Sender",IF(Schnittstellen_technisch[[#This Row],[Receiver]]="SP1CLNT100","Receiver","nicht Mandant 100"))</f>
        <v>Sender</v>
      </c>
      <c r="F3" t="str">
        <f>IF(Schnittstellen_technisch[[#This Row],[Wo ist Mandant 100]]="nicht Mandant 100","",IF(Schnittstellen_technisch[[#This Row],[Wo ist Mandant 100]]="Receiver",Schnittstellen_technisch[[#This Row],[Sender]],Schnittstellen_technisch[[#This Row],[Receiver]]))</f>
        <v>MOPS_PROD</v>
      </c>
      <c r="H3" t="s">
        <v>8900</v>
      </c>
      <c r="I3" t="s">
        <v>8901</v>
      </c>
      <c r="J3" s="10" t="str">
        <f>IF(ISERROR(VLOOKUP(Schnittstelle_Klarname[[#This Row],[Schnittstelle]],BTT[Verwendete Schnittstelle
(optionale Auswahl)],1,FALSE)),"nein","ja")</f>
        <v>ja</v>
      </c>
    </row>
    <row r="4" spans="1:10" x14ac:dyDescent="0.25">
      <c r="A4" t="s">
        <v>8487</v>
      </c>
      <c r="B4" t="s">
        <v>5954</v>
      </c>
      <c r="C4" t="s">
        <v>5955</v>
      </c>
      <c r="D4" t="s">
        <v>8511</v>
      </c>
      <c r="E4" t="str">
        <f>IF(Schnittstellen_technisch[[#This Row],[Sender]]="SP1CLNT100","Sender",IF(Schnittstellen_technisch[[#This Row],[Receiver]]="SP1CLNT100","Receiver","nicht Mandant 100"))</f>
        <v>Sender</v>
      </c>
      <c r="F4" t="str">
        <f>IF(Schnittstellen_technisch[[#This Row],[Wo ist Mandant 100]]="nicht Mandant 100","",IF(Schnittstellen_technisch[[#This Row],[Wo ist Mandant 100]]="Receiver",Schnittstellen_technisch[[#This Row],[Sender]],Schnittstellen_technisch[[#This Row],[Receiver]]))</f>
        <v>EDIR_PROD</v>
      </c>
      <c r="H4" t="s">
        <v>8889</v>
      </c>
      <c r="I4" t="s">
        <v>8898</v>
      </c>
      <c r="J4" s="10" t="str">
        <f>IF(ISERROR(VLOOKUP(Schnittstelle_Klarname[[#This Row],[Schnittstelle]],BTT[Verwendete Schnittstelle
(optionale Auswahl)],1,FALSE)),"nein","ja")</f>
        <v>nein</v>
      </c>
    </row>
    <row r="5" spans="1:10" x14ac:dyDescent="0.25">
      <c r="A5" t="s">
        <v>8487</v>
      </c>
      <c r="B5" t="s">
        <v>5907</v>
      </c>
      <c r="C5" t="s">
        <v>5956</v>
      </c>
      <c r="D5" t="s">
        <v>8511</v>
      </c>
      <c r="E5" t="str">
        <f>IF(Schnittstellen_technisch[[#This Row],[Sender]]="SP1CLNT100","Sender",IF(Schnittstellen_technisch[[#This Row],[Receiver]]="SP1CLNT100","Receiver","nicht Mandant 100"))</f>
        <v>Sender</v>
      </c>
      <c r="F5" t="str">
        <f>IF(Schnittstellen_technisch[[#This Row],[Wo ist Mandant 100]]="nicht Mandant 100","",IF(Schnittstellen_technisch[[#This Row],[Wo ist Mandant 100]]="Receiver",Schnittstellen_technisch[[#This Row],[Sender]],Schnittstellen_technisch[[#This Row],[Receiver]]))</f>
        <v>EDIR_PROD</v>
      </c>
      <c r="H5" t="s">
        <v>8902</v>
      </c>
      <c r="I5" t="s">
        <v>8903</v>
      </c>
      <c r="J5" s="10" t="str">
        <f>IF(ISERROR(VLOOKUP(Schnittstelle_Klarname[[#This Row],[Schnittstelle]],BTT[Verwendete Schnittstelle
(optionale Auswahl)],1,FALSE)),"nein","ja")</f>
        <v>nein</v>
      </c>
    </row>
    <row r="6" spans="1:10" x14ac:dyDescent="0.25">
      <c r="A6" t="s">
        <v>8487</v>
      </c>
      <c r="B6" t="s">
        <v>5907</v>
      </c>
      <c r="C6" t="s">
        <v>5957</v>
      </c>
      <c r="D6" t="s">
        <v>8493</v>
      </c>
      <c r="E6" t="str">
        <f>IF(Schnittstellen_technisch[[#This Row],[Sender]]="SP1CLNT100","Sender",IF(Schnittstellen_technisch[[#This Row],[Receiver]]="SP1CLNT100","Receiver","nicht Mandant 100"))</f>
        <v>Sender</v>
      </c>
      <c r="F6" t="str">
        <f>IF(Schnittstellen_technisch[[#This Row],[Wo ist Mandant 100]]="nicht Mandant 100","",IF(Schnittstellen_technisch[[#This Row],[Wo ist Mandant 100]]="Receiver",Schnittstellen_technisch[[#This Row],[Sender]],Schnittstellen_technisch[[#This Row],[Receiver]]))</f>
        <v>FILENET_PROD</v>
      </c>
      <c r="H6" t="s">
        <v>8504</v>
      </c>
      <c r="J6" t="str">
        <f>IF(ISERROR(VLOOKUP(Schnittstelle_Klarname[[#This Row],[Schnittstelle]],BTT[Verwendete Schnittstelle
(optionale Auswahl)],1,FALSE)),"nein","ja")</f>
        <v>nein</v>
      </c>
    </row>
    <row r="7" spans="1:10" x14ac:dyDescent="0.25">
      <c r="A7" t="s">
        <v>8487</v>
      </c>
      <c r="B7" t="s">
        <v>5907</v>
      </c>
      <c r="C7" t="s">
        <v>5958</v>
      </c>
      <c r="D7" t="s">
        <v>8512</v>
      </c>
      <c r="E7" t="str">
        <f>IF(Schnittstellen_technisch[[#This Row],[Sender]]="SP1CLNT100","Sender",IF(Schnittstellen_technisch[[#This Row],[Receiver]]="SP1CLNT100","Receiver","nicht Mandant 100"))</f>
        <v>Sender</v>
      </c>
      <c r="F7" t="str">
        <f>IF(Schnittstellen_technisch[[#This Row],[Wo ist Mandant 100]]="nicht Mandant 100","",IF(Schnittstellen_technisch[[#This Row],[Wo ist Mandant 100]]="Receiver",Schnittstellen_technisch[[#This Row],[Sender]],Schnittstellen_technisch[[#This Row],[Receiver]]))</f>
        <v>GROUPWISE_PROD</v>
      </c>
      <c r="H7" t="s">
        <v>8904</v>
      </c>
      <c r="I7" t="s">
        <v>8905</v>
      </c>
      <c r="J7" s="10" t="str">
        <f>IF(ISERROR(VLOOKUP(Schnittstelle_Klarname[[#This Row],[Schnittstelle]],BTT[Verwendete Schnittstelle
(optionale Auswahl)],1,FALSE)),"nein","ja")</f>
        <v>nein</v>
      </c>
    </row>
    <row r="8" spans="1:10" x14ac:dyDescent="0.25">
      <c r="A8" t="s">
        <v>8487</v>
      </c>
      <c r="B8" t="s">
        <v>5907</v>
      </c>
      <c r="C8" t="s">
        <v>5959</v>
      </c>
      <c r="D8" t="s">
        <v>8506</v>
      </c>
      <c r="E8" t="str">
        <f>IF(Schnittstellen_technisch[[#This Row],[Sender]]="SP1CLNT100","Sender",IF(Schnittstellen_technisch[[#This Row],[Receiver]]="SP1CLNT100","Receiver","nicht Mandant 100"))</f>
        <v>Sender</v>
      </c>
      <c r="F8" t="str">
        <f>IF(Schnittstellen_technisch[[#This Row],[Wo ist Mandant 100]]="nicht Mandant 100","",IF(Schnittstellen_technisch[[#This Row],[Wo ist Mandant 100]]="Receiver",Schnittstellen_technisch[[#This Row],[Sender]],Schnittstellen_technisch[[#This Row],[Receiver]]))</f>
        <v>ERA</v>
      </c>
      <c r="H8" t="s">
        <v>8488</v>
      </c>
      <c r="I8" t="s">
        <v>8906</v>
      </c>
      <c r="J8" t="str">
        <f>IF(ISERROR(VLOOKUP(Schnittstelle_Klarname[[#This Row],[Schnittstelle]],BTT[Verwendete Schnittstelle
(optionale Auswahl)],1,FALSE)),"nein","ja")</f>
        <v>ja</v>
      </c>
    </row>
    <row r="9" spans="1:10" x14ac:dyDescent="0.25">
      <c r="A9" t="s">
        <v>8487</v>
      </c>
      <c r="B9" t="s">
        <v>5907</v>
      </c>
      <c r="C9" t="s">
        <v>5960</v>
      </c>
      <c r="D9" t="s">
        <v>8500</v>
      </c>
      <c r="E9" t="str">
        <f>IF(Schnittstellen_technisch[[#This Row],[Sender]]="SP1CLNT100","Sender",IF(Schnittstellen_technisch[[#This Row],[Receiver]]="SP1CLNT100","Receiver","nicht Mandant 100"))</f>
        <v>Sender</v>
      </c>
      <c r="F9" t="str">
        <f>IF(Schnittstellen_technisch[[#This Row],[Wo ist Mandant 100]]="nicht Mandant 100","",IF(Schnittstellen_technisch[[#This Row],[Wo ist Mandant 100]]="Receiver",Schnittstellen_technisch[[#This Row],[Sender]],Schnittstellen_technisch[[#This Row],[Receiver]]))</f>
        <v>SELMA_PROD</v>
      </c>
      <c r="H9" t="s">
        <v>8907</v>
      </c>
      <c r="I9" t="s">
        <v>8908</v>
      </c>
      <c r="J9" s="10" t="str">
        <f>IF(ISERROR(VLOOKUP(Schnittstelle_Klarname[[#This Row],[Schnittstelle]],BTT[Verwendete Schnittstelle
(optionale Auswahl)],1,FALSE)),"nein","ja")</f>
        <v>nein</v>
      </c>
    </row>
    <row r="10" spans="1:10" x14ac:dyDescent="0.25">
      <c r="A10" t="s">
        <v>8487</v>
      </c>
      <c r="B10" t="s">
        <v>5907</v>
      </c>
      <c r="C10" t="s">
        <v>5961</v>
      </c>
      <c r="D10" t="s">
        <v>8509</v>
      </c>
      <c r="E10" t="str">
        <f>IF(Schnittstellen_technisch[[#This Row],[Sender]]="SP1CLNT100","Sender",IF(Schnittstellen_technisch[[#This Row],[Receiver]]="SP1CLNT100","Receiver","nicht Mandant 100"))</f>
        <v>Sender</v>
      </c>
      <c r="F10" t="str">
        <f>IF(Schnittstellen_technisch[[#This Row],[Wo ist Mandant 100]]="nicht Mandant 100","",IF(Schnittstellen_technisch[[#This Row],[Wo ist Mandant 100]]="Receiver",Schnittstellen_technisch[[#This Row],[Sender]],Schnittstellen_technisch[[#This Row],[Receiver]]))</f>
        <v>RMS_FINAN</v>
      </c>
      <c r="H10" t="s">
        <v>8909</v>
      </c>
      <c r="I10" t="s">
        <v>8910</v>
      </c>
      <c r="J10" s="10" t="str">
        <f>IF(ISERROR(VLOOKUP(Schnittstelle_Klarname[[#This Row],[Schnittstelle]],BTT[Verwendete Schnittstelle
(optionale Auswahl)],1,FALSE)),"nein","ja")</f>
        <v>nein</v>
      </c>
    </row>
    <row r="11" spans="1:10" x14ac:dyDescent="0.25">
      <c r="A11" t="s">
        <v>8487</v>
      </c>
      <c r="B11" t="s">
        <v>5907</v>
      </c>
      <c r="C11" t="s">
        <v>5962</v>
      </c>
      <c r="D11" t="s">
        <v>8513</v>
      </c>
      <c r="E11" t="str">
        <f>IF(Schnittstellen_technisch[[#This Row],[Sender]]="SP1CLNT100","Sender",IF(Schnittstellen_technisch[[#This Row],[Receiver]]="SP1CLNT100","Receiver","nicht Mandant 100"))</f>
        <v>Sender</v>
      </c>
      <c r="F11" t="str">
        <f>IF(Schnittstellen_technisch[[#This Row],[Wo ist Mandant 100]]="nicht Mandant 100","",IF(Schnittstellen_technisch[[#This Row],[Wo ist Mandant 100]]="Receiver",Schnittstellen_technisch[[#This Row],[Sender]],Schnittstellen_technisch[[#This Row],[Receiver]]))</f>
        <v>RMS_PROD</v>
      </c>
      <c r="H11" t="s">
        <v>8911</v>
      </c>
      <c r="I11" t="s">
        <v>8912</v>
      </c>
      <c r="J11" s="10" t="str">
        <f>IF(ISERROR(VLOOKUP(Schnittstelle_Klarname[[#This Row],[Schnittstelle]],BTT[Verwendete Schnittstelle
(optionale Auswahl)],1,FALSE)),"nein","ja")</f>
        <v>nein</v>
      </c>
    </row>
    <row r="12" spans="1:10" x14ac:dyDescent="0.25">
      <c r="A12" t="s">
        <v>8487</v>
      </c>
      <c r="B12" t="s">
        <v>5907</v>
      </c>
      <c r="C12" t="s">
        <v>5963</v>
      </c>
      <c r="D12" t="s">
        <v>8514</v>
      </c>
      <c r="E12" t="str">
        <f>IF(Schnittstellen_technisch[[#This Row],[Sender]]="SP1CLNT100","Sender",IF(Schnittstellen_technisch[[#This Row],[Receiver]]="SP1CLNT100","Receiver","nicht Mandant 100"))</f>
        <v>Sender</v>
      </c>
      <c r="F12" t="str">
        <f>IF(Schnittstellen_technisch[[#This Row],[Wo ist Mandant 100]]="nicht Mandant 100","",IF(Schnittstellen_technisch[[#This Row],[Wo ist Mandant 100]]="Receiver",Schnittstellen_technisch[[#This Row],[Sender]],Schnittstellen_technisch[[#This Row],[Receiver]]))</f>
        <v>SMARTLISA_PROD</v>
      </c>
      <c r="H12" t="s">
        <v>8913</v>
      </c>
      <c r="I12" t="s">
        <v>8914</v>
      </c>
      <c r="J12" s="10" t="str">
        <f>IF(ISERROR(VLOOKUP(Schnittstelle_Klarname[[#This Row],[Schnittstelle]],BTT[Verwendete Schnittstelle
(optionale Auswahl)],1,FALSE)),"nein","ja")</f>
        <v>nein</v>
      </c>
    </row>
    <row r="13" spans="1:10" x14ac:dyDescent="0.25">
      <c r="A13" t="s">
        <v>8487</v>
      </c>
      <c r="B13" t="s">
        <v>5907</v>
      </c>
      <c r="C13" t="s">
        <v>5964</v>
      </c>
      <c r="D13" t="s">
        <v>8497</v>
      </c>
      <c r="E13" t="str">
        <f>IF(Schnittstellen_technisch[[#This Row],[Sender]]="SP1CLNT100","Sender",IF(Schnittstellen_technisch[[#This Row],[Receiver]]="SP1CLNT100","Receiver","nicht Mandant 100"))</f>
        <v>Sender</v>
      </c>
      <c r="F13" t="str">
        <f>IF(Schnittstellen_technisch[[#This Row],[Wo ist Mandant 100]]="nicht Mandant 100","",IF(Schnittstellen_technisch[[#This Row],[Wo ist Mandant 100]]="Receiver",Schnittstellen_technisch[[#This Row],[Sender]],Schnittstellen_technisch[[#This Row],[Receiver]]))</f>
        <v>KUNO_PROD</v>
      </c>
      <c r="H13" t="s">
        <v>8489</v>
      </c>
      <c r="J13" t="str">
        <f>IF(ISERROR(VLOOKUP(Schnittstelle_Klarname[[#This Row],[Schnittstelle]],BTT[Verwendete Schnittstelle
(optionale Auswahl)],1,FALSE)),"nein","ja")</f>
        <v>nein</v>
      </c>
    </row>
    <row r="14" spans="1:10" x14ac:dyDescent="0.25">
      <c r="A14" t="s">
        <v>8487</v>
      </c>
      <c r="B14" t="s">
        <v>5907</v>
      </c>
      <c r="C14" t="s">
        <v>5965</v>
      </c>
      <c r="D14" t="s">
        <v>8499</v>
      </c>
      <c r="E14" t="str">
        <f>IF(Schnittstellen_technisch[[#This Row],[Sender]]="SP1CLNT100","Sender",IF(Schnittstellen_technisch[[#This Row],[Receiver]]="SP1CLNT100","Receiver","nicht Mandant 100"))</f>
        <v>Sender</v>
      </c>
      <c r="F14" t="str">
        <f>IF(Schnittstellen_technisch[[#This Row],[Wo ist Mandant 100]]="nicht Mandant 100","",IF(Schnittstellen_technisch[[#This Row],[Wo ist Mandant 100]]="Receiver",Schnittstellen_technisch[[#This Row],[Sender]],Schnittstellen_technisch[[#This Row],[Receiver]]))</f>
        <v>MOPS_PROD</v>
      </c>
      <c r="H14" t="s">
        <v>8915</v>
      </c>
      <c r="I14" t="s">
        <v>8916</v>
      </c>
      <c r="J14" s="10" t="str">
        <f>IF(ISERROR(VLOOKUP(Schnittstelle_Klarname[[#This Row],[Schnittstelle]],BTT[Verwendete Schnittstelle
(optionale Auswahl)],1,FALSE)),"nein","ja")</f>
        <v>nein</v>
      </c>
    </row>
    <row r="15" spans="1:10" x14ac:dyDescent="0.25">
      <c r="A15" t="s">
        <v>8487</v>
      </c>
      <c r="B15" t="s">
        <v>5950</v>
      </c>
      <c r="C15" t="s">
        <v>5966</v>
      </c>
      <c r="D15" t="s">
        <v>8492</v>
      </c>
      <c r="E15" t="str">
        <f>IF(Schnittstellen_technisch[[#This Row],[Sender]]="SP1CLNT100","Sender",IF(Schnittstellen_technisch[[#This Row],[Receiver]]="SP1CLNT100","Receiver","nicht Mandant 100"))</f>
        <v>Sender</v>
      </c>
      <c r="F15" t="str">
        <f>IF(Schnittstellen_technisch[[#This Row],[Wo ist Mandant 100]]="nicht Mandant 100","",IF(Schnittstellen_technisch[[#This Row],[Wo ist Mandant 100]]="Receiver",Schnittstellen_technisch[[#This Row],[Sender]],Schnittstellen_technisch[[#This Row],[Receiver]]))</f>
        <v>EK_PORTAL_PROD</v>
      </c>
      <c r="H15" t="s">
        <v>8917</v>
      </c>
      <c r="I15" t="s">
        <v>8918</v>
      </c>
      <c r="J15" s="10" t="str">
        <f>IF(ISERROR(VLOOKUP(Schnittstelle_Klarname[[#This Row],[Schnittstelle]],BTT[Verwendete Schnittstelle
(optionale Auswahl)],1,FALSE)),"nein","ja")</f>
        <v>nein</v>
      </c>
    </row>
    <row r="16" spans="1:10" x14ac:dyDescent="0.25">
      <c r="A16" t="s">
        <v>8487</v>
      </c>
      <c r="B16" t="s">
        <v>5950</v>
      </c>
      <c r="C16" t="s">
        <v>5967</v>
      </c>
      <c r="D16" t="s">
        <v>8492</v>
      </c>
      <c r="E16" t="str">
        <f>IF(Schnittstellen_technisch[[#This Row],[Sender]]="SP1CLNT100","Sender",IF(Schnittstellen_technisch[[#This Row],[Receiver]]="SP1CLNT100","Receiver","nicht Mandant 100"))</f>
        <v>Sender</v>
      </c>
      <c r="F16" t="str">
        <f>IF(Schnittstellen_technisch[[#This Row],[Wo ist Mandant 100]]="nicht Mandant 100","",IF(Schnittstellen_technisch[[#This Row],[Wo ist Mandant 100]]="Receiver",Schnittstellen_technisch[[#This Row],[Sender]],Schnittstellen_technisch[[#This Row],[Receiver]]))</f>
        <v>EK_PORTAL_PROD</v>
      </c>
      <c r="H16" t="s">
        <v>8919</v>
      </c>
      <c r="I16" t="s">
        <v>8920</v>
      </c>
      <c r="J16" s="10" t="str">
        <f>IF(ISERROR(VLOOKUP(Schnittstelle_Klarname[[#This Row],[Schnittstelle]],BTT[Verwendete Schnittstelle
(optionale Auswahl)],1,FALSE)),"nein","ja")</f>
        <v>nein</v>
      </c>
    </row>
    <row r="17" spans="1:10" x14ac:dyDescent="0.25">
      <c r="A17" t="s">
        <v>8487</v>
      </c>
      <c r="B17" t="s">
        <v>5907</v>
      </c>
      <c r="C17" t="s">
        <v>5968</v>
      </c>
      <c r="D17" t="s">
        <v>8508</v>
      </c>
      <c r="E17" t="str">
        <f>IF(Schnittstellen_technisch[[#This Row],[Sender]]="SP1CLNT100","Sender",IF(Schnittstellen_technisch[[#This Row],[Receiver]]="SP1CLNT100","Receiver","nicht Mandant 100"))</f>
        <v>Sender</v>
      </c>
      <c r="F17" t="str">
        <f>IF(Schnittstellen_technisch[[#This Row],[Wo ist Mandant 100]]="nicht Mandant 100","",IF(Schnittstellen_technisch[[#This Row],[Wo ist Mandant 100]]="Receiver",Schnittstellen_technisch[[#This Row],[Sender]],Schnittstellen_technisch[[#This Row],[Receiver]]))</f>
        <v>PRIMO</v>
      </c>
      <c r="H17" t="s">
        <v>8921</v>
      </c>
      <c r="I17" t="s">
        <v>8922</v>
      </c>
      <c r="J17" s="10" t="str">
        <f>IF(ISERROR(VLOOKUP(Schnittstelle_Klarname[[#This Row],[Schnittstelle]],BTT[Verwendete Schnittstelle
(optionale Auswahl)],1,FALSE)),"nein","ja")</f>
        <v>ja</v>
      </c>
    </row>
    <row r="18" spans="1:10" x14ac:dyDescent="0.25">
      <c r="A18" t="s">
        <v>8487</v>
      </c>
      <c r="B18" t="s">
        <v>5907</v>
      </c>
      <c r="C18" t="s">
        <v>5969</v>
      </c>
      <c r="D18" t="s">
        <v>8508</v>
      </c>
      <c r="E18" t="str">
        <f>IF(Schnittstellen_technisch[[#This Row],[Sender]]="SP1CLNT100","Sender",IF(Schnittstellen_technisch[[#This Row],[Receiver]]="SP1CLNT100","Receiver","nicht Mandant 100"))</f>
        <v>Sender</v>
      </c>
      <c r="F18" t="str">
        <f>IF(Schnittstellen_technisch[[#This Row],[Wo ist Mandant 100]]="nicht Mandant 100","",IF(Schnittstellen_technisch[[#This Row],[Wo ist Mandant 100]]="Receiver",Schnittstellen_technisch[[#This Row],[Sender]],Schnittstellen_technisch[[#This Row],[Receiver]]))</f>
        <v>PRIMO</v>
      </c>
      <c r="H18" t="s">
        <v>8923</v>
      </c>
      <c r="I18" t="s">
        <v>8924</v>
      </c>
      <c r="J18" s="10" t="str">
        <f>IF(ISERROR(VLOOKUP(Schnittstelle_Klarname[[#This Row],[Schnittstelle]],BTT[Verwendete Schnittstelle
(optionale Auswahl)],1,FALSE)),"nein","ja")</f>
        <v>nein</v>
      </c>
    </row>
    <row r="19" spans="1:10" x14ac:dyDescent="0.25">
      <c r="A19" t="s">
        <v>8487</v>
      </c>
      <c r="B19" t="s">
        <v>5907</v>
      </c>
      <c r="C19" t="s">
        <v>5970</v>
      </c>
      <c r="D19" t="s">
        <v>8508</v>
      </c>
      <c r="E19" t="str">
        <f>IF(Schnittstellen_technisch[[#This Row],[Sender]]="SP1CLNT100","Sender",IF(Schnittstellen_technisch[[#This Row],[Receiver]]="SP1CLNT100","Receiver","nicht Mandant 100"))</f>
        <v>Sender</v>
      </c>
      <c r="F19" t="str">
        <f>IF(Schnittstellen_technisch[[#This Row],[Wo ist Mandant 100]]="nicht Mandant 100","",IF(Schnittstellen_technisch[[#This Row],[Wo ist Mandant 100]]="Receiver",Schnittstellen_technisch[[#This Row],[Sender]],Schnittstellen_technisch[[#This Row],[Receiver]]))</f>
        <v>PRIMO</v>
      </c>
      <c r="H19" t="s">
        <v>8896</v>
      </c>
      <c r="I19" t="s">
        <v>8925</v>
      </c>
      <c r="J19" s="10" t="str">
        <f>IF(ISERROR(VLOOKUP(Schnittstelle_Klarname[[#This Row],[Schnittstelle]],BTT[Verwendete Schnittstelle
(optionale Auswahl)],1,FALSE)),"nein","ja")</f>
        <v>nein</v>
      </c>
    </row>
    <row r="20" spans="1:10" x14ac:dyDescent="0.25">
      <c r="A20" t="s">
        <v>8487</v>
      </c>
      <c r="B20" t="s">
        <v>5907</v>
      </c>
      <c r="C20" t="s">
        <v>5971</v>
      </c>
      <c r="D20" t="s">
        <v>8515</v>
      </c>
      <c r="E20" t="str">
        <f>IF(Schnittstellen_technisch[[#This Row],[Sender]]="SP1CLNT100","Sender",IF(Schnittstellen_technisch[[#This Row],[Receiver]]="SP1CLNT100","Receiver","nicht Mandant 100"))</f>
        <v>Sender</v>
      </c>
      <c r="F20" t="str">
        <f>IF(Schnittstellen_technisch[[#This Row],[Wo ist Mandant 100]]="nicht Mandant 100","",IF(Schnittstellen_technisch[[#This Row],[Wo ist Mandant 100]]="Receiver",Schnittstellen_technisch[[#This Row],[Sender]],Schnittstellen_technisch[[#This Row],[Receiver]]))</f>
        <v>INVARIS_PROD</v>
      </c>
      <c r="H20" t="s">
        <v>8926</v>
      </c>
      <c r="I20" t="s">
        <v>8927</v>
      </c>
      <c r="J20" s="10" t="str">
        <f>IF(ISERROR(VLOOKUP(Schnittstelle_Klarname[[#This Row],[Schnittstelle]],BTT[Verwendete Schnittstelle
(optionale Auswahl)],1,FALSE)),"nein","ja")</f>
        <v>nein</v>
      </c>
    </row>
    <row r="21" spans="1:10" x14ac:dyDescent="0.25">
      <c r="A21" t="s">
        <v>8487</v>
      </c>
      <c r="B21" t="s">
        <v>5950</v>
      </c>
      <c r="C21" t="s">
        <v>5972</v>
      </c>
      <c r="D21" t="s">
        <v>8492</v>
      </c>
      <c r="E21" t="str">
        <f>IF(Schnittstellen_technisch[[#This Row],[Sender]]="SP1CLNT100","Sender",IF(Schnittstellen_technisch[[#This Row],[Receiver]]="SP1CLNT100","Receiver","nicht Mandant 100"))</f>
        <v>Sender</v>
      </c>
      <c r="F21" t="str">
        <f>IF(Schnittstellen_technisch[[#This Row],[Wo ist Mandant 100]]="nicht Mandant 100","",IF(Schnittstellen_technisch[[#This Row],[Wo ist Mandant 100]]="Receiver",Schnittstellen_technisch[[#This Row],[Sender]],Schnittstellen_technisch[[#This Row],[Receiver]]))</f>
        <v>EK_PORTAL_PROD</v>
      </c>
      <c r="H21" t="s">
        <v>8490</v>
      </c>
      <c r="J21" t="str">
        <f>IF(ISERROR(VLOOKUP(Schnittstelle_Klarname[[#This Row],[Schnittstelle]],BTT[Verwendete Schnittstelle
(optionale Auswahl)],1,FALSE)),"nein","ja")</f>
        <v>nein</v>
      </c>
    </row>
    <row r="22" spans="1:10" x14ac:dyDescent="0.25">
      <c r="A22" t="s">
        <v>8487</v>
      </c>
      <c r="B22" t="s">
        <v>5907</v>
      </c>
      <c r="C22" t="s">
        <v>5973</v>
      </c>
      <c r="D22" t="s">
        <v>8501</v>
      </c>
      <c r="E22" t="str">
        <f>IF(Schnittstellen_technisch[[#This Row],[Sender]]="SP1CLNT100","Sender",IF(Schnittstellen_technisch[[#This Row],[Receiver]]="SP1CLNT100","Receiver","nicht Mandant 100"))</f>
        <v>Sender</v>
      </c>
      <c r="F22" t="str">
        <f>IF(Schnittstellen_technisch[[#This Row],[Wo ist Mandant 100]]="nicht Mandant 100","",IF(Schnittstellen_technisch[[#This Row],[Wo ist Mandant 100]]="Receiver",Schnittstellen_technisch[[#This Row],[Sender]],Schnittstellen_technisch[[#This Row],[Receiver]]))</f>
        <v>UBI_HAHVSL_PROD</v>
      </c>
      <c r="H22" t="s">
        <v>8928</v>
      </c>
      <c r="I22" t="s">
        <v>8929</v>
      </c>
      <c r="J22" s="10" t="str">
        <f>IF(ISERROR(VLOOKUP(Schnittstelle_Klarname[[#This Row],[Schnittstelle]],BTT[Verwendete Schnittstelle
(optionale Auswahl)],1,FALSE)),"nein","ja")</f>
        <v>nein</v>
      </c>
    </row>
    <row r="23" spans="1:10" x14ac:dyDescent="0.25">
      <c r="A23" t="s">
        <v>8487</v>
      </c>
      <c r="B23" t="s">
        <v>5950</v>
      </c>
      <c r="C23" t="s">
        <v>5974</v>
      </c>
      <c r="D23" t="s">
        <v>8492</v>
      </c>
      <c r="E23" t="str">
        <f>IF(Schnittstellen_technisch[[#This Row],[Sender]]="SP1CLNT100","Sender",IF(Schnittstellen_technisch[[#This Row],[Receiver]]="SP1CLNT100","Receiver","nicht Mandant 100"))</f>
        <v>Sender</v>
      </c>
      <c r="F23" t="str">
        <f>IF(Schnittstellen_technisch[[#This Row],[Wo ist Mandant 100]]="nicht Mandant 100","",IF(Schnittstellen_technisch[[#This Row],[Wo ist Mandant 100]]="Receiver",Schnittstellen_technisch[[#This Row],[Sender]],Schnittstellen_technisch[[#This Row],[Receiver]]))</f>
        <v>EK_PORTAL_PROD</v>
      </c>
      <c r="H23" t="s">
        <v>9052</v>
      </c>
      <c r="I23" t="s">
        <v>9053</v>
      </c>
      <c r="J23" s="10" t="str">
        <f>IF(ISERROR(VLOOKUP(Schnittstelle_Klarname[[#This Row],[Schnittstelle]],BTT[Verwendete Schnittstelle
(optionale Auswahl)],1,FALSE)),"nein","ja")</f>
        <v>nein</v>
      </c>
    </row>
    <row r="24" spans="1:10" x14ac:dyDescent="0.25">
      <c r="A24" t="s">
        <v>8487</v>
      </c>
      <c r="B24" t="s">
        <v>5905</v>
      </c>
      <c r="C24" t="s">
        <v>5975</v>
      </c>
      <c r="D24" t="s">
        <v>8489</v>
      </c>
      <c r="E24" t="str">
        <f>IF(Schnittstellen_technisch[[#This Row],[Sender]]="SP1CLNT100","Sender",IF(Schnittstellen_technisch[[#This Row],[Receiver]]="SP1CLNT100","Receiver","nicht Mandant 100"))</f>
        <v>Sender</v>
      </c>
      <c r="F24" t="str">
        <f>IF(Schnittstellen_technisch[[#This Row],[Wo ist Mandant 100]]="nicht Mandant 100","",IF(Schnittstellen_technisch[[#This Row],[Wo ist Mandant 100]]="Receiver",Schnittstellen_technisch[[#This Row],[Sender]],Schnittstellen_technisch[[#This Row],[Receiver]]))</f>
        <v>BANT_PROD</v>
      </c>
      <c r="H24" t="s">
        <v>8930</v>
      </c>
      <c r="I24" t="s">
        <v>8931</v>
      </c>
      <c r="J24" s="10" t="str">
        <f>IF(ISERROR(VLOOKUP(Schnittstelle_Klarname[[#This Row],[Schnittstelle]],BTT[Verwendete Schnittstelle
(optionale Auswahl)],1,FALSE)),"nein","ja")</f>
        <v>nein</v>
      </c>
    </row>
    <row r="25" spans="1:10" x14ac:dyDescent="0.25">
      <c r="A25" t="s">
        <v>8487</v>
      </c>
      <c r="B25" t="s">
        <v>5905</v>
      </c>
      <c r="C25" t="s">
        <v>5975</v>
      </c>
      <c r="D25" t="s">
        <v>8512</v>
      </c>
      <c r="E25" t="str">
        <f>IF(Schnittstellen_technisch[[#This Row],[Sender]]="SP1CLNT100","Sender",IF(Schnittstellen_technisch[[#This Row],[Receiver]]="SP1CLNT100","Receiver","nicht Mandant 100"))</f>
        <v>Sender</v>
      </c>
      <c r="F25" t="str">
        <f>IF(Schnittstellen_technisch[[#This Row],[Wo ist Mandant 100]]="nicht Mandant 100","",IF(Schnittstellen_technisch[[#This Row],[Wo ist Mandant 100]]="Receiver",Schnittstellen_technisch[[#This Row],[Sender]],Schnittstellen_technisch[[#This Row],[Receiver]]))</f>
        <v>GROUPWISE_PROD</v>
      </c>
      <c r="H25" t="s">
        <v>8932</v>
      </c>
      <c r="I25" t="s">
        <v>8933</v>
      </c>
      <c r="J25" s="10" t="str">
        <f>IF(ISERROR(VLOOKUP(Schnittstelle_Klarname[[#This Row],[Schnittstelle]],BTT[Verwendete Schnittstelle
(optionale Auswahl)],1,FALSE)),"nein","ja")</f>
        <v>nein</v>
      </c>
    </row>
    <row r="26" spans="1:10" x14ac:dyDescent="0.25">
      <c r="A26" t="s">
        <v>8503</v>
      </c>
      <c r="B26" t="s">
        <v>5875</v>
      </c>
      <c r="C26" t="s">
        <v>5876</v>
      </c>
      <c r="D26" t="s">
        <v>8487</v>
      </c>
      <c r="E26" t="str">
        <f>IF(Schnittstellen_technisch[[#This Row],[Sender]]="SP1CLNT100","Sender",IF(Schnittstellen_technisch[[#This Row],[Receiver]]="SP1CLNT100","Receiver","nicht Mandant 100"))</f>
        <v>Receiver</v>
      </c>
      <c r="F26" t="str">
        <f>IF(Schnittstellen_technisch[[#This Row],[Wo ist Mandant 100]]="nicht Mandant 100","",IF(Schnittstellen_technisch[[#This Row],[Wo ist Mandant 100]]="Receiver",Schnittstellen_technisch[[#This Row],[Sender]],Schnittstellen_technisch[[#This Row],[Receiver]]))</f>
        <v>SAPPI</v>
      </c>
      <c r="H26" t="s">
        <v>8934</v>
      </c>
      <c r="I26" t="s">
        <v>8935</v>
      </c>
      <c r="J26" s="10" t="str">
        <f>IF(ISERROR(VLOOKUP(Schnittstelle_Klarname[[#This Row],[Schnittstelle]],BTT[Verwendete Schnittstelle
(optionale Auswahl)],1,FALSE)),"nein","ja")</f>
        <v>nein</v>
      </c>
    </row>
    <row r="27" spans="1:10" x14ac:dyDescent="0.25">
      <c r="A27" t="s">
        <v>8503</v>
      </c>
      <c r="B27" t="s">
        <v>5875</v>
      </c>
      <c r="C27" t="s">
        <v>5877</v>
      </c>
      <c r="D27" t="s">
        <v>8487</v>
      </c>
      <c r="E27" t="str">
        <f>IF(Schnittstellen_technisch[[#This Row],[Sender]]="SP1CLNT100","Sender",IF(Schnittstellen_technisch[[#This Row],[Receiver]]="SP1CLNT100","Receiver","nicht Mandant 100"))</f>
        <v>Receiver</v>
      </c>
      <c r="F27" t="str">
        <f>IF(Schnittstellen_technisch[[#This Row],[Wo ist Mandant 100]]="nicht Mandant 100","",IF(Schnittstellen_technisch[[#This Row],[Wo ist Mandant 100]]="Receiver",Schnittstellen_technisch[[#This Row],[Sender]],Schnittstellen_technisch[[#This Row],[Receiver]]))</f>
        <v>SAPPI</v>
      </c>
      <c r="H27" t="s">
        <v>8936</v>
      </c>
      <c r="I27" t="s">
        <v>8937</v>
      </c>
      <c r="J27" s="10" t="str">
        <f>IF(ISERROR(VLOOKUP(Schnittstelle_Klarname[[#This Row],[Schnittstelle]],BTT[Verwendete Schnittstelle
(optionale Auswahl)],1,FALSE)),"nein","ja")</f>
        <v>nein</v>
      </c>
    </row>
    <row r="28" spans="1:10" x14ac:dyDescent="0.25">
      <c r="A28" t="s">
        <v>8503</v>
      </c>
      <c r="B28" t="s">
        <v>5875</v>
      </c>
      <c r="C28" t="s">
        <v>5878</v>
      </c>
      <c r="D28" t="s">
        <v>8487</v>
      </c>
      <c r="E28" t="str">
        <f>IF(Schnittstellen_technisch[[#This Row],[Sender]]="SP1CLNT100","Sender",IF(Schnittstellen_technisch[[#This Row],[Receiver]]="SP1CLNT100","Receiver","nicht Mandant 100"))</f>
        <v>Receiver</v>
      </c>
      <c r="F28" t="str">
        <f>IF(Schnittstellen_technisch[[#This Row],[Wo ist Mandant 100]]="nicht Mandant 100","",IF(Schnittstellen_technisch[[#This Row],[Wo ist Mandant 100]]="Receiver",Schnittstellen_technisch[[#This Row],[Sender]],Schnittstellen_technisch[[#This Row],[Receiver]]))</f>
        <v>SAPPI</v>
      </c>
      <c r="H28" t="s">
        <v>8938</v>
      </c>
      <c r="I28" t="s">
        <v>8939</v>
      </c>
      <c r="J28" s="10" t="str">
        <f>IF(ISERROR(VLOOKUP(Schnittstelle_Klarname[[#This Row],[Schnittstelle]],BTT[Verwendete Schnittstelle
(optionale Auswahl)],1,FALSE)),"nein","ja")</f>
        <v>nein</v>
      </c>
    </row>
    <row r="29" spans="1:10" x14ac:dyDescent="0.25">
      <c r="A29" t="s">
        <v>8503</v>
      </c>
      <c r="B29" t="s">
        <v>5873</v>
      </c>
      <c r="C29" t="s">
        <v>5879</v>
      </c>
      <c r="D29" t="s">
        <v>8487</v>
      </c>
      <c r="E29" t="str">
        <f>IF(Schnittstellen_technisch[[#This Row],[Sender]]="SP1CLNT100","Sender",IF(Schnittstellen_technisch[[#This Row],[Receiver]]="SP1CLNT100","Receiver","nicht Mandant 100"))</f>
        <v>Receiver</v>
      </c>
      <c r="F29" t="str">
        <f>IF(Schnittstellen_technisch[[#This Row],[Wo ist Mandant 100]]="nicht Mandant 100","",IF(Schnittstellen_technisch[[#This Row],[Wo ist Mandant 100]]="Receiver",Schnittstellen_technisch[[#This Row],[Sender]],Schnittstellen_technisch[[#This Row],[Receiver]]))</f>
        <v>SAPPI</v>
      </c>
      <c r="H29" t="s">
        <v>8940</v>
      </c>
      <c r="I29" t="s">
        <v>8941</v>
      </c>
      <c r="J29" t="str">
        <f>IF(ISERROR(VLOOKUP(Schnittstelle_Klarname[[#This Row],[Schnittstelle]],BTT[Verwendete Schnittstelle
(optionale Auswahl)],1,FALSE)),"nein","ja")</f>
        <v>nein</v>
      </c>
    </row>
    <row r="30" spans="1:10" x14ac:dyDescent="0.25">
      <c r="A30" t="s">
        <v>8488</v>
      </c>
      <c r="B30" t="s">
        <v>5880</v>
      </c>
      <c r="C30" t="s">
        <v>5881</v>
      </c>
      <c r="D30" t="s">
        <v>8487</v>
      </c>
      <c r="E30" t="str">
        <f>IF(Schnittstellen_technisch[[#This Row],[Sender]]="SP1CLNT100","Sender",IF(Schnittstellen_technisch[[#This Row],[Receiver]]="SP1CLNT100","Receiver","nicht Mandant 100"))</f>
        <v>Receiver</v>
      </c>
      <c r="F30" t="str">
        <f>IF(Schnittstellen_technisch[[#This Row],[Wo ist Mandant 100]]="nicht Mandant 100","",IF(Schnittstellen_technisch[[#This Row],[Wo ist Mandant 100]]="Receiver",Schnittstellen_technisch[[#This Row],[Sender]],Schnittstellen_technisch[[#This Row],[Receiver]]))</f>
        <v>ASS_PROD</v>
      </c>
      <c r="H30" t="s">
        <v>8491</v>
      </c>
      <c r="I30" t="s">
        <v>8942</v>
      </c>
      <c r="J30" t="str">
        <f>IF(ISERROR(VLOOKUP(Schnittstelle_Klarname[[#This Row],[Schnittstelle]],BTT[Verwendete Schnittstelle
(optionale Auswahl)],1,FALSE)),"nein","ja")</f>
        <v>nein</v>
      </c>
    </row>
    <row r="31" spans="1:10" x14ac:dyDescent="0.25">
      <c r="A31" t="s">
        <v>8488</v>
      </c>
      <c r="B31" t="s">
        <v>5880</v>
      </c>
      <c r="C31" t="s">
        <v>5882</v>
      </c>
      <c r="D31" t="s">
        <v>8487</v>
      </c>
      <c r="E31" t="str">
        <f>IF(Schnittstellen_technisch[[#This Row],[Sender]]="SP1CLNT100","Sender",IF(Schnittstellen_technisch[[#This Row],[Receiver]]="SP1CLNT100","Receiver","nicht Mandant 100"))</f>
        <v>Receiver</v>
      </c>
      <c r="F31" t="str">
        <f>IF(Schnittstellen_technisch[[#This Row],[Wo ist Mandant 100]]="nicht Mandant 100","",IF(Schnittstellen_technisch[[#This Row],[Wo ist Mandant 100]]="Receiver",Schnittstellen_technisch[[#This Row],[Sender]],Schnittstellen_technisch[[#This Row],[Receiver]]))</f>
        <v>ASS_PROD</v>
      </c>
      <c r="H31" t="s">
        <v>8510</v>
      </c>
      <c r="I31" t="s">
        <v>8943</v>
      </c>
      <c r="J31" t="str">
        <f>IF(ISERROR(VLOOKUP(Schnittstelle_Klarname[[#This Row],[Schnittstelle]],BTT[Verwendete Schnittstelle
(optionale Auswahl)],1,FALSE)),"nein","ja")</f>
        <v>nein</v>
      </c>
    </row>
    <row r="32" spans="1:10" x14ac:dyDescent="0.25">
      <c r="A32" t="s">
        <v>8488</v>
      </c>
      <c r="B32" t="s">
        <v>5880</v>
      </c>
      <c r="C32" t="s">
        <v>5883</v>
      </c>
      <c r="D32" t="s">
        <v>8487</v>
      </c>
      <c r="E32" t="str">
        <f>IF(Schnittstellen_technisch[[#This Row],[Sender]]="SP1CLNT100","Sender",IF(Schnittstellen_technisch[[#This Row],[Receiver]]="SP1CLNT100","Receiver","nicht Mandant 100"))</f>
        <v>Receiver</v>
      </c>
      <c r="F32" t="str">
        <f>IF(Schnittstellen_technisch[[#This Row],[Wo ist Mandant 100]]="nicht Mandant 100","",IF(Schnittstellen_technisch[[#This Row],[Wo ist Mandant 100]]="Receiver",Schnittstellen_technisch[[#This Row],[Sender]],Schnittstellen_technisch[[#This Row],[Receiver]]))</f>
        <v>ASS_PROD</v>
      </c>
      <c r="H32" t="s">
        <v>8511</v>
      </c>
      <c r="J32" t="str">
        <f>IF(ISERROR(VLOOKUP(Schnittstelle_Klarname[[#This Row],[Schnittstelle]],BTT[Verwendete Schnittstelle
(optionale Auswahl)],1,FALSE)),"nein","ja")</f>
        <v>nein</v>
      </c>
    </row>
    <row r="33" spans="1:10" x14ac:dyDescent="0.25">
      <c r="A33" t="s">
        <v>8488</v>
      </c>
      <c r="B33" t="s">
        <v>5880</v>
      </c>
      <c r="C33" t="s">
        <v>5884</v>
      </c>
      <c r="D33" t="s">
        <v>8487</v>
      </c>
      <c r="E33" t="str">
        <f>IF(Schnittstellen_technisch[[#This Row],[Sender]]="SP1CLNT100","Sender",IF(Schnittstellen_technisch[[#This Row],[Receiver]]="SP1CLNT100","Receiver","nicht Mandant 100"))</f>
        <v>Receiver</v>
      </c>
      <c r="F33" t="str">
        <f>IF(Schnittstellen_technisch[[#This Row],[Wo ist Mandant 100]]="nicht Mandant 100","",IF(Schnittstellen_technisch[[#This Row],[Wo ist Mandant 100]]="Receiver",Schnittstellen_technisch[[#This Row],[Sender]],Schnittstellen_technisch[[#This Row],[Receiver]]))</f>
        <v>ASS_PROD</v>
      </c>
      <c r="H33" t="s">
        <v>8492</v>
      </c>
      <c r="J33" s="10" t="str">
        <f>IF(ISERROR(VLOOKUP(Schnittstelle_Klarname[[#This Row],[Schnittstelle]],BTT[Verwendete Schnittstelle
(optionale Auswahl)],1,FALSE)),"nein","ja")</f>
        <v>nein</v>
      </c>
    </row>
    <row r="34" spans="1:10" x14ac:dyDescent="0.25">
      <c r="A34" t="s">
        <v>8488</v>
      </c>
      <c r="B34" t="s">
        <v>5880</v>
      </c>
      <c r="C34" t="s">
        <v>5885</v>
      </c>
      <c r="D34" t="s">
        <v>8487</v>
      </c>
      <c r="E34" t="str">
        <f>IF(Schnittstellen_technisch[[#This Row],[Sender]]="SP1CLNT100","Sender",IF(Schnittstellen_technisch[[#This Row],[Receiver]]="SP1CLNT100","Receiver","nicht Mandant 100"))</f>
        <v>Receiver</v>
      </c>
      <c r="F34" t="str">
        <f>IF(Schnittstellen_technisch[[#This Row],[Wo ist Mandant 100]]="nicht Mandant 100","",IF(Schnittstellen_technisch[[#This Row],[Wo ist Mandant 100]]="Receiver",Schnittstellen_technisch[[#This Row],[Sender]],Schnittstellen_technisch[[#This Row],[Receiver]]))</f>
        <v>ASS_PROD</v>
      </c>
      <c r="H34" t="s">
        <v>8944</v>
      </c>
      <c r="I34" t="s">
        <v>8945</v>
      </c>
      <c r="J34" t="str">
        <f>IF(ISERROR(VLOOKUP(Schnittstelle_Klarname[[#This Row],[Schnittstelle]],BTT[Verwendete Schnittstelle
(optionale Auswahl)],1,FALSE)),"nein","ja")</f>
        <v>ja</v>
      </c>
    </row>
    <row r="35" spans="1:10" x14ac:dyDescent="0.25">
      <c r="A35" t="s">
        <v>8488</v>
      </c>
      <c r="B35" t="s">
        <v>5880</v>
      </c>
      <c r="C35" t="s">
        <v>5886</v>
      </c>
      <c r="D35" t="s">
        <v>8487</v>
      </c>
      <c r="E35" t="str">
        <f>IF(Schnittstellen_technisch[[#This Row],[Sender]]="SP1CLNT100","Sender",IF(Schnittstellen_technisch[[#This Row],[Receiver]]="SP1CLNT100","Receiver","nicht Mandant 100"))</f>
        <v>Receiver</v>
      </c>
      <c r="F35" t="str">
        <f>IF(Schnittstellen_technisch[[#This Row],[Wo ist Mandant 100]]="nicht Mandant 100","",IF(Schnittstellen_technisch[[#This Row],[Wo ist Mandant 100]]="Receiver",Schnittstellen_technisch[[#This Row],[Sender]],Schnittstellen_technisch[[#This Row],[Receiver]]))</f>
        <v>ASS_PROD</v>
      </c>
      <c r="H35" t="s">
        <v>8946</v>
      </c>
      <c r="I35" t="s">
        <v>8947</v>
      </c>
      <c r="J35" s="10" t="str">
        <f>IF(ISERROR(VLOOKUP(Schnittstelle_Klarname[[#This Row],[Schnittstelle]],BTT[Verwendete Schnittstelle
(optionale Auswahl)],1,FALSE)),"nein","ja")</f>
        <v>nein</v>
      </c>
    </row>
    <row r="36" spans="1:10" x14ac:dyDescent="0.25">
      <c r="A36" t="s">
        <v>8488</v>
      </c>
      <c r="B36" t="s">
        <v>5880</v>
      </c>
      <c r="C36" t="s">
        <v>5887</v>
      </c>
      <c r="D36" t="s">
        <v>8487</v>
      </c>
      <c r="E36" t="str">
        <f>IF(Schnittstellen_technisch[[#This Row],[Sender]]="SP1CLNT100","Sender",IF(Schnittstellen_technisch[[#This Row],[Receiver]]="SP1CLNT100","Receiver","nicht Mandant 100"))</f>
        <v>Receiver</v>
      </c>
      <c r="F36" t="str">
        <f>IF(Schnittstellen_technisch[[#This Row],[Wo ist Mandant 100]]="nicht Mandant 100","",IF(Schnittstellen_technisch[[#This Row],[Wo ist Mandant 100]]="Receiver",Schnittstellen_technisch[[#This Row],[Sender]],Schnittstellen_technisch[[#This Row],[Receiver]]))</f>
        <v>ASS_PROD</v>
      </c>
      <c r="H36" t="s">
        <v>8948</v>
      </c>
      <c r="I36" t="s">
        <v>8949</v>
      </c>
      <c r="J36" t="str">
        <f>IF(ISERROR(VLOOKUP(Schnittstelle_Klarname[[#This Row],[Schnittstelle]],BTT[Verwendete Schnittstelle
(optionale Auswahl)],1,FALSE)),"nein","ja")</f>
        <v>nein</v>
      </c>
    </row>
    <row r="37" spans="1:10" x14ac:dyDescent="0.25">
      <c r="A37" t="s">
        <v>8488</v>
      </c>
      <c r="B37" t="s">
        <v>5880</v>
      </c>
      <c r="C37" t="s">
        <v>5888</v>
      </c>
      <c r="D37" t="s">
        <v>8487</v>
      </c>
      <c r="E37" t="str">
        <f>IF(Schnittstellen_technisch[[#This Row],[Sender]]="SP1CLNT100","Sender",IF(Schnittstellen_technisch[[#This Row],[Receiver]]="SP1CLNT100","Receiver","nicht Mandant 100"))</f>
        <v>Receiver</v>
      </c>
      <c r="F37" t="str">
        <f>IF(Schnittstellen_technisch[[#This Row],[Wo ist Mandant 100]]="nicht Mandant 100","",IF(Schnittstellen_technisch[[#This Row],[Wo ist Mandant 100]]="Receiver",Schnittstellen_technisch[[#This Row],[Sender]],Schnittstellen_technisch[[#This Row],[Receiver]]))</f>
        <v>ASS_PROD</v>
      </c>
      <c r="H37" t="s">
        <v>8506</v>
      </c>
      <c r="I37" t="s">
        <v>8950</v>
      </c>
      <c r="J37" s="10" t="str">
        <f>IF(ISERROR(VLOOKUP(Schnittstelle_Klarname[[#This Row],[Schnittstelle]],BTT[Verwendete Schnittstelle
(optionale Auswahl)],1,FALSE)),"nein","ja")</f>
        <v>nein</v>
      </c>
    </row>
    <row r="38" spans="1:10" x14ac:dyDescent="0.25">
      <c r="A38" t="s">
        <v>8488</v>
      </c>
      <c r="B38" t="s">
        <v>5873</v>
      </c>
      <c r="C38" t="s">
        <v>5889</v>
      </c>
      <c r="D38" t="s">
        <v>8487</v>
      </c>
      <c r="E38" t="str">
        <f>IF(Schnittstellen_technisch[[#This Row],[Sender]]="SP1CLNT100","Sender",IF(Schnittstellen_technisch[[#This Row],[Receiver]]="SP1CLNT100","Receiver","nicht Mandant 100"))</f>
        <v>Receiver</v>
      </c>
      <c r="F38" t="str">
        <f>IF(Schnittstellen_technisch[[#This Row],[Wo ist Mandant 100]]="nicht Mandant 100","",IF(Schnittstellen_technisch[[#This Row],[Wo ist Mandant 100]]="Receiver",Schnittstellen_technisch[[#This Row],[Sender]],Schnittstellen_technisch[[#This Row],[Receiver]]))</f>
        <v>ASS_PROD</v>
      </c>
      <c r="H38" t="s">
        <v>9056</v>
      </c>
      <c r="I38" t="s">
        <v>9057</v>
      </c>
      <c r="J38" t="str">
        <f>IF(ISERROR(VLOOKUP(Schnittstelle_Klarname[[#This Row],[Schnittstelle]],BTT[Verwendete Schnittstelle
(optionale Auswahl)],1,FALSE)),"nein","ja")</f>
        <v>nein</v>
      </c>
    </row>
    <row r="39" spans="1:10" x14ac:dyDescent="0.25">
      <c r="A39" t="s">
        <v>8488</v>
      </c>
      <c r="B39" t="s">
        <v>5873</v>
      </c>
      <c r="C39" t="s">
        <v>5890</v>
      </c>
      <c r="D39" t="s">
        <v>8487</v>
      </c>
      <c r="E39" t="str">
        <f>IF(Schnittstellen_technisch[[#This Row],[Sender]]="SP1CLNT100","Sender",IF(Schnittstellen_technisch[[#This Row],[Receiver]]="SP1CLNT100","Receiver","nicht Mandant 100"))</f>
        <v>Receiver</v>
      </c>
      <c r="F39" t="str">
        <f>IF(Schnittstellen_technisch[[#This Row],[Wo ist Mandant 100]]="nicht Mandant 100","",IF(Schnittstellen_technisch[[#This Row],[Wo ist Mandant 100]]="Receiver",Schnittstellen_technisch[[#This Row],[Sender]],Schnittstellen_technisch[[#This Row],[Receiver]]))</f>
        <v>ASS_PROD</v>
      </c>
      <c r="H39" t="s">
        <v>8951</v>
      </c>
      <c r="I39" t="s">
        <v>8952</v>
      </c>
      <c r="J39" s="10" t="str">
        <f>IF(ISERROR(VLOOKUP(Schnittstelle_Klarname[[#This Row],[Schnittstelle]],BTT[Verwendete Schnittstelle
(optionale Auswahl)],1,FALSE)),"nein","ja")</f>
        <v>nein</v>
      </c>
    </row>
    <row r="40" spans="1:10" x14ac:dyDescent="0.25">
      <c r="A40" t="s">
        <v>8488</v>
      </c>
      <c r="B40" t="s">
        <v>5873</v>
      </c>
      <c r="C40" t="s">
        <v>5891</v>
      </c>
      <c r="D40" t="s">
        <v>8487</v>
      </c>
      <c r="E40" t="str">
        <f>IF(Schnittstellen_technisch[[#This Row],[Sender]]="SP1CLNT100","Sender",IF(Schnittstellen_technisch[[#This Row],[Receiver]]="SP1CLNT100","Receiver","nicht Mandant 100"))</f>
        <v>Receiver</v>
      </c>
      <c r="F40" t="str">
        <f>IF(Schnittstellen_technisch[[#This Row],[Wo ist Mandant 100]]="nicht Mandant 100","",IF(Schnittstellen_technisch[[#This Row],[Wo ist Mandant 100]]="Receiver",Schnittstellen_technisch[[#This Row],[Sender]],Schnittstellen_technisch[[#This Row],[Receiver]]))</f>
        <v>ASS_PROD</v>
      </c>
      <c r="H40" t="s">
        <v>8493</v>
      </c>
      <c r="I40" t="s">
        <v>8953</v>
      </c>
      <c r="J40" s="10" t="str">
        <f>IF(ISERROR(VLOOKUP(Schnittstelle_Klarname[[#This Row],[Schnittstelle]],BTT[Verwendete Schnittstelle
(optionale Auswahl)],1,FALSE)),"nein","ja")</f>
        <v>ja</v>
      </c>
    </row>
    <row r="41" spans="1:10" x14ac:dyDescent="0.25">
      <c r="A41" t="s">
        <v>8488</v>
      </c>
      <c r="B41" t="s">
        <v>5873</v>
      </c>
      <c r="C41" t="s">
        <v>5892</v>
      </c>
      <c r="D41" t="s">
        <v>8487</v>
      </c>
      <c r="E41" t="str">
        <f>IF(Schnittstellen_technisch[[#This Row],[Sender]]="SP1CLNT100","Sender",IF(Schnittstellen_technisch[[#This Row],[Receiver]]="SP1CLNT100","Receiver","nicht Mandant 100"))</f>
        <v>Receiver</v>
      </c>
      <c r="F41" t="str">
        <f>IF(Schnittstellen_technisch[[#This Row],[Wo ist Mandant 100]]="nicht Mandant 100","",IF(Schnittstellen_technisch[[#This Row],[Wo ist Mandant 100]]="Receiver",Schnittstellen_technisch[[#This Row],[Sender]],Schnittstellen_technisch[[#This Row],[Receiver]]))</f>
        <v>ASS_PROD</v>
      </c>
      <c r="H41" t="s">
        <v>8954</v>
      </c>
      <c r="I41" t="s">
        <v>8955</v>
      </c>
      <c r="J41" s="10" t="str">
        <f>IF(ISERROR(VLOOKUP(Schnittstelle_Klarname[[#This Row],[Schnittstelle]],BTT[Verwendete Schnittstelle
(optionale Auswahl)],1,FALSE)),"nein","ja")</f>
        <v>nein</v>
      </c>
    </row>
    <row r="42" spans="1:10" x14ac:dyDescent="0.25">
      <c r="A42" t="s">
        <v>8488</v>
      </c>
      <c r="B42" t="s">
        <v>5873</v>
      </c>
      <c r="C42" t="s">
        <v>5893</v>
      </c>
      <c r="D42" t="s">
        <v>8487</v>
      </c>
      <c r="E42" t="str">
        <f>IF(Schnittstellen_technisch[[#This Row],[Sender]]="SP1CLNT100","Sender",IF(Schnittstellen_technisch[[#This Row],[Receiver]]="SP1CLNT100","Receiver","nicht Mandant 100"))</f>
        <v>Receiver</v>
      </c>
      <c r="F42" t="str">
        <f>IF(Schnittstellen_technisch[[#This Row],[Wo ist Mandant 100]]="nicht Mandant 100","",IF(Schnittstellen_technisch[[#This Row],[Wo ist Mandant 100]]="Receiver",Schnittstellen_technisch[[#This Row],[Sender]],Schnittstellen_technisch[[#This Row],[Receiver]]))</f>
        <v>ASS_PROD</v>
      </c>
      <c r="H42" t="s">
        <v>8956</v>
      </c>
      <c r="I42" t="s">
        <v>8957</v>
      </c>
      <c r="J42" s="10" t="str">
        <f>IF(ISERROR(VLOOKUP(Schnittstelle_Klarname[[#This Row],[Schnittstelle]],BTT[Verwendete Schnittstelle
(optionale Auswahl)],1,FALSE)),"nein","ja")</f>
        <v>nein</v>
      </c>
    </row>
    <row r="43" spans="1:10" x14ac:dyDescent="0.25">
      <c r="A43" t="s">
        <v>8488</v>
      </c>
      <c r="B43" t="s">
        <v>5873</v>
      </c>
      <c r="C43" t="s">
        <v>5894</v>
      </c>
      <c r="D43" t="s">
        <v>8487</v>
      </c>
      <c r="E43" t="str">
        <f>IF(Schnittstellen_technisch[[#This Row],[Sender]]="SP1CLNT100","Sender",IF(Schnittstellen_technisch[[#This Row],[Receiver]]="SP1CLNT100","Receiver","nicht Mandant 100"))</f>
        <v>Receiver</v>
      </c>
      <c r="F43" t="str">
        <f>IF(Schnittstellen_technisch[[#This Row],[Wo ist Mandant 100]]="nicht Mandant 100","",IF(Schnittstellen_technisch[[#This Row],[Wo ist Mandant 100]]="Receiver",Schnittstellen_technisch[[#This Row],[Sender]],Schnittstellen_technisch[[#This Row],[Receiver]]))</f>
        <v>ASS_PROD</v>
      </c>
      <c r="H43" t="s">
        <v>8958</v>
      </c>
      <c r="I43" t="s">
        <v>8959</v>
      </c>
      <c r="J43" t="str">
        <f>IF(ISERROR(VLOOKUP(Schnittstelle_Klarname[[#This Row],[Schnittstelle]],BTT[Verwendete Schnittstelle
(optionale Auswahl)],1,FALSE)),"nein","ja")</f>
        <v>nein</v>
      </c>
    </row>
    <row r="44" spans="1:10" x14ac:dyDescent="0.25">
      <c r="A44" t="s">
        <v>8488</v>
      </c>
      <c r="B44" t="s">
        <v>5873</v>
      </c>
      <c r="C44" t="s">
        <v>5895</v>
      </c>
      <c r="D44" t="s">
        <v>8487</v>
      </c>
      <c r="E44" t="str">
        <f>IF(Schnittstellen_technisch[[#This Row],[Sender]]="SP1CLNT100","Sender",IF(Schnittstellen_technisch[[#This Row],[Receiver]]="SP1CLNT100","Receiver","nicht Mandant 100"))</f>
        <v>Receiver</v>
      </c>
      <c r="F44" t="str">
        <f>IF(Schnittstellen_technisch[[#This Row],[Wo ist Mandant 100]]="nicht Mandant 100","",IF(Schnittstellen_technisch[[#This Row],[Wo ist Mandant 100]]="Receiver",Schnittstellen_technisch[[#This Row],[Sender]],Schnittstellen_technisch[[#This Row],[Receiver]]))</f>
        <v>ASS_PROD</v>
      </c>
      <c r="H44" t="s">
        <v>8960</v>
      </c>
      <c r="I44" t="s">
        <v>8961</v>
      </c>
      <c r="J44" t="str">
        <f>IF(ISERROR(VLOOKUP(Schnittstelle_Klarname[[#This Row],[Schnittstelle]],BTT[Verwendete Schnittstelle
(optionale Auswahl)],1,FALSE)),"nein","ja")</f>
        <v>nein</v>
      </c>
    </row>
    <row r="45" spans="1:10" x14ac:dyDescent="0.25">
      <c r="A45" t="s">
        <v>8488</v>
      </c>
      <c r="B45" t="s">
        <v>5873</v>
      </c>
      <c r="C45" t="s">
        <v>5896</v>
      </c>
      <c r="D45" t="s">
        <v>8487</v>
      </c>
      <c r="E45" t="str">
        <f>IF(Schnittstellen_technisch[[#This Row],[Sender]]="SP1CLNT100","Sender",IF(Schnittstellen_technisch[[#This Row],[Receiver]]="SP1CLNT100","Receiver","nicht Mandant 100"))</f>
        <v>Receiver</v>
      </c>
      <c r="F45" t="str">
        <f>IF(Schnittstellen_technisch[[#This Row],[Wo ist Mandant 100]]="nicht Mandant 100","",IF(Schnittstellen_technisch[[#This Row],[Wo ist Mandant 100]]="Receiver",Schnittstellen_technisch[[#This Row],[Sender]],Schnittstellen_technisch[[#This Row],[Receiver]]))</f>
        <v>ASS_PROD</v>
      </c>
      <c r="H45" t="s">
        <v>8494</v>
      </c>
      <c r="I45" t="s">
        <v>8962</v>
      </c>
      <c r="J45" s="10" t="str">
        <f>IF(ISERROR(VLOOKUP(Schnittstelle_Klarname[[#This Row],[Schnittstelle]],BTT[Verwendete Schnittstelle
(optionale Auswahl)],1,FALSE)),"nein","ja")</f>
        <v>nein</v>
      </c>
    </row>
    <row r="46" spans="1:10" x14ac:dyDescent="0.25">
      <c r="A46" t="s">
        <v>8488</v>
      </c>
      <c r="B46" t="s">
        <v>5873</v>
      </c>
      <c r="C46" t="s">
        <v>5897</v>
      </c>
      <c r="D46" t="s">
        <v>8487</v>
      </c>
      <c r="E46" t="str">
        <f>IF(Schnittstellen_technisch[[#This Row],[Sender]]="SP1CLNT100","Sender",IF(Schnittstellen_technisch[[#This Row],[Receiver]]="SP1CLNT100","Receiver","nicht Mandant 100"))</f>
        <v>Receiver</v>
      </c>
      <c r="F46" t="str">
        <f>IF(Schnittstellen_technisch[[#This Row],[Wo ist Mandant 100]]="nicht Mandant 100","",IF(Schnittstellen_technisch[[#This Row],[Wo ist Mandant 100]]="Receiver",Schnittstellen_technisch[[#This Row],[Sender]],Schnittstellen_technisch[[#This Row],[Receiver]]))</f>
        <v>ASS_PROD</v>
      </c>
      <c r="H46" t="s">
        <v>8512</v>
      </c>
      <c r="J46" s="10" t="str">
        <f>IF(ISERROR(VLOOKUP(Schnittstelle_Klarname[[#This Row],[Schnittstelle]],BTT[Verwendete Schnittstelle
(optionale Auswahl)],1,FALSE)),"nein","ja")</f>
        <v>nein</v>
      </c>
    </row>
    <row r="47" spans="1:10" x14ac:dyDescent="0.25">
      <c r="A47" t="s">
        <v>8488</v>
      </c>
      <c r="B47" t="s">
        <v>5873</v>
      </c>
      <c r="C47" t="s">
        <v>5898</v>
      </c>
      <c r="D47" t="s">
        <v>8487</v>
      </c>
      <c r="E47" t="str">
        <f>IF(Schnittstellen_technisch[[#This Row],[Sender]]="SP1CLNT100","Sender",IF(Schnittstellen_technisch[[#This Row],[Receiver]]="SP1CLNT100","Receiver","nicht Mandant 100"))</f>
        <v>Receiver</v>
      </c>
      <c r="F47" t="str">
        <f>IF(Schnittstellen_technisch[[#This Row],[Wo ist Mandant 100]]="nicht Mandant 100","",IF(Schnittstellen_technisch[[#This Row],[Wo ist Mandant 100]]="Receiver",Schnittstellen_technisch[[#This Row],[Sender]],Schnittstellen_technisch[[#This Row],[Receiver]]))</f>
        <v>ASS_PROD</v>
      </c>
      <c r="H47" t="s">
        <v>8963</v>
      </c>
      <c r="I47" t="s">
        <v>8964</v>
      </c>
      <c r="J47" t="str">
        <f>IF(ISERROR(VLOOKUP(Schnittstelle_Klarname[[#This Row],[Schnittstelle]],BTT[Verwendete Schnittstelle
(optionale Auswahl)],1,FALSE)),"nein","ja")</f>
        <v>nein</v>
      </c>
    </row>
    <row r="48" spans="1:10" x14ac:dyDescent="0.25">
      <c r="A48" t="s">
        <v>8488</v>
      </c>
      <c r="B48" t="s">
        <v>5873</v>
      </c>
      <c r="C48" t="s">
        <v>5899</v>
      </c>
      <c r="D48" t="s">
        <v>8487</v>
      </c>
      <c r="E48" t="str">
        <f>IF(Schnittstellen_technisch[[#This Row],[Sender]]="SP1CLNT100","Sender",IF(Schnittstellen_technisch[[#This Row],[Receiver]]="SP1CLNT100","Receiver","nicht Mandant 100"))</f>
        <v>Receiver</v>
      </c>
      <c r="F48" t="str">
        <f>IF(Schnittstellen_technisch[[#This Row],[Wo ist Mandant 100]]="nicht Mandant 100","",IF(Schnittstellen_technisch[[#This Row],[Wo ist Mandant 100]]="Receiver",Schnittstellen_technisch[[#This Row],[Sender]],Schnittstellen_technisch[[#This Row],[Receiver]]))</f>
        <v>ASS_PROD</v>
      </c>
      <c r="H48" t="s">
        <v>8965</v>
      </c>
      <c r="I48" t="s">
        <v>8966</v>
      </c>
      <c r="J48" s="10" t="str">
        <f>IF(ISERROR(VLOOKUP(Schnittstelle_Klarname[[#This Row],[Schnittstelle]],BTT[Verwendete Schnittstelle
(optionale Auswahl)],1,FALSE)),"nein","ja")</f>
        <v>nein</v>
      </c>
    </row>
    <row r="49" spans="1:10" x14ac:dyDescent="0.25">
      <c r="A49" t="s">
        <v>8488</v>
      </c>
      <c r="B49" t="s">
        <v>5873</v>
      </c>
      <c r="C49" t="s">
        <v>5900</v>
      </c>
      <c r="D49" t="s">
        <v>8487</v>
      </c>
      <c r="E49" t="str">
        <f>IF(Schnittstellen_technisch[[#This Row],[Sender]]="SP1CLNT100","Sender",IF(Schnittstellen_technisch[[#This Row],[Receiver]]="SP1CLNT100","Receiver","nicht Mandant 100"))</f>
        <v>Receiver</v>
      </c>
      <c r="F49" t="str">
        <f>IF(Schnittstellen_technisch[[#This Row],[Wo ist Mandant 100]]="nicht Mandant 100","",IF(Schnittstellen_technisch[[#This Row],[Wo ist Mandant 100]]="Receiver",Schnittstellen_technisch[[#This Row],[Sender]],Schnittstellen_technisch[[#This Row],[Receiver]]))</f>
        <v>ASS_PROD</v>
      </c>
      <c r="H49" t="s">
        <v>8495</v>
      </c>
      <c r="I49" t="s">
        <v>8967</v>
      </c>
      <c r="J49" s="10" t="str">
        <f>IF(ISERROR(VLOOKUP(Schnittstelle_Klarname[[#This Row],[Schnittstelle]],BTT[Verwendete Schnittstelle
(optionale Auswahl)],1,FALSE)),"nein","ja")</f>
        <v>nein</v>
      </c>
    </row>
    <row r="50" spans="1:10" x14ac:dyDescent="0.25">
      <c r="A50" t="s">
        <v>8488</v>
      </c>
      <c r="B50" t="s">
        <v>5873</v>
      </c>
      <c r="C50" t="s">
        <v>5901</v>
      </c>
      <c r="D50" t="s">
        <v>8487</v>
      </c>
      <c r="E50" t="str">
        <f>IF(Schnittstellen_technisch[[#This Row],[Sender]]="SP1CLNT100","Sender",IF(Schnittstellen_technisch[[#This Row],[Receiver]]="SP1CLNT100","Receiver","nicht Mandant 100"))</f>
        <v>Receiver</v>
      </c>
      <c r="F50" t="str">
        <f>IF(Schnittstellen_technisch[[#This Row],[Wo ist Mandant 100]]="nicht Mandant 100","",IF(Schnittstellen_technisch[[#This Row],[Wo ist Mandant 100]]="Receiver",Schnittstellen_technisch[[#This Row],[Sender]],Schnittstellen_technisch[[#This Row],[Receiver]]))</f>
        <v>ASS_PROD</v>
      </c>
      <c r="H50" t="s">
        <v>8968</v>
      </c>
      <c r="I50" t="s">
        <v>8969</v>
      </c>
      <c r="J50" s="10" t="str">
        <f>IF(ISERROR(VLOOKUP(Schnittstelle_Klarname[[#This Row],[Schnittstelle]],BTT[Verwendete Schnittstelle
(optionale Auswahl)],1,FALSE)),"nein","ja")</f>
        <v>nein</v>
      </c>
    </row>
    <row r="51" spans="1:10" x14ac:dyDescent="0.25">
      <c r="A51" t="s">
        <v>8488</v>
      </c>
      <c r="B51" t="s">
        <v>5873</v>
      </c>
      <c r="C51" t="s">
        <v>5902</v>
      </c>
      <c r="D51" t="s">
        <v>8487</v>
      </c>
      <c r="E51" t="str">
        <f>IF(Schnittstellen_technisch[[#This Row],[Sender]]="SP1CLNT100","Sender",IF(Schnittstellen_technisch[[#This Row],[Receiver]]="SP1CLNT100","Receiver","nicht Mandant 100"))</f>
        <v>Receiver</v>
      </c>
      <c r="F51" t="str">
        <f>IF(Schnittstellen_technisch[[#This Row],[Wo ist Mandant 100]]="nicht Mandant 100","",IF(Schnittstellen_technisch[[#This Row],[Wo ist Mandant 100]]="Receiver",Schnittstellen_technisch[[#This Row],[Sender]],Schnittstellen_technisch[[#This Row],[Receiver]]))</f>
        <v>ASS_PROD</v>
      </c>
      <c r="H51" t="s">
        <v>8970</v>
      </c>
      <c r="I51" t="s">
        <v>8971</v>
      </c>
      <c r="J51" t="str">
        <f>IF(ISERROR(VLOOKUP(Schnittstelle_Klarname[[#This Row],[Schnittstelle]],BTT[Verwendete Schnittstelle
(optionale Auswahl)],1,FALSE)),"nein","ja")</f>
        <v>nein</v>
      </c>
    </row>
    <row r="52" spans="1:10" x14ac:dyDescent="0.25">
      <c r="A52" t="s">
        <v>8488</v>
      </c>
      <c r="B52" t="s">
        <v>5873</v>
      </c>
      <c r="C52" t="s">
        <v>5903</v>
      </c>
      <c r="D52" t="s">
        <v>8487</v>
      </c>
      <c r="E52" t="str">
        <f>IF(Schnittstellen_technisch[[#This Row],[Sender]]="SP1CLNT100","Sender",IF(Schnittstellen_technisch[[#This Row],[Receiver]]="SP1CLNT100","Receiver","nicht Mandant 100"))</f>
        <v>Receiver</v>
      </c>
      <c r="F52" t="str">
        <f>IF(Schnittstellen_technisch[[#This Row],[Wo ist Mandant 100]]="nicht Mandant 100","",IF(Schnittstellen_technisch[[#This Row],[Wo ist Mandant 100]]="Receiver",Schnittstellen_technisch[[#This Row],[Sender]],Schnittstellen_technisch[[#This Row],[Receiver]]))</f>
        <v>ASS_PROD</v>
      </c>
      <c r="H52" t="s">
        <v>8972</v>
      </c>
      <c r="I52" t="s">
        <v>8973</v>
      </c>
      <c r="J52" s="10" t="str">
        <f>IF(ISERROR(VLOOKUP(Schnittstelle_Klarname[[#This Row],[Schnittstelle]],BTT[Verwendete Schnittstelle
(optionale Auswahl)],1,FALSE)),"nein","ja")</f>
        <v>nein</v>
      </c>
    </row>
    <row r="53" spans="1:10" x14ac:dyDescent="0.25">
      <c r="A53" t="s">
        <v>8488</v>
      </c>
      <c r="B53" t="s">
        <v>5880</v>
      </c>
      <c r="C53" t="s">
        <v>5904</v>
      </c>
      <c r="D53" t="s">
        <v>8487</v>
      </c>
      <c r="E53" t="str">
        <f>IF(Schnittstellen_technisch[[#This Row],[Sender]]="SP1CLNT100","Sender",IF(Schnittstellen_technisch[[#This Row],[Receiver]]="SP1CLNT100","Receiver","nicht Mandant 100"))</f>
        <v>Receiver</v>
      </c>
      <c r="F53" t="str">
        <f>IF(Schnittstellen_technisch[[#This Row],[Wo ist Mandant 100]]="nicht Mandant 100","",IF(Schnittstellen_technisch[[#This Row],[Wo ist Mandant 100]]="Receiver",Schnittstellen_technisch[[#This Row],[Sender]],Schnittstellen_technisch[[#This Row],[Receiver]]))</f>
        <v>ASS_PROD</v>
      </c>
      <c r="H53" t="s">
        <v>8496</v>
      </c>
      <c r="J53" s="10" t="str">
        <f>IF(ISERROR(VLOOKUP(Schnittstelle_Klarname[[#This Row],[Schnittstelle]],BTT[Verwendete Schnittstelle
(optionale Auswahl)],1,FALSE)),"nein","ja")</f>
        <v>nein</v>
      </c>
    </row>
    <row r="54" spans="1:10" x14ac:dyDescent="0.25">
      <c r="A54" t="s">
        <v>8489</v>
      </c>
      <c r="B54" t="s">
        <v>5905</v>
      </c>
      <c r="C54" t="s">
        <v>5906</v>
      </c>
      <c r="D54" t="s">
        <v>8487</v>
      </c>
      <c r="E54" t="str">
        <f>IF(Schnittstellen_technisch[[#This Row],[Sender]]="SP1CLNT100","Sender",IF(Schnittstellen_technisch[[#This Row],[Receiver]]="SP1CLNT100","Receiver","nicht Mandant 100"))</f>
        <v>Receiver</v>
      </c>
      <c r="F54" t="str">
        <f>IF(Schnittstellen_technisch[[#This Row],[Wo ist Mandant 100]]="nicht Mandant 100","",IF(Schnittstellen_technisch[[#This Row],[Wo ist Mandant 100]]="Receiver",Schnittstellen_technisch[[#This Row],[Sender]],Schnittstellen_technisch[[#This Row],[Receiver]]))</f>
        <v>BANT_PROD</v>
      </c>
      <c r="H54" t="s">
        <v>8974</v>
      </c>
      <c r="I54" t="s">
        <v>8975</v>
      </c>
      <c r="J54" t="str">
        <f>IF(ISERROR(VLOOKUP(Schnittstelle_Klarname[[#This Row],[Schnittstelle]],BTT[Verwendete Schnittstelle
(optionale Auswahl)],1,FALSE)),"nein","ja")</f>
        <v>nein</v>
      </c>
    </row>
    <row r="55" spans="1:10" x14ac:dyDescent="0.25">
      <c r="A55" t="s">
        <v>8490</v>
      </c>
      <c r="B55" t="s">
        <v>5907</v>
      </c>
      <c r="C55" t="s">
        <v>5908</v>
      </c>
      <c r="D55" t="s">
        <v>8487</v>
      </c>
      <c r="E55" t="str">
        <f>IF(Schnittstellen_technisch[[#This Row],[Sender]]="SP1CLNT100","Sender",IF(Schnittstellen_technisch[[#This Row],[Receiver]]="SP1CLNT100","Receiver","nicht Mandant 100"))</f>
        <v>Receiver</v>
      </c>
      <c r="F55" t="str">
        <f>IF(Schnittstellen_technisch[[#This Row],[Wo ist Mandant 100]]="nicht Mandant 100","",IF(Schnittstellen_technisch[[#This Row],[Wo ist Mandant 100]]="Receiver",Schnittstellen_technisch[[#This Row],[Sender]],Schnittstellen_technisch[[#This Row],[Receiver]]))</f>
        <v>BPI_PROD</v>
      </c>
      <c r="H55" t="s">
        <v>8976</v>
      </c>
      <c r="I55" t="s">
        <v>8977</v>
      </c>
      <c r="J55" s="10" t="str">
        <f>IF(ISERROR(VLOOKUP(Schnittstelle_Klarname[[#This Row],[Schnittstelle]],BTT[Verwendete Schnittstelle
(optionale Auswahl)],1,FALSE)),"nein","ja")</f>
        <v>nein</v>
      </c>
    </row>
    <row r="56" spans="1:10" x14ac:dyDescent="0.25">
      <c r="A56" t="s">
        <v>8490</v>
      </c>
      <c r="B56" t="s">
        <v>5907</v>
      </c>
      <c r="C56" t="s">
        <v>5909</v>
      </c>
      <c r="D56" t="s">
        <v>8487</v>
      </c>
      <c r="E56" t="str">
        <f>IF(Schnittstellen_technisch[[#This Row],[Sender]]="SP1CLNT100","Sender",IF(Schnittstellen_technisch[[#This Row],[Receiver]]="SP1CLNT100","Receiver","nicht Mandant 100"))</f>
        <v>Receiver</v>
      </c>
      <c r="F56" t="str">
        <f>IF(Schnittstellen_technisch[[#This Row],[Wo ist Mandant 100]]="nicht Mandant 100","",IF(Schnittstellen_technisch[[#This Row],[Wo ist Mandant 100]]="Receiver",Schnittstellen_technisch[[#This Row],[Sender]],Schnittstellen_technisch[[#This Row],[Receiver]]))</f>
        <v>BPI_PROD</v>
      </c>
      <c r="H56" t="s">
        <v>8515</v>
      </c>
      <c r="J56" s="10" t="str">
        <f>IF(ISERROR(VLOOKUP(Schnittstelle_Klarname[[#This Row],[Schnittstelle]],BTT[Verwendete Schnittstelle
(optionale Auswahl)],1,FALSE)),"nein","ja")</f>
        <v>nein</v>
      </c>
    </row>
    <row r="57" spans="1:10" x14ac:dyDescent="0.25">
      <c r="A57" t="s">
        <v>8490</v>
      </c>
      <c r="B57" t="s">
        <v>5910</v>
      </c>
      <c r="C57" t="s">
        <v>5911</v>
      </c>
      <c r="D57" t="s">
        <v>8487</v>
      </c>
      <c r="E57" t="str">
        <f>IF(Schnittstellen_technisch[[#This Row],[Sender]]="SP1CLNT100","Sender",IF(Schnittstellen_technisch[[#This Row],[Receiver]]="SP1CLNT100","Receiver","nicht Mandant 100"))</f>
        <v>Receiver</v>
      </c>
      <c r="F57" t="str">
        <f>IF(Schnittstellen_technisch[[#This Row],[Wo ist Mandant 100]]="nicht Mandant 100","",IF(Schnittstellen_technisch[[#This Row],[Wo ist Mandant 100]]="Receiver",Schnittstellen_technisch[[#This Row],[Sender]],Schnittstellen_technisch[[#This Row],[Receiver]]))</f>
        <v>BPI_PROD</v>
      </c>
      <c r="H57" t="s">
        <v>8978</v>
      </c>
      <c r="I57" t="s">
        <v>8979</v>
      </c>
      <c r="J57" s="10" t="str">
        <f>IF(ISERROR(VLOOKUP(Schnittstelle_Klarname[[#This Row],[Schnittstelle]],BTT[Verwendete Schnittstelle
(optionale Auswahl)],1,FALSE)),"nein","ja")</f>
        <v>nein</v>
      </c>
    </row>
    <row r="58" spans="1:10" x14ac:dyDescent="0.25">
      <c r="A58" t="s">
        <v>8490</v>
      </c>
      <c r="B58" t="s">
        <v>5910</v>
      </c>
      <c r="C58" t="s">
        <v>5912</v>
      </c>
      <c r="D58" t="s">
        <v>8487</v>
      </c>
      <c r="E58" t="str">
        <f>IF(Schnittstellen_technisch[[#This Row],[Sender]]="SP1CLNT100","Sender",IF(Schnittstellen_technisch[[#This Row],[Receiver]]="SP1CLNT100","Receiver","nicht Mandant 100"))</f>
        <v>Receiver</v>
      </c>
      <c r="F58" t="str">
        <f>IF(Schnittstellen_technisch[[#This Row],[Wo ist Mandant 100]]="nicht Mandant 100","",IF(Schnittstellen_technisch[[#This Row],[Wo ist Mandant 100]]="Receiver",Schnittstellen_technisch[[#This Row],[Sender]],Schnittstellen_technisch[[#This Row],[Receiver]]))</f>
        <v>BPI_PROD</v>
      </c>
      <c r="H58" t="s">
        <v>8980</v>
      </c>
      <c r="I58" t="s">
        <v>8981</v>
      </c>
      <c r="J58" s="10" t="str">
        <f>IF(ISERROR(VLOOKUP(Schnittstelle_Klarname[[#This Row],[Schnittstelle]],BTT[Verwendete Schnittstelle
(optionale Auswahl)],1,FALSE)),"nein","ja")</f>
        <v>nein</v>
      </c>
    </row>
    <row r="59" spans="1:10" x14ac:dyDescent="0.25">
      <c r="A59" t="s">
        <v>8491</v>
      </c>
      <c r="B59" t="s">
        <v>5873</v>
      </c>
      <c r="C59" t="s">
        <v>5913</v>
      </c>
      <c r="D59" t="s">
        <v>8487</v>
      </c>
      <c r="E59" t="str">
        <f>IF(Schnittstellen_technisch[[#This Row],[Sender]]="SP1CLNT100","Sender",IF(Schnittstellen_technisch[[#This Row],[Receiver]]="SP1CLNT100","Receiver","nicht Mandant 100"))</f>
        <v>Receiver</v>
      </c>
      <c r="F59" t="str">
        <f>IF(Schnittstellen_technisch[[#This Row],[Wo ist Mandant 100]]="nicht Mandant 100","",IF(Schnittstellen_technisch[[#This Row],[Wo ist Mandant 100]]="Receiver",Schnittstellen_technisch[[#This Row],[Sender]],Schnittstellen_technisch[[#This Row],[Receiver]]))</f>
        <v>DWH_PROD</v>
      </c>
      <c r="H59" t="s">
        <v>8982</v>
      </c>
      <c r="I59" t="s">
        <v>8983</v>
      </c>
      <c r="J59" s="10" t="str">
        <f>IF(ISERROR(VLOOKUP(Schnittstelle_Klarname[[#This Row],[Schnittstelle]],BTT[Verwendete Schnittstelle
(optionale Auswahl)],1,FALSE)),"nein","ja")</f>
        <v>nein</v>
      </c>
    </row>
    <row r="60" spans="1:10" x14ac:dyDescent="0.25">
      <c r="A60" t="s">
        <v>8492</v>
      </c>
      <c r="B60" t="s">
        <v>5873</v>
      </c>
      <c r="C60" t="s">
        <v>5914</v>
      </c>
      <c r="D60" t="s">
        <v>8487</v>
      </c>
      <c r="E60" t="str">
        <f>IF(Schnittstellen_technisch[[#This Row],[Sender]]="SP1CLNT100","Sender",IF(Schnittstellen_technisch[[#This Row],[Receiver]]="SP1CLNT100","Receiver","nicht Mandant 100"))</f>
        <v>Receiver</v>
      </c>
      <c r="F60" t="str">
        <f>IF(Schnittstellen_technisch[[#This Row],[Wo ist Mandant 100]]="nicht Mandant 100","",IF(Schnittstellen_technisch[[#This Row],[Wo ist Mandant 100]]="Receiver",Schnittstellen_technisch[[#This Row],[Sender]],Schnittstellen_technisch[[#This Row],[Receiver]]))</f>
        <v>EK_PORTAL_PROD</v>
      </c>
      <c r="H60" t="s">
        <v>8533</v>
      </c>
      <c r="I60" t="s">
        <v>8533</v>
      </c>
      <c r="J60" t="str">
        <f>IF(ISERROR(VLOOKUP(Schnittstelle_Klarname[[#This Row],[Schnittstelle]],BTT[Verwendete Schnittstelle
(optionale Auswahl)],1,FALSE)),"nein","ja")</f>
        <v>ja</v>
      </c>
    </row>
    <row r="61" spans="1:10" x14ac:dyDescent="0.25">
      <c r="A61" t="s">
        <v>8492</v>
      </c>
      <c r="B61" t="s">
        <v>5873</v>
      </c>
      <c r="C61" t="s">
        <v>5915</v>
      </c>
      <c r="D61" t="s">
        <v>8487</v>
      </c>
      <c r="E61" t="str">
        <f>IF(Schnittstellen_technisch[[#This Row],[Sender]]="SP1CLNT100","Sender",IF(Schnittstellen_technisch[[#This Row],[Receiver]]="SP1CLNT100","Receiver","nicht Mandant 100"))</f>
        <v>Receiver</v>
      </c>
      <c r="F61" t="str">
        <f>IF(Schnittstellen_technisch[[#This Row],[Wo ist Mandant 100]]="nicht Mandant 100","",IF(Schnittstellen_technisch[[#This Row],[Wo ist Mandant 100]]="Receiver",Schnittstellen_technisch[[#This Row],[Sender]],Schnittstellen_technisch[[#This Row],[Receiver]]))</f>
        <v>EK_PORTAL_PROD</v>
      </c>
      <c r="H61" t="s">
        <v>8575</v>
      </c>
      <c r="I61" t="s">
        <v>8984</v>
      </c>
      <c r="J61" t="str">
        <f>IF(ISERROR(VLOOKUP(Schnittstelle_Klarname[[#This Row],[Schnittstelle]],BTT[Verwendete Schnittstelle
(optionale Auswahl)],1,FALSE)),"nein","ja")</f>
        <v>ja</v>
      </c>
    </row>
    <row r="62" spans="1:10" x14ac:dyDescent="0.25">
      <c r="A62" t="s">
        <v>8493</v>
      </c>
      <c r="B62" t="s">
        <v>5873</v>
      </c>
      <c r="C62" t="s">
        <v>5916</v>
      </c>
      <c r="D62" t="s">
        <v>8487</v>
      </c>
      <c r="E62" t="str">
        <f>IF(Schnittstellen_technisch[[#This Row],[Sender]]="SP1CLNT100","Sender",IF(Schnittstellen_technisch[[#This Row],[Receiver]]="SP1CLNT100","Receiver","nicht Mandant 100"))</f>
        <v>Receiver</v>
      </c>
      <c r="F62" t="str">
        <f>IF(Schnittstellen_technisch[[#This Row],[Wo ist Mandant 100]]="nicht Mandant 100","",IF(Schnittstellen_technisch[[#This Row],[Wo ist Mandant 100]]="Receiver",Schnittstellen_technisch[[#This Row],[Sender]],Schnittstellen_technisch[[#This Row],[Receiver]]))</f>
        <v>FILENET_PROD</v>
      </c>
      <c r="H62" t="s">
        <v>8497</v>
      </c>
      <c r="I62" t="s">
        <v>8985</v>
      </c>
      <c r="J62" s="10" t="str">
        <f>IF(ISERROR(VLOOKUP(Schnittstelle_Klarname[[#This Row],[Schnittstelle]],BTT[Verwendete Schnittstelle
(optionale Auswahl)],1,FALSE)),"nein","ja")</f>
        <v>nein</v>
      </c>
    </row>
    <row r="63" spans="1:10" x14ac:dyDescent="0.25">
      <c r="A63" t="s">
        <v>8493</v>
      </c>
      <c r="B63" t="s">
        <v>5873</v>
      </c>
      <c r="C63" t="s">
        <v>5917</v>
      </c>
      <c r="D63" t="s">
        <v>8487</v>
      </c>
      <c r="E63" t="str">
        <f>IF(Schnittstellen_technisch[[#This Row],[Sender]]="SP1CLNT100","Sender",IF(Schnittstellen_technisch[[#This Row],[Receiver]]="SP1CLNT100","Receiver","nicht Mandant 100"))</f>
        <v>Receiver</v>
      </c>
      <c r="F63" t="str">
        <f>IF(Schnittstellen_technisch[[#This Row],[Wo ist Mandant 100]]="nicht Mandant 100","",IF(Schnittstellen_technisch[[#This Row],[Wo ist Mandant 100]]="Receiver",Schnittstellen_technisch[[#This Row],[Sender]],Schnittstellen_technisch[[#This Row],[Receiver]]))</f>
        <v>FILENET_PROD</v>
      </c>
      <c r="H63" t="s">
        <v>8507</v>
      </c>
      <c r="I63" t="s">
        <v>8986</v>
      </c>
      <c r="J63" s="10" t="str">
        <f>IF(ISERROR(VLOOKUP(Schnittstelle_Klarname[[#This Row],[Schnittstelle]],BTT[Verwendete Schnittstelle
(optionale Auswahl)],1,FALSE)),"nein","ja")</f>
        <v>nein</v>
      </c>
    </row>
    <row r="64" spans="1:10" x14ac:dyDescent="0.25">
      <c r="A64" t="s">
        <v>8493</v>
      </c>
      <c r="B64" t="s">
        <v>5873</v>
      </c>
      <c r="C64" t="s">
        <v>5918</v>
      </c>
      <c r="D64" t="s">
        <v>8487</v>
      </c>
      <c r="E64" t="str">
        <f>IF(Schnittstellen_technisch[[#This Row],[Sender]]="SP1CLNT100","Sender",IF(Schnittstellen_technisch[[#This Row],[Receiver]]="SP1CLNT100","Receiver","nicht Mandant 100"))</f>
        <v>Receiver</v>
      </c>
      <c r="F64" t="str">
        <f>IF(Schnittstellen_technisch[[#This Row],[Wo ist Mandant 100]]="nicht Mandant 100","",IF(Schnittstellen_technisch[[#This Row],[Wo ist Mandant 100]]="Receiver",Schnittstellen_technisch[[#This Row],[Sender]],Schnittstellen_technisch[[#This Row],[Receiver]]))</f>
        <v>FILENET_PROD</v>
      </c>
      <c r="H64" t="s">
        <v>8987</v>
      </c>
      <c r="I64" t="s">
        <v>8988</v>
      </c>
      <c r="J64" s="10" t="str">
        <f>IF(ISERROR(VLOOKUP(Schnittstelle_Klarname[[#This Row],[Schnittstelle]],BTT[Verwendete Schnittstelle
(optionale Auswahl)],1,FALSE)),"nein","ja")</f>
        <v>nein</v>
      </c>
    </row>
    <row r="65" spans="1:10" x14ac:dyDescent="0.25">
      <c r="A65" t="s">
        <v>8493</v>
      </c>
      <c r="B65" t="s">
        <v>5873</v>
      </c>
      <c r="C65" t="s">
        <v>5879</v>
      </c>
      <c r="D65" t="s">
        <v>8487</v>
      </c>
      <c r="E65" t="str">
        <f>IF(Schnittstellen_technisch[[#This Row],[Sender]]="SP1CLNT100","Sender",IF(Schnittstellen_technisch[[#This Row],[Receiver]]="SP1CLNT100","Receiver","nicht Mandant 100"))</f>
        <v>Receiver</v>
      </c>
      <c r="F65" t="str">
        <f>IF(Schnittstellen_technisch[[#This Row],[Wo ist Mandant 100]]="nicht Mandant 100","",IF(Schnittstellen_technisch[[#This Row],[Wo ist Mandant 100]]="Receiver",Schnittstellen_technisch[[#This Row],[Sender]],Schnittstellen_technisch[[#This Row],[Receiver]]))</f>
        <v>FILENET_PROD</v>
      </c>
      <c r="H65" t="s">
        <v>31</v>
      </c>
      <c r="I65" t="s">
        <v>8989</v>
      </c>
      <c r="J65" s="10" t="str">
        <f>IF(ISERROR(VLOOKUP(Schnittstelle_Klarname[[#This Row],[Schnittstelle]],BTT[Verwendete Schnittstelle
(optionale Auswahl)],1,FALSE)),"nein","ja")</f>
        <v>nein</v>
      </c>
    </row>
    <row r="66" spans="1:10" x14ac:dyDescent="0.25">
      <c r="A66" t="s">
        <v>8493</v>
      </c>
      <c r="B66" t="s">
        <v>5873</v>
      </c>
      <c r="C66" t="s">
        <v>5919</v>
      </c>
      <c r="D66" t="s">
        <v>8487</v>
      </c>
      <c r="E66" t="str">
        <f>IF(Schnittstellen_technisch[[#This Row],[Sender]]="SP1CLNT100","Sender",IF(Schnittstellen_technisch[[#This Row],[Receiver]]="SP1CLNT100","Receiver","nicht Mandant 100"))</f>
        <v>Receiver</v>
      </c>
      <c r="F66" t="str">
        <f>IF(Schnittstellen_technisch[[#This Row],[Wo ist Mandant 100]]="nicht Mandant 100","",IF(Schnittstellen_technisch[[#This Row],[Wo ist Mandant 100]]="Receiver",Schnittstellen_technisch[[#This Row],[Sender]],Schnittstellen_technisch[[#This Row],[Receiver]]))</f>
        <v>FILENET_PROD</v>
      </c>
      <c r="H66" t="s">
        <v>8990</v>
      </c>
      <c r="I66" t="s">
        <v>8991</v>
      </c>
      <c r="J66" s="10" t="str">
        <f>IF(ISERROR(VLOOKUP(Schnittstelle_Klarname[[#This Row],[Schnittstelle]],BTT[Verwendete Schnittstelle
(optionale Auswahl)],1,FALSE)),"nein","ja")</f>
        <v>ja</v>
      </c>
    </row>
    <row r="67" spans="1:10" x14ac:dyDescent="0.25">
      <c r="A67" t="s">
        <v>8493</v>
      </c>
      <c r="B67" t="s">
        <v>5873</v>
      </c>
      <c r="C67" t="s">
        <v>5920</v>
      </c>
      <c r="D67" t="s">
        <v>8487</v>
      </c>
      <c r="E67" t="str">
        <f>IF(Schnittstellen_technisch[[#This Row],[Sender]]="SP1CLNT100","Sender",IF(Schnittstellen_technisch[[#This Row],[Receiver]]="SP1CLNT100","Receiver","nicht Mandant 100"))</f>
        <v>Receiver</v>
      </c>
      <c r="F67" t="str">
        <f>IF(Schnittstellen_technisch[[#This Row],[Wo ist Mandant 100]]="nicht Mandant 100","",IF(Schnittstellen_technisch[[#This Row],[Wo ist Mandant 100]]="Receiver",Schnittstellen_technisch[[#This Row],[Sender]],Schnittstellen_technisch[[#This Row],[Receiver]]))</f>
        <v>FILENET_PROD</v>
      </c>
      <c r="H67" t="s">
        <v>8992</v>
      </c>
      <c r="I67" t="s">
        <v>8993</v>
      </c>
      <c r="J67" s="10" t="str">
        <f>IF(ISERROR(VLOOKUP(Schnittstelle_Klarname[[#This Row],[Schnittstelle]],BTT[Verwendete Schnittstelle
(optionale Auswahl)],1,FALSE)),"nein","ja")</f>
        <v>nein</v>
      </c>
    </row>
    <row r="68" spans="1:10" x14ac:dyDescent="0.25">
      <c r="A68" t="s">
        <v>8493</v>
      </c>
      <c r="B68" t="s">
        <v>5873</v>
      </c>
      <c r="C68" t="s">
        <v>5921</v>
      </c>
      <c r="D68" t="s">
        <v>8487</v>
      </c>
      <c r="E68" t="str">
        <f>IF(Schnittstellen_technisch[[#This Row],[Sender]]="SP1CLNT100","Sender",IF(Schnittstellen_technisch[[#This Row],[Receiver]]="SP1CLNT100","Receiver","nicht Mandant 100"))</f>
        <v>Receiver</v>
      </c>
      <c r="F68" t="str">
        <f>IF(Schnittstellen_technisch[[#This Row],[Wo ist Mandant 100]]="nicht Mandant 100","",IF(Schnittstellen_technisch[[#This Row],[Wo ist Mandant 100]]="Receiver",Schnittstellen_technisch[[#This Row],[Sender]],Schnittstellen_technisch[[#This Row],[Receiver]]))</f>
        <v>FILENET_PROD</v>
      </c>
      <c r="H68" t="s">
        <v>8994</v>
      </c>
      <c r="I68" t="s">
        <v>8995</v>
      </c>
      <c r="J68" s="10" t="str">
        <f>IF(ISERROR(VLOOKUP(Schnittstelle_Klarname[[#This Row],[Schnittstelle]],BTT[Verwendete Schnittstelle
(optionale Auswahl)],1,FALSE)),"nein","ja")</f>
        <v>nein</v>
      </c>
    </row>
    <row r="69" spans="1:10" x14ac:dyDescent="0.25">
      <c r="A69" t="s">
        <v>8493</v>
      </c>
      <c r="B69" t="s">
        <v>5873</v>
      </c>
      <c r="C69" t="s">
        <v>5922</v>
      </c>
      <c r="D69" t="s">
        <v>8487</v>
      </c>
      <c r="E69" t="str">
        <f>IF(Schnittstellen_technisch[[#This Row],[Sender]]="SP1CLNT100","Sender",IF(Schnittstellen_technisch[[#This Row],[Receiver]]="SP1CLNT100","Receiver","nicht Mandant 100"))</f>
        <v>Receiver</v>
      </c>
      <c r="F69" t="str">
        <f>IF(Schnittstellen_technisch[[#This Row],[Wo ist Mandant 100]]="nicht Mandant 100","",IF(Schnittstellen_technisch[[#This Row],[Wo ist Mandant 100]]="Receiver",Schnittstellen_technisch[[#This Row],[Sender]],Schnittstellen_technisch[[#This Row],[Receiver]]))</f>
        <v>FILENET_PROD</v>
      </c>
      <c r="H69" t="s">
        <v>8577</v>
      </c>
      <c r="I69" t="s">
        <v>8577</v>
      </c>
      <c r="J69" s="10" t="str">
        <f>IF(ISERROR(VLOOKUP(Schnittstelle_Klarname[[#This Row],[Schnittstelle]],BTT[Verwendete Schnittstelle
(optionale Auswahl)],1,FALSE)),"nein","ja")</f>
        <v>nein</v>
      </c>
    </row>
    <row r="70" spans="1:10" x14ac:dyDescent="0.25">
      <c r="A70" t="s">
        <v>8493</v>
      </c>
      <c r="B70" t="s">
        <v>5873</v>
      </c>
      <c r="C70" t="s">
        <v>5923</v>
      </c>
      <c r="D70" t="s">
        <v>8487</v>
      </c>
      <c r="E70" t="str">
        <f>IF(Schnittstellen_technisch[[#This Row],[Sender]]="SP1CLNT100","Sender",IF(Schnittstellen_technisch[[#This Row],[Receiver]]="SP1CLNT100","Receiver","nicht Mandant 100"))</f>
        <v>Receiver</v>
      </c>
      <c r="F70" t="str">
        <f>IF(Schnittstellen_technisch[[#This Row],[Wo ist Mandant 100]]="nicht Mandant 100","",IF(Schnittstellen_technisch[[#This Row],[Wo ist Mandant 100]]="Receiver",Schnittstellen_technisch[[#This Row],[Sender]],Schnittstellen_technisch[[#This Row],[Receiver]]))</f>
        <v>FILENET_PROD</v>
      </c>
      <c r="H70" t="s">
        <v>8576</v>
      </c>
      <c r="I70" t="s">
        <v>8576</v>
      </c>
      <c r="J70" s="10" t="str">
        <f>IF(ISERROR(VLOOKUP(Schnittstelle_Klarname[[#This Row],[Schnittstelle]],BTT[Verwendete Schnittstelle
(optionale Auswahl)],1,FALSE)),"nein","ja")</f>
        <v>nein</v>
      </c>
    </row>
    <row r="71" spans="1:10" x14ac:dyDescent="0.25">
      <c r="A71" t="s">
        <v>8493</v>
      </c>
      <c r="B71" t="s">
        <v>5873</v>
      </c>
      <c r="C71" t="s">
        <v>5924</v>
      </c>
      <c r="D71" t="s">
        <v>8487</v>
      </c>
      <c r="E71" t="str">
        <f>IF(Schnittstellen_technisch[[#This Row],[Sender]]="SP1CLNT100","Sender",IF(Schnittstellen_technisch[[#This Row],[Receiver]]="SP1CLNT100","Receiver","nicht Mandant 100"))</f>
        <v>Receiver</v>
      </c>
      <c r="F71" t="str">
        <f>IF(Schnittstellen_technisch[[#This Row],[Wo ist Mandant 100]]="nicht Mandant 100","",IF(Schnittstellen_technisch[[#This Row],[Wo ist Mandant 100]]="Receiver",Schnittstellen_technisch[[#This Row],[Sender]],Schnittstellen_technisch[[#This Row],[Receiver]]))</f>
        <v>FILENET_PROD</v>
      </c>
      <c r="H71" t="s">
        <v>8996</v>
      </c>
      <c r="I71" t="s">
        <v>8997</v>
      </c>
      <c r="J71" t="str">
        <f>IF(ISERROR(VLOOKUP(Schnittstelle_Klarname[[#This Row],[Schnittstelle]],BTT[Verwendete Schnittstelle
(optionale Auswahl)],1,FALSE)),"nein","ja")</f>
        <v>nein</v>
      </c>
    </row>
    <row r="72" spans="1:10" x14ac:dyDescent="0.25">
      <c r="A72" t="s">
        <v>8493</v>
      </c>
      <c r="B72" t="s">
        <v>5873</v>
      </c>
      <c r="C72" t="s">
        <v>5925</v>
      </c>
      <c r="D72" t="s">
        <v>8487</v>
      </c>
      <c r="E72" t="str">
        <f>IF(Schnittstellen_technisch[[#This Row],[Sender]]="SP1CLNT100","Sender",IF(Schnittstellen_technisch[[#This Row],[Receiver]]="SP1CLNT100","Receiver","nicht Mandant 100"))</f>
        <v>Receiver</v>
      </c>
      <c r="F72" t="str">
        <f>IF(Schnittstellen_technisch[[#This Row],[Wo ist Mandant 100]]="nicht Mandant 100","",IF(Schnittstellen_technisch[[#This Row],[Wo ist Mandant 100]]="Receiver",Schnittstellen_technisch[[#This Row],[Sender]],Schnittstellen_technisch[[#This Row],[Receiver]]))</f>
        <v>FILENET_PROD</v>
      </c>
      <c r="H72" t="s">
        <v>8998</v>
      </c>
      <c r="I72" t="s">
        <v>8999</v>
      </c>
      <c r="J72" s="10" t="str">
        <f>IF(ISERROR(VLOOKUP(Schnittstelle_Klarname[[#This Row],[Schnittstelle]],BTT[Verwendete Schnittstelle
(optionale Auswahl)],1,FALSE)),"nein","ja")</f>
        <v>nein</v>
      </c>
    </row>
    <row r="73" spans="1:10" x14ac:dyDescent="0.25">
      <c r="A73" t="s">
        <v>8493</v>
      </c>
      <c r="B73" t="s">
        <v>5873</v>
      </c>
      <c r="C73" t="s">
        <v>5926</v>
      </c>
      <c r="D73" t="s">
        <v>8487</v>
      </c>
      <c r="E73" t="str">
        <f>IF(Schnittstellen_technisch[[#This Row],[Sender]]="SP1CLNT100","Sender",IF(Schnittstellen_technisch[[#This Row],[Receiver]]="SP1CLNT100","Receiver","nicht Mandant 100"))</f>
        <v>Receiver</v>
      </c>
      <c r="F73" t="str">
        <f>IF(Schnittstellen_technisch[[#This Row],[Wo ist Mandant 100]]="nicht Mandant 100","",IF(Schnittstellen_technisch[[#This Row],[Wo ist Mandant 100]]="Receiver",Schnittstellen_technisch[[#This Row],[Sender]],Schnittstellen_technisch[[#This Row],[Receiver]]))</f>
        <v>FILENET_PROD</v>
      </c>
      <c r="H73" t="s">
        <v>8498</v>
      </c>
      <c r="J73" t="str">
        <f>IF(ISERROR(VLOOKUP(Schnittstelle_Klarname[[#This Row],[Schnittstelle]],BTT[Verwendete Schnittstelle
(optionale Auswahl)],1,FALSE)),"nein","ja")</f>
        <v>nein</v>
      </c>
    </row>
    <row r="74" spans="1:10" x14ac:dyDescent="0.25">
      <c r="A74" t="s">
        <v>8494</v>
      </c>
      <c r="B74" t="s">
        <v>5873</v>
      </c>
      <c r="C74" t="s">
        <v>5927</v>
      </c>
      <c r="D74" t="s">
        <v>8487</v>
      </c>
      <c r="E74" t="str">
        <f>IF(Schnittstellen_technisch[[#This Row],[Sender]]="SP1CLNT100","Sender",IF(Schnittstellen_technisch[[#This Row],[Receiver]]="SP1CLNT100","Receiver","nicht Mandant 100"))</f>
        <v>Receiver</v>
      </c>
      <c r="F74" t="str">
        <f>IF(Schnittstellen_technisch[[#This Row],[Wo ist Mandant 100]]="nicht Mandant 100","",IF(Schnittstellen_technisch[[#This Row],[Wo ist Mandant 100]]="Receiver",Schnittstellen_technisch[[#This Row],[Sender]],Schnittstellen_technisch[[#This Row],[Receiver]]))</f>
        <v>GIMBAA_PROD</v>
      </c>
      <c r="H74" t="s">
        <v>9000</v>
      </c>
      <c r="I74" t="s">
        <v>9001</v>
      </c>
      <c r="J74" s="10" t="str">
        <f>IF(ISERROR(VLOOKUP(Schnittstelle_Klarname[[#This Row],[Schnittstelle]],BTT[Verwendete Schnittstelle
(optionale Auswahl)],1,FALSE)),"nein","ja")</f>
        <v>nein</v>
      </c>
    </row>
    <row r="75" spans="1:10" x14ac:dyDescent="0.25">
      <c r="A75" t="s">
        <v>8494</v>
      </c>
      <c r="B75" t="s">
        <v>5873</v>
      </c>
      <c r="C75" t="s">
        <v>5928</v>
      </c>
      <c r="D75" t="s">
        <v>8487</v>
      </c>
      <c r="E75" t="str">
        <f>IF(Schnittstellen_technisch[[#This Row],[Sender]]="SP1CLNT100","Sender",IF(Schnittstellen_technisch[[#This Row],[Receiver]]="SP1CLNT100","Receiver","nicht Mandant 100"))</f>
        <v>Receiver</v>
      </c>
      <c r="F75" t="str">
        <f>IF(Schnittstellen_technisch[[#This Row],[Wo ist Mandant 100]]="nicht Mandant 100","",IF(Schnittstellen_technisch[[#This Row],[Wo ist Mandant 100]]="Receiver",Schnittstellen_technisch[[#This Row],[Sender]],Schnittstellen_technisch[[#This Row],[Receiver]]))</f>
        <v>GIMBAA_PROD</v>
      </c>
      <c r="H75" t="s">
        <v>8499</v>
      </c>
      <c r="I75" t="s">
        <v>9002</v>
      </c>
      <c r="J75" s="10" t="str">
        <f>IF(ISERROR(VLOOKUP(Schnittstelle_Klarname[[#This Row],[Schnittstelle]],BTT[Verwendete Schnittstelle
(optionale Auswahl)],1,FALSE)),"nein","ja")</f>
        <v>nein</v>
      </c>
    </row>
    <row r="76" spans="1:10" x14ac:dyDescent="0.25">
      <c r="A76" t="s">
        <v>8494</v>
      </c>
      <c r="B76" t="s">
        <v>5873</v>
      </c>
      <c r="C76" t="s">
        <v>5929</v>
      </c>
      <c r="D76" t="s">
        <v>8487</v>
      </c>
      <c r="E76" t="str">
        <f>IF(Schnittstellen_technisch[[#This Row],[Sender]]="SP1CLNT100","Sender",IF(Schnittstellen_technisch[[#This Row],[Receiver]]="SP1CLNT100","Receiver","nicht Mandant 100"))</f>
        <v>Receiver</v>
      </c>
      <c r="F76" t="str">
        <f>IF(Schnittstellen_technisch[[#This Row],[Wo ist Mandant 100]]="nicht Mandant 100","",IF(Schnittstellen_technisch[[#This Row],[Wo ist Mandant 100]]="Receiver",Schnittstellen_technisch[[#This Row],[Sender]],Schnittstellen_technisch[[#This Row],[Receiver]]))</f>
        <v>GIMBAA_PROD</v>
      </c>
      <c r="H76" t="s">
        <v>9003</v>
      </c>
      <c r="I76" t="s">
        <v>9004</v>
      </c>
      <c r="J76" s="10" t="str">
        <f>IF(ISERROR(VLOOKUP(Schnittstelle_Klarname[[#This Row],[Schnittstelle]],BTT[Verwendete Schnittstelle
(optionale Auswahl)],1,FALSE)),"nein","ja")</f>
        <v>nein</v>
      </c>
    </row>
    <row r="77" spans="1:10" x14ac:dyDescent="0.25">
      <c r="A77" t="s">
        <v>8495</v>
      </c>
      <c r="B77" t="s">
        <v>5873</v>
      </c>
      <c r="C77" t="s">
        <v>5930</v>
      </c>
      <c r="D77" t="s">
        <v>8487</v>
      </c>
      <c r="E77" t="str">
        <f>IF(Schnittstellen_technisch[[#This Row],[Sender]]="SP1CLNT100","Sender",IF(Schnittstellen_technisch[[#This Row],[Receiver]]="SP1CLNT100","Receiver","nicht Mandant 100"))</f>
        <v>Receiver</v>
      </c>
      <c r="F77" t="str">
        <f>IF(Schnittstellen_technisch[[#This Row],[Wo ist Mandant 100]]="nicht Mandant 100","",IF(Schnittstellen_technisch[[#This Row],[Wo ist Mandant 100]]="Receiver",Schnittstellen_technisch[[#This Row],[Sender]],Schnittstellen_technisch[[#This Row],[Receiver]]))</f>
        <v>HA_INFOTOOL_PROD</v>
      </c>
      <c r="H77" t="s">
        <v>9005</v>
      </c>
      <c r="I77" t="s">
        <v>9006</v>
      </c>
      <c r="J77" s="10" t="str">
        <f>IF(ISERROR(VLOOKUP(Schnittstelle_Klarname[[#This Row],[Schnittstelle]],BTT[Verwendete Schnittstelle
(optionale Auswahl)],1,FALSE)),"nein","ja")</f>
        <v>nein</v>
      </c>
    </row>
    <row r="78" spans="1:10" x14ac:dyDescent="0.25">
      <c r="A78" t="s">
        <v>8495</v>
      </c>
      <c r="B78" t="s">
        <v>5873</v>
      </c>
      <c r="C78" t="s">
        <v>5931</v>
      </c>
      <c r="D78" t="s">
        <v>8487</v>
      </c>
      <c r="E78" t="str">
        <f>IF(Schnittstellen_technisch[[#This Row],[Sender]]="SP1CLNT100","Sender",IF(Schnittstellen_technisch[[#This Row],[Receiver]]="SP1CLNT100","Receiver","nicht Mandant 100"))</f>
        <v>Receiver</v>
      </c>
      <c r="F78" t="str">
        <f>IF(Schnittstellen_technisch[[#This Row],[Wo ist Mandant 100]]="nicht Mandant 100","",IF(Schnittstellen_technisch[[#This Row],[Wo ist Mandant 100]]="Receiver",Schnittstellen_technisch[[#This Row],[Sender]],Schnittstellen_technisch[[#This Row],[Receiver]]))</f>
        <v>HA_INFOTOOL_PROD</v>
      </c>
      <c r="H78" t="s">
        <v>9007</v>
      </c>
      <c r="I78" t="s">
        <v>9008</v>
      </c>
      <c r="J78" t="str">
        <f>IF(ISERROR(VLOOKUP(Schnittstelle_Klarname[[#This Row],[Schnittstelle]],BTT[Verwendete Schnittstelle
(optionale Auswahl)],1,FALSE)),"nein","ja")</f>
        <v>nein</v>
      </c>
    </row>
    <row r="79" spans="1:10" x14ac:dyDescent="0.25">
      <c r="A79" t="s">
        <v>8495</v>
      </c>
      <c r="B79" t="s">
        <v>5873</v>
      </c>
      <c r="C79" t="s">
        <v>5932</v>
      </c>
      <c r="D79" t="s">
        <v>8487</v>
      </c>
      <c r="E79" t="str">
        <f>IF(Schnittstellen_technisch[[#This Row],[Sender]]="SP1CLNT100","Sender",IF(Schnittstellen_technisch[[#This Row],[Receiver]]="SP1CLNT100","Receiver","nicht Mandant 100"))</f>
        <v>Receiver</v>
      </c>
      <c r="F79" t="str">
        <f>IF(Schnittstellen_technisch[[#This Row],[Wo ist Mandant 100]]="nicht Mandant 100","",IF(Schnittstellen_technisch[[#This Row],[Wo ist Mandant 100]]="Receiver",Schnittstellen_technisch[[#This Row],[Sender]],Schnittstellen_technisch[[#This Row],[Receiver]]))</f>
        <v>HA_INFOTOOL_PROD</v>
      </c>
      <c r="H79" t="s">
        <v>9009</v>
      </c>
      <c r="I79" t="s">
        <v>9010</v>
      </c>
      <c r="J79" s="10" t="str">
        <f>IF(ISERROR(VLOOKUP(Schnittstelle_Klarname[[#This Row],[Schnittstelle]],BTT[Verwendete Schnittstelle
(optionale Auswahl)],1,FALSE)),"nein","ja")</f>
        <v>nein</v>
      </c>
    </row>
    <row r="80" spans="1:10" x14ac:dyDescent="0.25">
      <c r="A80" t="s">
        <v>8495</v>
      </c>
      <c r="B80" t="s">
        <v>5873</v>
      </c>
      <c r="C80" t="s">
        <v>5933</v>
      </c>
      <c r="D80" t="s">
        <v>8487</v>
      </c>
      <c r="E80" t="str">
        <f>IF(Schnittstellen_technisch[[#This Row],[Sender]]="SP1CLNT100","Sender",IF(Schnittstellen_technisch[[#This Row],[Receiver]]="SP1CLNT100","Receiver","nicht Mandant 100"))</f>
        <v>Receiver</v>
      </c>
      <c r="F80" t="str">
        <f>IF(Schnittstellen_technisch[[#This Row],[Wo ist Mandant 100]]="nicht Mandant 100","",IF(Schnittstellen_technisch[[#This Row],[Wo ist Mandant 100]]="Receiver",Schnittstellen_technisch[[#This Row],[Sender]],Schnittstellen_technisch[[#This Row],[Receiver]]))</f>
        <v>HA_INFOTOOL_PROD</v>
      </c>
      <c r="H80" t="s">
        <v>8508</v>
      </c>
      <c r="I80" t="s">
        <v>9049</v>
      </c>
      <c r="J80" s="10" t="str">
        <f>IF(ISERROR(VLOOKUP(Schnittstelle_Klarname[[#This Row],[Schnittstelle]],BTT[Verwendete Schnittstelle
(optionale Auswahl)],1,FALSE)),"nein","ja")</f>
        <v>nein</v>
      </c>
    </row>
    <row r="81" spans="1:10" x14ac:dyDescent="0.25">
      <c r="A81" t="s">
        <v>8495</v>
      </c>
      <c r="B81" t="s">
        <v>5873</v>
      </c>
      <c r="C81" t="s">
        <v>5934</v>
      </c>
      <c r="D81" t="s">
        <v>8487</v>
      </c>
      <c r="E81" t="str">
        <f>IF(Schnittstellen_technisch[[#This Row],[Sender]]="SP1CLNT100","Sender",IF(Schnittstellen_technisch[[#This Row],[Receiver]]="SP1CLNT100","Receiver","nicht Mandant 100"))</f>
        <v>Receiver</v>
      </c>
      <c r="F81" t="str">
        <f>IF(Schnittstellen_technisch[[#This Row],[Wo ist Mandant 100]]="nicht Mandant 100","",IF(Schnittstellen_technisch[[#This Row],[Wo ist Mandant 100]]="Receiver",Schnittstellen_technisch[[#This Row],[Sender]],Schnittstellen_technisch[[#This Row],[Receiver]]))</f>
        <v>HA_INFOTOOL_PROD</v>
      </c>
      <c r="H81" t="s">
        <v>9011</v>
      </c>
      <c r="I81" t="s">
        <v>9012</v>
      </c>
      <c r="J81" s="10" t="str">
        <f>IF(ISERROR(VLOOKUP(Schnittstelle_Klarname[[#This Row],[Schnittstelle]],BTT[Verwendete Schnittstelle
(optionale Auswahl)],1,FALSE)),"nein","ja")</f>
        <v>nein</v>
      </c>
    </row>
    <row r="82" spans="1:10" x14ac:dyDescent="0.25">
      <c r="A82" t="s">
        <v>8496</v>
      </c>
      <c r="B82" t="s">
        <v>5873</v>
      </c>
      <c r="C82" t="s">
        <v>5874</v>
      </c>
      <c r="D82" t="s">
        <v>8487</v>
      </c>
      <c r="E82" t="str">
        <f>IF(Schnittstellen_technisch[[#This Row],[Sender]]="SP1CLNT100","Sender",IF(Schnittstellen_technisch[[#This Row],[Receiver]]="SP1CLNT100","Receiver","nicht Mandant 100"))</f>
        <v>Receiver</v>
      </c>
      <c r="F82" t="str">
        <f>IF(Schnittstellen_technisch[[#This Row],[Wo ist Mandant 100]]="nicht Mandant 100","",IF(Schnittstellen_technisch[[#This Row],[Wo ist Mandant 100]]="Receiver",Schnittstellen_technisch[[#This Row],[Sender]],Schnittstellen_technisch[[#This Row],[Receiver]]))</f>
        <v>IKS_PROD</v>
      </c>
      <c r="H82" t="s">
        <v>8893</v>
      </c>
      <c r="I82" t="s">
        <v>9013</v>
      </c>
      <c r="J82" s="10" t="str">
        <f>IF(ISERROR(VLOOKUP(Schnittstelle_Klarname[[#This Row],[Schnittstelle]],BTT[Verwendete Schnittstelle
(optionale Auswahl)],1,FALSE)),"nein","ja")</f>
        <v>nein</v>
      </c>
    </row>
    <row r="83" spans="1:10" x14ac:dyDescent="0.25">
      <c r="A83" t="s">
        <v>8497</v>
      </c>
      <c r="B83" t="s">
        <v>5935</v>
      </c>
      <c r="C83" t="s">
        <v>5936</v>
      </c>
      <c r="D83" t="s">
        <v>8487</v>
      </c>
      <c r="E83" t="str">
        <f>IF(Schnittstellen_technisch[[#This Row],[Sender]]="SP1CLNT100","Sender",IF(Schnittstellen_technisch[[#This Row],[Receiver]]="SP1CLNT100","Receiver","nicht Mandant 100"))</f>
        <v>Receiver</v>
      </c>
      <c r="F83" t="str">
        <f>IF(Schnittstellen_technisch[[#This Row],[Wo ist Mandant 100]]="nicht Mandant 100","",IF(Schnittstellen_technisch[[#This Row],[Wo ist Mandant 100]]="Receiver",Schnittstellen_technisch[[#This Row],[Sender]],Schnittstellen_technisch[[#This Row],[Receiver]]))</f>
        <v>KUNO_PROD</v>
      </c>
      <c r="H83" t="s">
        <v>9014</v>
      </c>
      <c r="I83" t="s">
        <v>9015</v>
      </c>
      <c r="J83" s="10" t="str">
        <f>IF(ISERROR(VLOOKUP(Schnittstelle_Klarname[[#This Row],[Schnittstelle]],BTT[Verwendete Schnittstelle
(optionale Auswahl)],1,FALSE)),"nein","ja")</f>
        <v>nein</v>
      </c>
    </row>
    <row r="84" spans="1:10" x14ac:dyDescent="0.25">
      <c r="A84" t="s">
        <v>8497</v>
      </c>
      <c r="B84" t="s">
        <v>5935</v>
      </c>
      <c r="C84" t="s">
        <v>5937</v>
      </c>
      <c r="D84" t="s">
        <v>8487</v>
      </c>
      <c r="E84" t="str">
        <f>IF(Schnittstellen_technisch[[#This Row],[Sender]]="SP1CLNT100","Sender",IF(Schnittstellen_technisch[[#This Row],[Receiver]]="SP1CLNT100","Receiver","nicht Mandant 100"))</f>
        <v>Receiver</v>
      </c>
      <c r="F84" t="str">
        <f>IF(Schnittstellen_technisch[[#This Row],[Wo ist Mandant 100]]="nicht Mandant 100","",IF(Schnittstellen_technisch[[#This Row],[Wo ist Mandant 100]]="Receiver",Schnittstellen_technisch[[#This Row],[Sender]],Schnittstellen_technisch[[#This Row],[Receiver]]))</f>
        <v>KUNO_PROD</v>
      </c>
      <c r="H84" t="s">
        <v>6124</v>
      </c>
      <c r="I84" t="s">
        <v>9016</v>
      </c>
      <c r="J84" s="10" t="str">
        <f>IF(ISERROR(VLOOKUP(Schnittstelle_Klarname[[#This Row],[Schnittstelle]],BTT[Verwendete Schnittstelle
(optionale Auswahl)],1,FALSE)),"nein","ja")</f>
        <v>nein</v>
      </c>
    </row>
    <row r="85" spans="1:10" x14ac:dyDescent="0.25">
      <c r="A85" t="s">
        <v>8497</v>
      </c>
      <c r="B85" t="s">
        <v>5935</v>
      </c>
      <c r="C85" t="s">
        <v>5938</v>
      </c>
      <c r="D85" t="s">
        <v>8487</v>
      </c>
      <c r="E85" t="str">
        <f>IF(Schnittstellen_technisch[[#This Row],[Sender]]="SP1CLNT100","Sender",IF(Schnittstellen_technisch[[#This Row],[Receiver]]="SP1CLNT100","Receiver","nicht Mandant 100"))</f>
        <v>Receiver</v>
      </c>
      <c r="F85" t="str">
        <f>IF(Schnittstellen_technisch[[#This Row],[Wo ist Mandant 100]]="nicht Mandant 100","",IF(Schnittstellen_technisch[[#This Row],[Wo ist Mandant 100]]="Receiver",Schnittstellen_technisch[[#This Row],[Sender]],Schnittstellen_technisch[[#This Row],[Receiver]]))</f>
        <v>KUNO_PROD</v>
      </c>
      <c r="H85" t="s">
        <v>5828</v>
      </c>
      <c r="I85" t="s">
        <v>9017</v>
      </c>
      <c r="J85" t="str">
        <f>IF(ISERROR(VLOOKUP(Schnittstelle_Klarname[[#This Row],[Schnittstelle]],BTT[Verwendete Schnittstelle
(optionale Auswahl)],1,FALSE)),"nein","ja")</f>
        <v>nein</v>
      </c>
    </row>
    <row r="86" spans="1:10" x14ac:dyDescent="0.25">
      <c r="A86" t="s">
        <v>8497</v>
      </c>
      <c r="B86" t="s">
        <v>5935</v>
      </c>
      <c r="C86" t="s">
        <v>5939</v>
      </c>
      <c r="D86" t="s">
        <v>8487</v>
      </c>
      <c r="E86" t="str">
        <f>IF(Schnittstellen_technisch[[#This Row],[Sender]]="SP1CLNT100","Sender",IF(Schnittstellen_technisch[[#This Row],[Receiver]]="SP1CLNT100","Receiver","nicht Mandant 100"))</f>
        <v>Receiver</v>
      </c>
      <c r="F86" t="str">
        <f>IF(Schnittstellen_technisch[[#This Row],[Wo ist Mandant 100]]="nicht Mandant 100","",IF(Schnittstellen_technisch[[#This Row],[Wo ist Mandant 100]]="Receiver",Schnittstellen_technisch[[#This Row],[Sender]],Schnittstellen_technisch[[#This Row],[Receiver]]))</f>
        <v>KUNO_PROD</v>
      </c>
      <c r="H86" t="s">
        <v>8894</v>
      </c>
      <c r="I86" t="s">
        <v>9018</v>
      </c>
      <c r="J86" s="10" t="str">
        <f>IF(ISERROR(VLOOKUP(Schnittstelle_Klarname[[#This Row],[Schnittstelle]],BTT[Verwendete Schnittstelle
(optionale Auswahl)],1,FALSE)),"nein","ja")</f>
        <v>nein</v>
      </c>
    </row>
    <row r="87" spans="1:10" x14ac:dyDescent="0.25">
      <c r="A87" t="s">
        <v>8497</v>
      </c>
      <c r="B87" t="s">
        <v>5873</v>
      </c>
      <c r="C87" t="s">
        <v>5940</v>
      </c>
      <c r="D87" t="s">
        <v>8487</v>
      </c>
      <c r="E87" t="str">
        <f>IF(Schnittstellen_technisch[[#This Row],[Sender]]="SP1CLNT100","Sender",IF(Schnittstellen_technisch[[#This Row],[Receiver]]="SP1CLNT100","Receiver","nicht Mandant 100"))</f>
        <v>Receiver</v>
      </c>
      <c r="F87" t="str">
        <f>IF(Schnittstellen_technisch[[#This Row],[Wo ist Mandant 100]]="nicht Mandant 100","",IF(Schnittstellen_technisch[[#This Row],[Wo ist Mandant 100]]="Receiver",Schnittstellen_technisch[[#This Row],[Sender]],Schnittstellen_technisch[[#This Row],[Receiver]]))</f>
        <v>KUNO_PROD</v>
      </c>
      <c r="H87" t="s">
        <v>8513</v>
      </c>
      <c r="I87" t="s">
        <v>9019</v>
      </c>
      <c r="J87" s="10" t="str">
        <f>IF(ISERROR(VLOOKUP(Schnittstelle_Klarname[[#This Row],[Schnittstelle]],BTT[Verwendete Schnittstelle
(optionale Auswahl)],1,FALSE)),"nein","ja")</f>
        <v>nein</v>
      </c>
    </row>
    <row r="88" spans="1:10" x14ac:dyDescent="0.25">
      <c r="A88" t="s">
        <v>8497</v>
      </c>
      <c r="B88" t="s">
        <v>5873</v>
      </c>
      <c r="C88" t="s">
        <v>5941</v>
      </c>
      <c r="D88" t="s">
        <v>8487</v>
      </c>
      <c r="E88" t="str">
        <f>IF(Schnittstellen_technisch[[#This Row],[Sender]]="SP1CLNT100","Sender",IF(Schnittstellen_technisch[[#This Row],[Receiver]]="SP1CLNT100","Receiver","nicht Mandant 100"))</f>
        <v>Receiver</v>
      </c>
      <c r="F88" t="str">
        <f>IF(Schnittstellen_technisch[[#This Row],[Wo ist Mandant 100]]="nicht Mandant 100","",IF(Schnittstellen_technisch[[#This Row],[Wo ist Mandant 100]]="Receiver",Schnittstellen_technisch[[#This Row],[Sender]],Schnittstellen_technisch[[#This Row],[Receiver]]))</f>
        <v>KUNO_PROD</v>
      </c>
      <c r="H88" t="s">
        <v>9020</v>
      </c>
      <c r="I88" t="s">
        <v>9021</v>
      </c>
      <c r="J88" s="10" t="str">
        <f>IF(ISERROR(VLOOKUP(Schnittstelle_Klarname[[#This Row],[Schnittstelle]],BTT[Verwendete Schnittstelle
(optionale Auswahl)],1,FALSE)),"nein","ja")</f>
        <v>nein</v>
      </c>
    </row>
    <row r="89" spans="1:10" x14ac:dyDescent="0.25">
      <c r="A89" t="s">
        <v>8497</v>
      </c>
      <c r="B89" t="s">
        <v>5873</v>
      </c>
      <c r="C89" t="s">
        <v>5942</v>
      </c>
      <c r="D89" t="s">
        <v>8487</v>
      </c>
      <c r="E89" t="str">
        <f>IF(Schnittstellen_technisch[[#This Row],[Sender]]="SP1CLNT100","Sender",IF(Schnittstellen_technisch[[#This Row],[Receiver]]="SP1CLNT100","Receiver","nicht Mandant 100"))</f>
        <v>Receiver</v>
      </c>
      <c r="F89" t="str">
        <f>IF(Schnittstellen_technisch[[#This Row],[Wo ist Mandant 100]]="nicht Mandant 100","",IF(Schnittstellen_technisch[[#This Row],[Wo ist Mandant 100]]="Receiver",Schnittstellen_technisch[[#This Row],[Sender]],Schnittstellen_technisch[[#This Row],[Receiver]]))</f>
        <v>KUNO_PROD</v>
      </c>
      <c r="H89" t="s">
        <v>6082</v>
      </c>
      <c r="J89" t="str">
        <f>IF(ISERROR(VLOOKUP(Schnittstelle_Klarname[[#This Row],[Schnittstelle]],BTT[Verwendete Schnittstelle
(optionale Auswahl)],1,FALSE)),"nein","ja")</f>
        <v>nein</v>
      </c>
    </row>
    <row r="90" spans="1:10" x14ac:dyDescent="0.25">
      <c r="A90" t="s">
        <v>8497</v>
      </c>
      <c r="B90" t="s">
        <v>5873</v>
      </c>
      <c r="C90" t="s">
        <v>5943</v>
      </c>
      <c r="D90" t="s">
        <v>8487</v>
      </c>
      <c r="E90" t="str">
        <f>IF(Schnittstellen_technisch[[#This Row],[Sender]]="SP1CLNT100","Sender",IF(Schnittstellen_technisch[[#This Row],[Receiver]]="SP1CLNT100","Receiver","nicht Mandant 100"))</f>
        <v>Receiver</v>
      </c>
      <c r="F90" t="str">
        <f>IF(Schnittstellen_technisch[[#This Row],[Wo ist Mandant 100]]="nicht Mandant 100","",IF(Schnittstellen_technisch[[#This Row],[Wo ist Mandant 100]]="Receiver",Schnittstellen_technisch[[#This Row],[Sender]],Schnittstellen_technisch[[#This Row],[Receiver]]))</f>
        <v>KUNO_PROD</v>
      </c>
      <c r="H90" t="s">
        <v>8895</v>
      </c>
      <c r="J90" t="str">
        <f>IF(ISERROR(VLOOKUP(Schnittstelle_Klarname[[#This Row],[Schnittstelle]],BTT[Verwendete Schnittstelle
(optionale Auswahl)],1,FALSE)),"nein","ja")</f>
        <v>nein</v>
      </c>
    </row>
    <row r="91" spans="1:10" x14ac:dyDescent="0.25">
      <c r="A91" t="s">
        <v>8498</v>
      </c>
      <c r="B91" t="s">
        <v>5873</v>
      </c>
      <c r="C91" t="s">
        <v>5943</v>
      </c>
      <c r="D91" t="s">
        <v>8487</v>
      </c>
      <c r="E91" t="str">
        <f>IF(Schnittstellen_technisch[[#This Row],[Sender]]="SP1CLNT100","Sender",IF(Schnittstellen_technisch[[#This Row],[Receiver]]="SP1CLNT100","Receiver","nicht Mandant 100"))</f>
        <v>Receiver</v>
      </c>
      <c r="F91" t="str">
        <f>IF(Schnittstellen_technisch[[#This Row],[Wo ist Mandant 100]]="nicht Mandant 100","",IF(Schnittstellen_technisch[[#This Row],[Wo ist Mandant 100]]="Receiver",Schnittstellen_technisch[[#This Row],[Sender]],Schnittstellen_technisch[[#This Row],[Receiver]]))</f>
        <v>MELDUNGSBUCH_PROD</v>
      </c>
      <c r="H91" t="s">
        <v>9050</v>
      </c>
      <c r="J91" t="str">
        <f>IF(ISERROR(VLOOKUP(Schnittstelle_Klarname[[#This Row],[Schnittstelle]],BTT[Verwendete Schnittstelle
(optionale Auswahl)],1,FALSE)),"nein","ja")</f>
        <v>nein</v>
      </c>
    </row>
    <row r="92" spans="1:10" x14ac:dyDescent="0.25">
      <c r="A92" t="s">
        <v>8499</v>
      </c>
      <c r="B92" t="s">
        <v>5873</v>
      </c>
      <c r="C92" t="s">
        <v>5944</v>
      </c>
      <c r="D92" t="s">
        <v>8487</v>
      </c>
      <c r="E92" t="str">
        <f>IF(Schnittstellen_technisch[[#This Row],[Sender]]="SP1CLNT100","Sender",IF(Schnittstellen_technisch[[#This Row],[Receiver]]="SP1CLNT100","Receiver","nicht Mandant 100"))</f>
        <v>Receiver</v>
      </c>
      <c r="F92" t="str">
        <f>IF(Schnittstellen_technisch[[#This Row],[Wo ist Mandant 100]]="nicht Mandant 100","",IF(Schnittstellen_technisch[[#This Row],[Wo ist Mandant 100]]="Receiver",Schnittstellen_technisch[[#This Row],[Sender]],Schnittstellen_technisch[[#This Row],[Receiver]]))</f>
        <v>MOPS_PROD</v>
      </c>
      <c r="H92" t="s">
        <v>8500</v>
      </c>
      <c r="J92" s="10" t="str">
        <f>IF(ISERROR(VLOOKUP(Schnittstelle_Klarname[[#This Row],[Schnittstelle]],BTT[Verwendete Schnittstelle
(optionale Auswahl)],1,FALSE)),"nein","ja")</f>
        <v>nein</v>
      </c>
    </row>
    <row r="93" spans="1:10" x14ac:dyDescent="0.25">
      <c r="A93" t="s">
        <v>8500</v>
      </c>
      <c r="B93" t="s">
        <v>5945</v>
      </c>
      <c r="C93" t="s">
        <v>5946</v>
      </c>
      <c r="D93" t="s">
        <v>8487</v>
      </c>
      <c r="E93" t="str">
        <f>IF(Schnittstellen_technisch[[#This Row],[Sender]]="SP1CLNT100","Sender",IF(Schnittstellen_technisch[[#This Row],[Receiver]]="SP1CLNT100","Receiver","nicht Mandant 100"))</f>
        <v>Receiver</v>
      </c>
      <c r="F93" t="str">
        <f>IF(Schnittstellen_technisch[[#This Row],[Wo ist Mandant 100]]="nicht Mandant 100","",IF(Schnittstellen_technisch[[#This Row],[Wo ist Mandant 100]]="Receiver",Schnittstellen_technisch[[#This Row],[Sender]],Schnittstellen_technisch[[#This Row],[Receiver]]))</f>
        <v>SELMA_PROD</v>
      </c>
      <c r="H93" t="s">
        <v>8514</v>
      </c>
      <c r="J93" s="10" t="str">
        <f>IF(ISERROR(VLOOKUP(Schnittstelle_Klarname[[#This Row],[Schnittstelle]],BTT[Verwendete Schnittstelle
(optionale Auswahl)],1,FALSE)),"nein","ja")</f>
        <v>nein</v>
      </c>
    </row>
    <row r="94" spans="1:10" x14ac:dyDescent="0.25">
      <c r="A94" t="s">
        <v>8500</v>
      </c>
      <c r="B94" t="s">
        <v>5947</v>
      </c>
      <c r="C94" t="s">
        <v>5948</v>
      </c>
      <c r="D94" t="s">
        <v>8487</v>
      </c>
      <c r="E94" t="str">
        <f>IF(Schnittstellen_technisch[[#This Row],[Sender]]="SP1CLNT100","Sender",IF(Schnittstellen_technisch[[#This Row],[Receiver]]="SP1CLNT100","Receiver","nicht Mandant 100"))</f>
        <v>Receiver</v>
      </c>
      <c r="F94" t="str">
        <f>IF(Schnittstellen_technisch[[#This Row],[Wo ist Mandant 100]]="nicht Mandant 100","",IF(Schnittstellen_technisch[[#This Row],[Wo ist Mandant 100]]="Receiver",Schnittstellen_technisch[[#This Row],[Sender]],Schnittstellen_technisch[[#This Row],[Receiver]]))</f>
        <v>SELMA_PROD</v>
      </c>
      <c r="H94" t="s">
        <v>9022</v>
      </c>
      <c r="I94" t="s">
        <v>9023</v>
      </c>
      <c r="J94" s="10" t="str">
        <f>IF(ISERROR(VLOOKUP(Schnittstelle_Klarname[[#This Row],[Schnittstelle]],BTT[Verwendete Schnittstelle
(optionale Auswahl)],1,FALSE)),"nein","ja")</f>
        <v>nein</v>
      </c>
    </row>
    <row r="95" spans="1:10" x14ac:dyDescent="0.25">
      <c r="A95" t="s">
        <v>8500</v>
      </c>
      <c r="B95" t="s">
        <v>5873</v>
      </c>
      <c r="C95" t="s">
        <v>5896</v>
      </c>
      <c r="D95" t="s">
        <v>8487</v>
      </c>
      <c r="E95" t="str">
        <f>IF(Schnittstellen_technisch[[#This Row],[Sender]]="SP1CLNT100","Sender",IF(Schnittstellen_technisch[[#This Row],[Receiver]]="SP1CLNT100","Receiver","nicht Mandant 100"))</f>
        <v>Receiver</v>
      </c>
      <c r="F95" t="str">
        <f>IF(Schnittstellen_technisch[[#This Row],[Wo ist Mandant 100]]="nicht Mandant 100","",IF(Schnittstellen_technisch[[#This Row],[Wo ist Mandant 100]]="Receiver",Schnittstellen_technisch[[#This Row],[Sender]],Schnittstellen_technisch[[#This Row],[Receiver]]))</f>
        <v>SELMA_PROD</v>
      </c>
      <c r="H95" t="s">
        <v>9024</v>
      </c>
      <c r="I95" t="s">
        <v>9025</v>
      </c>
      <c r="J95" s="10" t="str">
        <f>IF(ISERROR(VLOOKUP(Schnittstelle_Klarname[[#This Row],[Schnittstelle]],BTT[Verwendete Schnittstelle
(optionale Auswahl)],1,FALSE)),"nein","ja")</f>
        <v>nein</v>
      </c>
    </row>
    <row r="96" spans="1:10" x14ac:dyDescent="0.25">
      <c r="A96" t="s">
        <v>8500</v>
      </c>
      <c r="B96" t="s">
        <v>5873</v>
      </c>
      <c r="C96" t="s">
        <v>5949</v>
      </c>
      <c r="D96" t="s">
        <v>8487</v>
      </c>
      <c r="E96" t="str">
        <f>IF(Schnittstellen_technisch[[#This Row],[Sender]]="SP1CLNT100","Sender",IF(Schnittstellen_technisch[[#This Row],[Receiver]]="SP1CLNT100","Receiver","nicht Mandant 100"))</f>
        <v>Receiver</v>
      </c>
      <c r="F96" t="str">
        <f>IF(Schnittstellen_technisch[[#This Row],[Wo ist Mandant 100]]="nicht Mandant 100","",IF(Schnittstellen_technisch[[#This Row],[Wo ist Mandant 100]]="Receiver",Schnittstellen_technisch[[#This Row],[Sender]],Schnittstellen_technisch[[#This Row],[Receiver]]))</f>
        <v>SELMA_PROD</v>
      </c>
      <c r="H96" t="s">
        <v>9054</v>
      </c>
      <c r="I96" t="s">
        <v>9055</v>
      </c>
      <c r="J96" s="10" t="str">
        <f>IF(ISERROR(VLOOKUP(Schnittstelle_Klarname[[#This Row],[Schnittstelle]],BTT[Verwendete Schnittstelle
(optionale Auswahl)],1,FALSE)),"nein","ja")</f>
        <v>nein</v>
      </c>
    </row>
    <row r="97" spans="1:10" x14ac:dyDescent="0.25">
      <c r="A97" t="s">
        <v>8501</v>
      </c>
      <c r="B97" t="s">
        <v>5873</v>
      </c>
      <c r="C97" t="s">
        <v>5976</v>
      </c>
      <c r="D97" t="s">
        <v>8487</v>
      </c>
      <c r="E97" t="str">
        <f>IF(Schnittstellen_technisch[[#This Row],[Sender]]="SP1CLNT100","Sender",IF(Schnittstellen_technisch[[#This Row],[Receiver]]="SP1CLNT100","Receiver","nicht Mandant 100"))</f>
        <v>Receiver</v>
      </c>
      <c r="F97" t="str">
        <f>IF(Schnittstellen_technisch[[#This Row],[Wo ist Mandant 100]]="nicht Mandant 100","",IF(Schnittstellen_technisch[[#This Row],[Wo ist Mandant 100]]="Receiver",Schnittstellen_technisch[[#This Row],[Sender]],Schnittstellen_technisch[[#This Row],[Receiver]]))</f>
        <v>UBI_HAHVSL_PROD</v>
      </c>
      <c r="H97" t="s">
        <v>9026</v>
      </c>
      <c r="I97" t="s">
        <v>9027</v>
      </c>
      <c r="J97" s="10" t="str">
        <f>IF(ISERROR(VLOOKUP(Schnittstelle_Klarname[[#This Row],[Schnittstelle]],BTT[Verwendete Schnittstelle
(optionale Auswahl)],1,FALSE)),"nein","ja")</f>
        <v>nein</v>
      </c>
    </row>
    <row r="98" spans="1:10" x14ac:dyDescent="0.25">
      <c r="A98" t="s">
        <v>8502</v>
      </c>
      <c r="B98" t="s">
        <v>5873</v>
      </c>
      <c r="C98" t="s">
        <v>5977</v>
      </c>
      <c r="D98" t="s">
        <v>8487</v>
      </c>
      <c r="E98" t="str">
        <f>IF(Schnittstellen_technisch[[#This Row],[Sender]]="SP1CLNT100","Sender",IF(Schnittstellen_technisch[[#This Row],[Receiver]]="SP1CLNT100","Receiver","nicht Mandant 100"))</f>
        <v>Receiver</v>
      </c>
      <c r="F98" t="str">
        <f>IF(Schnittstellen_technisch[[#This Row],[Wo ist Mandant 100]]="nicht Mandant 100","",IF(Schnittstellen_technisch[[#This Row],[Wo ist Mandant 100]]="Receiver",Schnittstellen_technisch[[#This Row],[Sender]],Schnittstellen_technisch[[#This Row],[Receiver]]))</f>
        <v>UBI_KANAL_PROD</v>
      </c>
      <c r="H98" t="s">
        <v>9028</v>
      </c>
      <c r="I98" t="s">
        <v>576</v>
      </c>
      <c r="J98" s="10" t="str">
        <f>IF(ISERROR(VLOOKUP(Schnittstelle_Klarname[[#This Row],[Schnittstelle]],BTT[Verwendete Schnittstelle
(optionale Auswahl)],1,FALSE)),"nein","ja")</f>
        <v>nein</v>
      </c>
    </row>
    <row r="99" spans="1:10" x14ac:dyDescent="0.25">
      <c r="A99" t="s">
        <v>8502</v>
      </c>
      <c r="B99" t="s">
        <v>5873</v>
      </c>
      <c r="C99" t="s">
        <v>5978</v>
      </c>
      <c r="D99" t="s">
        <v>8487</v>
      </c>
      <c r="E99" t="str">
        <f>IF(Schnittstellen_technisch[[#This Row],[Sender]]="SP1CLNT100","Sender",IF(Schnittstellen_technisch[[#This Row],[Receiver]]="SP1CLNT100","Receiver","nicht Mandant 100"))</f>
        <v>Receiver</v>
      </c>
      <c r="F99" t="str">
        <f>IF(Schnittstellen_technisch[[#This Row],[Wo ist Mandant 100]]="nicht Mandant 100","",IF(Schnittstellen_technisch[[#This Row],[Wo ist Mandant 100]]="Receiver",Schnittstellen_technisch[[#This Row],[Sender]],Schnittstellen_technisch[[#This Row],[Receiver]]))</f>
        <v>UBI_KANAL_PROD</v>
      </c>
      <c r="H99" t="s">
        <v>9029</v>
      </c>
      <c r="I99" t="s">
        <v>9030</v>
      </c>
      <c r="J99" t="str">
        <f>IF(ISERROR(VLOOKUP(Schnittstelle_Klarname[[#This Row],[Schnittstelle]],BTT[Verwendete Schnittstelle
(optionale Auswahl)],1,FALSE)),"nein","ja")</f>
        <v>nein</v>
      </c>
    </row>
    <row r="100" spans="1:10" x14ac:dyDescent="0.25">
      <c r="A100" t="s">
        <v>8502</v>
      </c>
      <c r="B100" t="s">
        <v>5873</v>
      </c>
      <c r="C100" t="s">
        <v>5979</v>
      </c>
      <c r="D100" t="s">
        <v>8487</v>
      </c>
      <c r="E100" t="str">
        <f>IF(Schnittstellen_technisch[[#This Row],[Sender]]="SP1CLNT100","Sender",IF(Schnittstellen_technisch[[#This Row],[Receiver]]="SP1CLNT100","Receiver","nicht Mandant 100"))</f>
        <v>Receiver</v>
      </c>
      <c r="F100" t="str">
        <f>IF(Schnittstellen_technisch[[#This Row],[Wo ist Mandant 100]]="nicht Mandant 100","",IF(Schnittstellen_technisch[[#This Row],[Wo ist Mandant 100]]="Receiver",Schnittstellen_technisch[[#This Row],[Sender]],Schnittstellen_technisch[[#This Row],[Receiver]]))</f>
        <v>UBI_KANAL_PROD</v>
      </c>
      <c r="H100" t="s">
        <v>9031</v>
      </c>
      <c r="I100" t="s">
        <v>9032</v>
      </c>
      <c r="J100" t="str">
        <f>IF(ISERROR(VLOOKUP(Schnittstelle_Klarname[[#This Row],[Schnittstelle]],BTT[Verwendete Schnittstelle
(optionale Auswahl)],1,FALSE)),"nein","ja")</f>
        <v>nein</v>
      </c>
    </row>
    <row r="101" spans="1:10" x14ac:dyDescent="0.25">
      <c r="A101" t="s">
        <v>8502</v>
      </c>
      <c r="B101" t="s">
        <v>5873</v>
      </c>
      <c r="C101" t="s">
        <v>5980</v>
      </c>
      <c r="D101" t="s">
        <v>8487</v>
      </c>
      <c r="E101" t="str">
        <f>IF(Schnittstellen_technisch[[#This Row],[Sender]]="SP1CLNT100","Sender",IF(Schnittstellen_technisch[[#This Row],[Receiver]]="SP1CLNT100","Receiver","nicht Mandant 100"))</f>
        <v>Receiver</v>
      </c>
      <c r="F101" t="str">
        <f>IF(Schnittstellen_technisch[[#This Row],[Wo ist Mandant 100]]="nicht Mandant 100","",IF(Schnittstellen_technisch[[#This Row],[Wo ist Mandant 100]]="Receiver",Schnittstellen_technisch[[#This Row],[Sender]],Schnittstellen_technisch[[#This Row],[Receiver]]))</f>
        <v>UBI_KANAL_PROD</v>
      </c>
      <c r="H101" t="s">
        <v>9047</v>
      </c>
      <c r="I101" t="s">
        <v>9048</v>
      </c>
      <c r="J101" s="10" t="str">
        <f>IF(ISERROR(VLOOKUP(Schnittstelle_Klarname[[#This Row],[Schnittstelle]],BTT[Verwendete Schnittstelle
(optionale Auswahl)],1,FALSE)),"nein","ja")</f>
        <v>nein</v>
      </c>
    </row>
    <row r="102" spans="1:10" x14ac:dyDescent="0.25">
      <c r="A102" t="s">
        <v>8502</v>
      </c>
      <c r="B102" t="s">
        <v>5873</v>
      </c>
      <c r="C102" t="s">
        <v>5981</v>
      </c>
      <c r="D102" t="s">
        <v>8487</v>
      </c>
      <c r="E102" t="str">
        <f>IF(Schnittstellen_technisch[[#This Row],[Sender]]="SP1CLNT100","Sender",IF(Schnittstellen_technisch[[#This Row],[Receiver]]="SP1CLNT100","Receiver","nicht Mandant 100"))</f>
        <v>Receiver</v>
      </c>
      <c r="F102" t="str">
        <f>IF(Schnittstellen_technisch[[#This Row],[Wo ist Mandant 100]]="nicht Mandant 100","",IF(Schnittstellen_technisch[[#This Row],[Wo ist Mandant 100]]="Receiver",Schnittstellen_technisch[[#This Row],[Sender]],Schnittstellen_technisch[[#This Row],[Receiver]]))</f>
        <v>UBI_KANAL_PROD</v>
      </c>
      <c r="H102" t="s">
        <v>8501</v>
      </c>
      <c r="I102" t="s">
        <v>9034</v>
      </c>
      <c r="J102" s="10" t="str">
        <f>IF(ISERROR(VLOOKUP(Schnittstelle_Klarname[[#This Row],[Schnittstelle]],BTT[Verwendete Schnittstelle
(optionale Auswahl)],1,FALSE)),"nein","ja")</f>
        <v>nein</v>
      </c>
    </row>
    <row r="103" spans="1:10" x14ac:dyDescent="0.25">
      <c r="A103" t="s">
        <v>8502</v>
      </c>
      <c r="B103" t="s">
        <v>5873</v>
      </c>
      <c r="C103" t="s">
        <v>5895</v>
      </c>
      <c r="D103" t="s">
        <v>8487</v>
      </c>
      <c r="E103" t="str">
        <f>IF(Schnittstellen_technisch[[#This Row],[Sender]]="SP1CLNT100","Sender",IF(Schnittstellen_technisch[[#This Row],[Receiver]]="SP1CLNT100","Receiver","nicht Mandant 100"))</f>
        <v>Receiver</v>
      </c>
      <c r="F103" t="str">
        <f>IF(Schnittstellen_technisch[[#This Row],[Wo ist Mandant 100]]="nicht Mandant 100","",IF(Schnittstellen_technisch[[#This Row],[Wo ist Mandant 100]]="Receiver",Schnittstellen_technisch[[#This Row],[Sender]],Schnittstellen_technisch[[#This Row],[Receiver]]))</f>
        <v>UBI_KANAL_PROD</v>
      </c>
      <c r="H103" t="s">
        <v>8502</v>
      </c>
      <c r="I103" t="s">
        <v>9033</v>
      </c>
      <c r="J103" s="10" t="str">
        <f>IF(ISERROR(VLOOKUP(Schnittstelle_Klarname[[#This Row],[Schnittstelle]],BTT[Verwendete Schnittstelle
(optionale Auswahl)],1,FALSE)),"nein","ja")</f>
        <v>nein</v>
      </c>
    </row>
    <row r="104" spans="1:10" x14ac:dyDescent="0.25">
      <c r="A104" t="s">
        <v>8502</v>
      </c>
      <c r="B104" t="s">
        <v>5873</v>
      </c>
      <c r="C104" t="s">
        <v>5982</v>
      </c>
      <c r="D104" t="s">
        <v>8487</v>
      </c>
      <c r="E104" t="str">
        <f>IF(Schnittstellen_technisch[[#This Row],[Sender]]="SP1CLNT100","Sender",IF(Schnittstellen_technisch[[#This Row],[Receiver]]="SP1CLNT100","Receiver","nicht Mandant 100"))</f>
        <v>Receiver</v>
      </c>
      <c r="F104" t="str">
        <f>IF(Schnittstellen_technisch[[#This Row],[Wo ist Mandant 100]]="nicht Mandant 100","",IF(Schnittstellen_technisch[[#This Row],[Wo ist Mandant 100]]="Receiver",Schnittstellen_technisch[[#This Row],[Sender]],Schnittstellen_technisch[[#This Row],[Receiver]]))</f>
        <v>UBI_KANAL_PROD</v>
      </c>
      <c r="H104" t="s">
        <v>9035</v>
      </c>
      <c r="I104" t="s">
        <v>9036</v>
      </c>
      <c r="J104" s="10" t="str">
        <f>IF(ISERROR(VLOOKUP(Schnittstelle_Klarname[[#This Row],[Schnittstelle]],BTT[Verwendete Schnittstelle
(optionale Auswahl)],1,FALSE)),"nein","ja")</f>
        <v>nein</v>
      </c>
    </row>
    <row r="105" spans="1:10" x14ac:dyDescent="0.25">
      <c r="A105" t="s">
        <v>8502</v>
      </c>
      <c r="B105" t="s">
        <v>5873</v>
      </c>
      <c r="C105" t="s">
        <v>5983</v>
      </c>
      <c r="D105" t="s">
        <v>8487</v>
      </c>
      <c r="E105" t="str">
        <f>IF(Schnittstellen_technisch[[#This Row],[Sender]]="SP1CLNT100","Sender",IF(Schnittstellen_technisch[[#This Row],[Receiver]]="SP1CLNT100","Receiver","nicht Mandant 100"))</f>
        <v>Receiver</v>
      </c>
      <c r="F105" t="str">
        <f>IF(Schnittstellen_technisch[[#This Row],[Wo ist Mandant 100]]="nicht Mandant 100","",IF(Schnittstellen_technisch[[#This Row],[Wo ist Mandant 100]]="Receiver",Schnittstellen_technisch[[#This Row],[Sender]],Schnittstellen_technisch[[#This Row],[Receiver]]))</f>
        <v>UBI_KANAL_PROD</v>
      </c>
      <c r="H105" t="s">
        <v>8890</v>
      </c>
      <c r="I105" t="s">
        <v>9037</v>
      </c>
      <c r="J105" s="10" t="str">
        <f>IF(ISERROR(VLOOKUP(Schnittstelle_Klarname[[#This Row],[Schnittstelle]],BTT[Verwendete Schnittstelle
(optionale Auswahl)],1,FALSE)),"nein","ja")</f>
        <v>nein</v>
      </c>
    </row>
    <row r="106" spans="1:10" x14ac:dyDescent="0.25">
      <c r="A106" t="s">
        <v>8502</v>
      </c>
      <c r="B106" t="s">
        <v>5873</v>
      </c>
      <c r="C106" t="s">
        <v>5984</v>
      </c>
      <c r="D106" t="s">
        <v>8487</v>
      </c>
      <c r="E106" t="str">
        <f>IF(Schnittstellen_technisch[[#This Row],[Sender]]="SP1CLNT100","Sender",IF(Schnittstellen_technisch[[#This Row],[Receiver]]="SP1CLNT100","Receiver","nicht Mandant 100"))</f>
        <v>Receiver</v>
      </c>
      <c r="F106" t="str">
        <f>IF(Schnittstellen_technisch[[#This Row],[Wo ist Mandant 100]]="nicht Mandant 100","",IF(Schnittstellen_technisch[[#This Row],[Wo ist Mandant 100]]="Receiver",Schnittstellen_technisch[[#This Row],[Sender]],Schnittstellen_technisch[[#This Row],[Receiver]]))</f>
        <v>UBI_KANAL_PROD</v>
      </c>
      <c r="H106" t="s">
        <v>9038</v>
      </c>
      <c r="I106" t="s">
        <v>9039</v>
      </c>
      <c r="J106" s="10" t="str">
        <f>IF(ISERROR(VLOOKUP(Schnittstelle_Klarname[[#This Row],[Schnittstelle]],BTT[Verwendete Schnittstelle
(optionale Auswahl)],1,FALSE)),"nein","ja")</f>
        <v>nein</v>
      </c>
    </row>
    <row r="107" spans="1:10" x14ac:dyDescent="0.25">
      <c r="A107" t="s">
        <v>8502</v>
      </c>
      <c r="B107" t="s">
        <v>5873</v>
      </c>
      <c r="C107" t="s">
        <v>5985</v>
      </c>
      <c r="D107" t="s">
        <v>8487</v>
      </c>
      <c r="E107" t="str">
        <f>IF(Schnittstellen_technisch[[#This Row],[Sender]]="SP1CLNT100","Sender",IF(Schnittstellen_technisch[[#This Row],[Receiver]]="SP1CLNT100","Receiver","nicht Mandant 100"))</f>
        <v>Receiver</v>
      </c>
      <c r="F107" t="str">
        <f>IF(Schnittstellen_technisch[[#This Row],[Wo ist Mandant 100]]="nicht Mandant 100","",IF(Schnittstellen_technisch[[#This Row],[Wo ist Mandant 100]]="Receiver",Schnittstellen_technisch[[#This Row],[Sender]],Schnittstellen_technisch[[#This Row],[Receiver]]))</f>
        <v>UBI_KANAL_PROD</v>
      </c>
      <c r="H107" t="s">
        <v>9040</v>
      </c>
      <c r="I107" t="s">
        <v>9041</v>
      </c>
      <c r="J107" s="10" t="str">
        <f>IF(ISERROR(VLOOKUP(Schnittstelle_Klarname[[#This Row],[Schnittstelle]],BTT[Verwendete Schnittstelle
(optionale Auswahl)],1,FALSE)),"nein","ja")</f>
        <v>nein</v>
      </c>
    </row>
    <row r="108" spans="1:10" x14ac:dyDescent="0.25">
      <c r="A108" t="s">
        <v>8502</v>
      </c>
      <c r="B108" t="s">
        <v>5873</v>
      </c>
      <c r="C108" t="s">
        <v>5986</v>
      </c>
      <c r="D108" t="s">
        <v>8487</v>
      </c>
      <c r="E108" t="str">
        <f>IF(Schnittstellen_technisch[[#This Row],[Sender]]="SP1CLNT100","Sender",IF(Schnittstellen_technisch[[#This Row],[Receiver]]="SP1CLNT100","Receiver","nicht Mandant 100"))</f>
        <v>Receiver</v>
      </c>
      <c r="F108" t="str">
        <f>IF(Schnittstellen_technisch[[#This Row],[Wo ist Mandant 100]]="nicht Mandant 100","",IF(Schnittstellen_technisch[[#This Row],[Wo ist Mandant 100]]="Receiver",Schnittstellen_technisch[[#This Row],[Sender]],Schnittstellen_technisch[[#This Row],[Receiver]]))</f>
        <v>UBI_KANAL_PROD</v>
      </c>
      <c r="H108" t="s">
        <v>9042</v>
      </c>
      <c r="I108" t="s">
        <v>9043</v>
      </c>
      <c r="J108" s="10" t="str">
        <f>IF(ISERROR(VLOOKUP(Schnittstelle_Klarname[[#This Row],[Schnittstelle]],BTT[Verwendete Schnittstelle
(optionale Auswahl)],1,FALSE)),"nein","ja")</f>
        <v>nein</v>
      </c>
    </row>
    <row r="109" spans="1:10" x14ac:dyDescent="0.25">
      <c r="A109" t="s">
        <v>8502</v>
      </c>
      <c r="B109" t="s">
        <v>5873</v>
      </c>
      <c r="C109" t="s">
        <v>5987</v>
      </c>
      <c r="D109" t="s">
        <v>8487</v>
      </c>
      <c r="E109" t="str">
        <f>IF(Schnittstellen_technisch[[#This Row],[Sender]]="SP1CLNT100","Sender",IF(Schnittstellen_technisch[[#This Row],[Receiver]]="SP1CLNT100","Receiver","nicht Mandant 100"))</f>
        <v>Receiver</v>
      </c>
      <c r="F109" t="str">
        <f>IF(Schnittstellen_technisch[[#This Row],[Wo ist Mandant 100]]="nicht Mandant 100","",IF(Schnittstellen_technisch[[#This Row],[Wo ist Mandant 100]]="Receiver",Schnittstellen_technisch[[#This Row],[Sender]],Schnittstellen_technisch[[#This Row],[Receiver]]))</f>
        <v>UBI_KANAL_PROD</v>
      </c>
      <c r="H109" t="s">
        <v>9045</v>
      </c>
      <c r="I109" t="s">
        <v>9046</v>
      </c>
      <c r="J109" s="10" t="str">
        <f>IF(ISERROR(VLOOKUP(Schnittstelle_Klarname[[#This Row],[Schnittstelle]],BTT[Verwendete Schnittstelle
(optionale Auswahl)],1,FALSE)),"nein","ja")</f>
        <v>nein</v>
      </c>
    </row>
    <row r="110" spans="1:10" x14ac:dyDescent="0.25">
      <c r="A110" t="s">
        <v>8502</v>
      </c>
      <c r="B110" t="s">
        <v>5873</v>
      </c>
      <c r="C110" t="s">
        <v>5988</v>
      </c>
      <c r="D110" t="s">
        <v>8487</v>
      </c>
      <c r="E110" t="str">
        <f>IF(Schnittstellen_technisch[[#This Row],[Sender]]="SP1CLNT100","Sender",IF(Schnittstellen_technisch[[#This Row],[Receiver]]="SP1CLNT100","Receiver","nicht Mandant 100"))</f>
        <v>Receiver</v>
      </c>
      <c r="F110" t="str">
        <f>IF(Schnittstellen_technisch[[#This Row],[Wo ist Mandant 100]]="nicht Mandant 100","",IF(Schnittstellen_technisch[[#This Row],[Wo ist Mandant 100]]="Receiver",Schnittstellen_technisch[[#This Row],[Sender]],Schnittstellen_technisch[[#This Row],[Receiver]]))</f>
        <v>UBI_KANAL_PROD</v>
      </c>
      <c r="H110" t="s">
        <v>8891</v>
      </c>
      <c r="I110" t="s">
        <v>9044</v>
      </c>
      <c r="J110" s="10" t="str">
        <f>IF(ISERROR(VLOOKUP(Schnittstelle_Klarname[[#This Row],[Schnittstelle]],BTT[Verwendete Schnittstelle
(optionale Auswahl)],1,FALSE)),"nein","ja")</f>
        <v>nein</v>
      </c>
    </row>
    <row r="111" spans="1:10" x14ac:dyDescent="0.25">
      <c r="A111" t="s">
        <v>8502</v>
      </c>
      <c r="B111" t="s">
        <v>5873</v>
      </c>
      <c r="C111" t="s">
        <v>5989</v>
      </c>
      <c r="D111" t="s">
        <v>8487</v>
      </c>
      <c r="E111" t="str">
        <f>IF(Schnittstellen_technisch[[#This Row],[Sender]]="SP1CLNT100","Sender",IF(Schnittstellen_technisch[[#This Row],[Receiver]]="SP1CLNT100","Receiver","nicht Mandant 100"))</f>
        <v>Receiver</v>
      </c>
      <c r="F111" t="str">
        <f>IF(Schnittstellen_technisch[[#This Row],[Wo ist Mandant 100]]="nicht Mandant 100","",IF(Schnittstellen_technisch[[#This Row],[Wo ist Mandant 100]]="Receiver",Schnittstellen_technisch[[#This Row],[Sender]],Schnittstellen_technisch[[#This Row],[Receiver]]))</f>
        <v>UBI_KANAL_PROD</v>
      </c>
      <c r="H111" t="s">
        <v>9071</v>
      </c>
      <c r="J111" s="10" t="str">
        <f>IF(ISERROR(VLOOKUP(Schnittstelle_Klarname[[#This Row],[Schnittstelle]],BTT[Verwendete Schnittstelle
(optionale Auswahl)],1,FALSE)),"nein","ja")</f>
        <v>nein</v>
      </c>
    </row>
    <row r="112" spans="1:10" x14ac:dyDescent="0.25">
      <c r="A112" t="s">
        <v>8502</v>
      </c>
      <c r="B112" t="s">
        <v>5873</v>
      </c>
      <c r="C112" t="s">
        <v>5898</v>
      </c>
      <c r="D112" t="s">
        <v>8487</v>
      </c>
      <c r="E112" t="str">
        <f>IF(Schnittstellen_technisch[[#This Row],[Sender]]="SP1CLNT100","Sender",IF(Schnittstellen_technisch[[#This Row],[Receiver]]="SP1CLNT100","Receiver","nicht Mandant 100"))</f>
        <v>Receiver</v>
      </c>
      <c r="F112" t="str">
        <f>IF(Schnittstellen_technisch[[#This Row],[Wo ist Mandant 100]]="nicht Mandant 100","",IF(Schnittstellen_technisch[[#This Row],[Wo ist Mandant 100]]="Receiver",Schnittstellen_technisch[[#This Row],[Sender]],Schnittstellen_technisch[[#This Row],[Receiver]]))</f>
        <v>UBI_KANAL_PROD</v>
      </c>
      <c r="H112" t="s">
        <v>9072</v>
      </c>
      <c r="J112" s="10" t="str">
        <f>IF(ISERROR(VLOOKUP(Schnittstelle_Klarname[[#This Row],[Schnittstelle]],BTT[Verwendete Schnittstelle
(optionale Auswahl)],1,FALSE)),"nein","ja")</f>
        <v>nein</v>
      </c>
    </row>
    <row r="113" spans="1:6" x14ac:dyDescent="0.25">
      <c r="A113" t="s">
        <v>8502</v>
      </c>
      <c r="B113" t="s">
        <v>5873</v>
      </c>
      <c r="C113" t="s">
        <v>5990</v>
      </c>
      <c r="D113" t="s">
        <v>8487</v>
      </c>
      <c r="E113" t="str">
        <f>IF(Schnittstellen_technisch[[#This Row],[Sender]]="SP1CLNT100","Sender",IF(Schnittstellen_technisch[[#This Row],[Receiver]]="SP1CLNT100","Receiver","nicht Mandant 100"))</f>
        <v>Receiver</v>
      </c>
      <c r="F113" t="str">
        <f>IF(Schnittstellen_technisch[[#This Row],[Wo ist Mandant 100]]="nicht Mandant 100","",IF(Schnittstellen_technisch[[#This Row],[Wo ist Mandant 100]]="Receiver",Schnittstellen_technisch[[#This Row],[Sender]],Schnittstellen_technisch[[#This Row],[Receiver]]))</f>
        <v>UBI_KANAL_PROD</v>
      </c>
    </row>
    <row r="114" spans="1:6" x14ac:dyDescent="0.25">
      <c r="A114" t="s">
        <v>8502</v>
      </c>
      <c r="B114" t="s">
        <v>5873</v>
      </c>
      <c r="C114" t="s">
        <v>5991</v>
      </c>
      <c r="D114" t="s">
        <v>8487</v>
      </c>
      <c r="E114" t="str">
        <f>IF(Schnittstellen_technisch[[#This Row],[Sender]]="SP1CLNT100","Sender",IF(Schnittstellen_technisch[[#This Row],[Receiver]]="SP1CLNT100","Receiver","nicht Mandant 100"))</f>
        <v>Receiver</v>
      </c>
      <c r="F114" t="str">
        <f>IF(Schnittstellen_technisch[[#This Row],[Wo ist Mandant 100]]="nicht Mandant 100","",IF(Schnittstellen_technisch[[#This Row],[Wo ist Mandant 100]]="Receiver",Schnittstellen_technisch[[#This Row],[Sender]],Schnittstellen_technisch[[#This Row],[Receiver]]))</f>
        <v>UBI_KANAL_PROD</v>
      </c>
    </row>
    <row r="115" spans="1:6" x14ac:dyDescent="0.25">
      <c r="A115" t="s">
        <v>8504</v>
      </c>
      <c r="B115" t="s">
        <v>5992</v>
      </c>
      <c r="C115" t="s">
        <v>5993</v>
      </c>
      <c r="D115" t="s">
        <v>8487</v>
      </c>
      <c r="E115" t="str">
        <f>IF(Schnittstellen_technisch[[#This Row],[Sender]]="SP1CLNT100","Sender",IF(Schnittstellen_technisch[[#This Row],[Receiver]]="SP1CLNT100","Receiver","nicht Mandant 100"))</f>
        <v>Receiver</v>
      </c>
      <c r="F115" t="str">
        <f>IF(Schnittstellen_technisch[[#This Row],[Wo ist Mandant 100]]="nicht Mandant 100","",IF(Schnittstellen_technisch[[#This Row],[Wo ist Mandant 100]]="Receiver",Schnittstellen_technisch[[#This Row],[Sender]],Schnittstellen_technisch[[#This Row],[Receiver]]))</f>
        <v>APP</v>
      </c>
    </row>
    <row r="116" spans="1:6" x14ac:dyDescent="0.25">
      <c r="A116" t="s">
        <v>8505</v>
      </c>
      <c r="B116" t="s">
        <v>5945</v>
      </c>
      <c r="C116" t="s">
        <v>5994</v>
      </c>
      <c r="D116" t="s">
        <v>8487</v>
      </c>
      <c r="E116" t="str">
        <f>IF(Schnittstellen_technisch[[#This Row],[Sender]]="SP1CLNT100","Sender",IF(Schnittstellen_technisch[[#This Row],[Receiver]]="SP1CLNT100","Receiver","nicht Mandant 100"))</f>
        <v>Receiver</v>
      </c>
      <c r="F116" t="str">
        <f>IF(Schnittstellen_technisch[[#This Row],[Wo ist Mandant 100]]="nicht Mandant 100","",IF(Schnittstellen_technisch[[#This Row],[Wo ist Mandant 100]]="Receiver",Schnittstellen_technisch[[#This Row],[Sender]],Schnittstellen_technisch[[#This Row],[Receiver]]))</f>
        <v>EMATS</v>
      </c>
    </row>
    <row r="117" spans="1:6" x14ac:dyDescent="0.25">
      <c r="A117" t="s">
        <v>8505</v>
      </c>
      <c r="B117" t="s">
        <v>5945</v>
      </c>
      <c r="C117" t="s">
        <v>5995</v>
      </c>
      <c r="D117" t="s">
        <v>8487</v>
      </c>
      <c r="E117" t="str">
        <f>IF(Schnittstellen_technisch[[#This Row],[Sender]]="SP1CLNT100","Sender",IF(Schnittstellen_technisch[[#This Row],[Receiver]]="SP1CLNT100","Receiver","nicht Mandant 100"))</f>
        <v>Receiver</v>
      </c>
      <c r="F117" t="str">
        <f>IF(Schnittstellen_technisch[[#This Row],[Wo ist Mandant 100]]="nicht Mandant 100","",IF(Schnittstellen_technisch[[#This Row],[Wo ist Mandant 100]]="Receiver",Schnittstellen_technisch[[#This Row],[Sender]],Schnittstellen_technisch[[#This Row],[Receiver]]))</f>
        <v>EMATS</v>
      </c>
    </row>
    <row r="118" spans="1:6" x14ac:dyDescent="0.25">
      <c r="A118" t="s">
        <v>8505</v>
      </c>
      <c r="B118" t="s">
        <v>5945</v>
      </c>
      <c r="C118" t="s">
        <v>5996</v>
      </c>
      <c r="D118" t="s">
        <v>8487</v>
      </c>
      <c r="E118" t="str">
        <f>IF(Schnittstellen_technisch[[#This Row],[Sender]]="SP1CLNT100","Sender",IF(Schnittstellen_technisch[[#This Row],[Receiver]]="SP1CLNT100","Receiver","nicht Mandant 100"))</f>
        <v>Receiver</v>
      </c>
      <c r="F118" t="str">
        <f>IF(Schnittstellen_technisch[[#This Row],[Wo ist Mandant 100]]="nicht Mandant 100","",IF(Schnittstellen_technisch[[#This Row],[Wo ist Mandant 100]]="Receiver",Schnittstellen_technisch[[#This Row],[Sender]],Schnittstellen_technisch[[#This Row],[Receiver]]))</f>
        <v>EMATS</v>
      </c>
    </row>
    <row r="119" spans="1:6" x14ac:dyDescent="0.25">
      <c r="A119" t="s">
        <v>8505</v>
      </c>
      <c r="B119" t="s">
        <v>5945</v>
      </c>
      <c r="C119" t="s">
        <v>5997</v>
      </c>
      <c r="D119" t="s">
        <v>8487</v>
      </c>
      <c r="E119" t="str">
        <f>IF(Schnittstellen_technisch[[#This Row],[Sender]]="SP1CLNT100","Sender",IF(Schnittstellen_technisch[[#This Row],[Receiver]]="SP1CLNT100","Receiver","nicht Mandant 100"))</f>
        <v>Receiver</v>
      </c>
      <c r="F119" t="str">
        <f>IF(Schnittstellen_technisch[[#This Row],[Wo ist Mandant 100]]="nicht Mandant 100","",IF(Schnittstellen_technisch[[#This Row],[Wo ist Mandant 100]]="Receiver",Schnittstellen_technisch[[#This Row],[Sender]],Schnittstellen_technisch[[#This Row],[Receiver]]))</f>
        <v>EMATS</v>
      </c>
    </row>
    <row r="120" spans="1:6" x14ac:dyDescent="0.25">
      <c r="A120" t="s">
        <v>8505</v>
      </c>
      <c r="B120" t="s">
        <v>5945</v>
      </c>
      <c r="C120" t="s">
        <v>5998</v>
      </c>
      <c r="D120" t="s">
        <v>8487</v>
      </c>
      <c r="E120" t="str">
        <f>IF(Schnittstellen_technisch[[#This Row],[Sender]]="SP1CLNT100","Sender",IF(Schnittstellen_technisch[[#This Row],[Receiver]]="SP1CLNT100","Receiver","nicht Mandant 100"))</f>
        <v>Receiver</v>
      </c>
      <c r="F120" t="str">
        <f>IF(Schnittstellen_technisch[[#This Row],[Wo ist Mandant 100]]="nicht Mandant 100","",IF(Schnittstellen_technisch[[#This Row],[Wo ist Mandant 100]]="Receiver",Schnittstellen_technisch[[#This Row],[Sender]],Schnittstellen_technisch[[#This Row],[Receiver]]))</f>
        <v>EMATS</v>
      </c>
    </row>
    <row r="121" spans="1:6" x14ac:dyDescent="0.25">
      <c r="A121" t="s">
        <v>8506</v>
      </c>
      <c r="B121" t="s">
        <v>5999</v>
      </c>
      <c r="C121" t="s">
        <v>6000</v>
      </c>
      <c r="D121" t="s">
        <v>8487</v>
      </c>
      <c r="E121" t="str">
        <f>IF(Schnittstellen_technisch[[#This Row],[Sender]]="SP1CLNT100","Sender",IF(Schnittstellen_technisch[[#This Row],[Receiver]]="SP1CLNT100","Receiver","nicht Mandant 100"))</f>
        <v>Receiver</v>
      </c>
      <c r="F121" t="str">
        <f>IF(Schnittstellen_technisch[[#This Row],[Wo ist Mandant 100]]="nicht Mandant 100","",IF(Schnittstellen_technisch[[#This Row],[Wo ist Mandant 100]]="Receiver",Schnittstellen_technisch[[#This Row],[Sender]],Schnittstellen_technisch[[#This Row],[Receiver]]))</f>
        <v>ERA</v>
      </c>
    </row>
    <row r="122" spans="1:6" x14ac:dyDescent="0.25">
      <c r="A122" t="s">
        <v>8506</v>
      </c>
      <c r="B122" t="s">
        <v>5999</v>
      </c>
      <c r="C122" t="s">
        <v>6001</v>
      </c>
      <c r="D122" t="s">
        <v>8487</v>
      </c>
      <c r="E122" t="str">
        <f>IF(Schnittstellen_technisch[[#This Row],[Sender]]="SP1CLNT100","Sender",IF(Schnittstellen_technisch[[#This Row],[Receiver]]="SP1CLNT100","Receiver","nicht Mandant 100"))</f>
        <v>Receiver</v>
      </c>
      <c r="F122" t="str">
        <f>IF(Schnittstellen_technisch[[#This Row],[Wo ist Mandant 100]]="nicht Mandant 100","",IF(Schnittstellen_technisch[[#This Row],[Wo ist Mandant 100]]="Receiver",Schnittstellen_technisch[[#This Row],[Sender]],Schnittstellen_technisch[[#This Row],[Receiver]]))</f>
        <v>ERA</v>
      </c>
    </row>
    <row r="123" spans="1:6" x14ac:dyDescent="0.25">
      <c r="A123" t="s">
        <v>8507</v>
      </c>
      <c r="B123" t="s">
        <v>5954</v>
      </c>
      <c r="C123" t="s">
        <v>6002</v>
      </c>
      <c r="D123" t="s">
        <v>8487</v>
      </c>
      <c r="E123" t="str">
        <f>IF(Schnittstellen_technisch[[#This Row],[Sender]]="SP1CLNT100","Sender",IF(Schnittstellen_technisch[[#This Row],[Receiver]]="SP1CLNT100","Receiver","nicht Mandant 100"))</f>
        <v>Receiver</v>
      </c>
      <c r="F123" t="str">
        <f>IF(Schnittstellen_technisch[[#This Row],[Wo ist Mandant 100]]="nicht Mandant 100","",IF(Schnittstellen_technisch[[#This Row],[Wo ist Mandant 100]]="Receiver",Schnittstellen_technisch[[#This Row],[Sender]],Schnittstellen_technisch[[#This Row],[Receiver]]))</f>
        <v>KUPO_USER</v>
      </c>
    </row>
    <row r="124" spans="1:6" x14ac:dyDescent="0.25">
      <c r="A124" t="s">
        <v>8507</v>
      </c>
      <c r="B124" t="s">
        <v>5954</v>
      </c>
      <c r="C124" t="s">
        <v>6003</v>
      </c>
      <c r="D124" t="s">
        <v>8487</v>
      </c>
      <c r="E124" t="str">
        <f>IF(Schnittstellen_technisch[[#This Row],[Sender]]="SP1CLNT100","Sender",IF(Schnittstellen_technisch[[#This Row],[Receiver]]="SP1CLNT100","Receiver","nicht Mandant 100"))</f>
        <v>Receiver</v>
      </c>
      <c r="F124" t="str">
        <f>IF(Schnittstellen_technisch[[#This Row],[Wo ist Mandant 100]]="nicht Mandant 100","",IF(Schnittstellen_technisch[[#This Row],[Wo ist Mandant 100]]="Receiver",Schnittstellen_technisch[[#This Row],[Sender]],Schnittstellen_technisch[[#This Row],[Receiver]]))</f>
        <v>KUPO_USER</v>
      </c>
    </row>
    <row r="125" spans="1:6" x14ac:dyDescent="0.25">
      <c r="A125" t="s">
        <v>8507</v>
      </c>
      <c r="B125" t="s">
        <v>5954</v>
      </c>
      <c r="C125" t="s">
        <v>5996</v>
      </c>
      <c r="D125" t="s">
        <v>8487</v>
      </c>
      <c r="E125" t="str">
        <f>IF(Schnittstellen_technisch[[#This Row],[Sender]]="SP1CLNT100","Sender",IF(Schnittstellen_technisch[[#This Row],[Receiver]]="SP1CLNT100","Receiver","nicht Mandant 100"))</f>
        <v>Receiver</v>
      </c>
      <c r="F125" t="str">
        <f>IF(Schnittstellen_technisch[[#This Row],[Wo ist Mandant 100]]="nicht Mandant 100","",IF(Schnittstellen_technisch[[#This Row],[Wo ist Mandant 100]]="Receiver",Schnittstellen_technisch[[#This Row],[Sender]],Schnittstellen_technisch[[#This Row],[Receiver]]))</f>
        <v>KUPO_USER</v>
      </c>
    </row>
    <row r="126" spans="1:6" x14ac:dyDescent="0.25">
      <c r="A126" t="s">
        <v>8507</v>
      </c>
      <c r="B126" t="s">
        <v>5954</v>
      </c>
      <c r="C126" t="s">
        <v>6004</v>
      </c>
      <c r="D126" t="s">
        <v>8487</v>
      </c>
      <c r="E126" t="str">
        <f>IF(Schnittstellen_technisch[[#This Row],[Sender]]="SP1CLNT100","Sender",IF(Schnittstellen_technisch[[#This Row],[Receiver]]="SP1CLNT100","Receiver","nicht Mandant 100"))</f>
        <v>Receiver</v>
      </c>
      <c r="F126" t="str">
        <f>IF(Schnittstellen_technisch[[#This Row],[Wo ist Mandant 100]]="nicht Mandant 100","",IF(Schnittstellen_technisch[[#This Row],[Wo ist Mandant 100]]="Receiver",Schnittstellen_technisch[[#This Row],[Sender]],Schnittstellen_technisch[[#This Row],[Receiver]]))</f>
        <v>KUPO_USER</v>
      </c>
    </row>
    <row r="127" spans="1:6" x14ac:dyDescent="0.25">
      <c r="A127" t="s">
        <v>8507</v>
      </c>
      <c r="B127" t="s">
        <v>5954</v>
      </c>
      <c r="C127" t="s">
        <v>6005</v>
      </c>
      <c r="D127" t="s">
        <v>8487</v>
      </c>
      <c r="E127" t="str">
        <f>IF(Schnittstellen_technisch[[#This Row],[Sender]]="SP1CLNT100","Sender",IF(Schnittstellen_technisch[[#This Row],[Receiver]]="SP1CLNT100","Receiver","nicht Mandant 100"))</f>
        <v>Receiver</v>
      </c>
      <c r="F127" t="str">
        <f>IF(Schnittstellen_technisch[[#This Row],[Wo ist Mandant 100]]="nicht Mandant 100","",IF(Schnittstellen_technisch[[#This Row],[Wo ist Mandant 100]]="Receiver",Schnittstellen_technisch[[#This Row],[Sender]],Schnittstellen_technisch[[#This Row],[Receiver]]))</f>
        <v>KUPO_USER</v>
      </c>
    </row>
    <row r="128" spans="1:6" x14ac:dyDescent="0.25">
      <c r="A128" t="s">
        <v>8507</v>
      </c>
      <c r="B128" t="s">
        <v>5954</v>
      </c>
      <c r="C128" t="s">
        <v>6006</v>
      </c>
      <c r="D128" t="s">
        <v>8487</v>
      </c>
      <c r="E128" t="str">
        <f>IF(Schnittstellen_technisch[[#This Row],[Sender]]="SP1CLNT100","Sender",IF(Schnittstellen_technisch[[#This Row],[Receiver]]="SP1CLNT100","Receiver","nicht Mandant 100"))</f>
        <v>Receiver</v>
      </c>
      <c r="F128" t="str">
        <f>IF(Schnittstellen_technisch[[#This Row],[Wo ist Mandant 100]]="nicht Mandant 100","",IF(Schnittstellen_technisch[[#This Row],[Wo ist Mandant 100]]="Receiver",Schnittstellen_technisch[[#This Row],[Sender]],Schnittstellen_technisch[[#This Row],[Receiver]]))</f>
        <v>KUPO_USER</v>
      </c>
    </row>
    <row r="129" spans="1:6" x14ac:dyDescent="0.25">
      <c r="A129" t="s">
        <v>8507</v>
      </c>
      <c r="B129" t="s">
        <v>5954</v>
      </c>
      <c r="C129" t="s">
        <v>6007</v>
      </c>
      <c r="D129" t="s">
        <v>8487</v>
      </c>
      <c r="E129" t="str">
        <f>IF(Schnittstellen_technisch[[#This Row],[Sender]]="SP1CLNT100","Sender",IF(Schnittstellen_technisch[[#This Row],[Receiver]]="SP1CLNT100","Receiver","nicht Mandant 100"))</f>
        <v>Receiver</v>
      </c>
      <c r="F129" t="str">
        <f>IF(Schnittstellen_technisch[[#This Row],[Wo ist Mandant 100]]="nicht Mandant 100","",IF(Schnittstellen_technisch[[#This Row],[Wo ist Mandant 100]]="Receiver",Schnittstellen_technisch[[#This Row],[Sender]],Schnittstellen_technisch[[#This Row],[Receiver]]))</f>
        <v>KUPO_USER</v>
      </c>
    </row>
    <row r="130" spans="1:6" x14ac:dyDescent="0.25">
      <c r="A130" t="s">
        <v>8507</v>
      </c>
      <c r="B130" t="s">
        <v>5954</v>
      </c>
      <c r="C130" t="s">
        <v>6008</v>
      </c>
      <c r="D130" t="s">
        <v>8487</v>
      </c>
      <c r="E130" t="str">
        <f>IF(Schnittstellen_technisch[[#This Row],[Sender]]="SP1CLNT100","Sender",IF(Schnittstellen_technisch[[#This Row],[Receiver]]="SP1CLNT100","Receiver","nicht Mandant 100"))</f>
        <v>Receiver</v>
      </c>
      <c r="F130" t="str">
        <f>IF(Schnittstellen_technisch[[#This Row],[Wo ist Mandant 100]]="nicht Mandant 100","",IF(Schnittstellen_technisch[[#This Row],[Wo ist Mandant 100]]="Receiver",Schnittstellen_technisch[[#This Row],[Sender]],Schnittstellen_technisch[[#This Row],[Receiver]]))</f>
        <v>KUPO_USER</v>
      </c>
    </row>
    <row r="131" spans="1:6" x14ac:dyDescent="0.25">
      <c r="A131" t="s">
        <v>8507</v>
      </c>
      <c r="B131" t="s">
        <v>5954</v>
      </c>
      <c r="C131" t="s">
        <v>6009</v>
      </c>
      <c r="D131" t="s">
        <v>8487</v>
      </c>
      <c r="E131" t="str">
        <f>IF(Schnittstellen_technisch[[#This Row],[Sender]]="SP1CLNT100","Sender",IF(Schnittstellen_technisch[[#This Row],[Receiver]]="SP1CLNT100","Receiver","nicht Mandant 100"))</f>
        <v>Receiver</v>
      </c>
      <c r="F131" t="str">
        <f>IF(Schnittstellen_technisch[[#This Row],[Wo ist Mandant 100]]="nicht Mandant 100","",IF(Schnittstellen_technisch[[#This Row],[Wo ist Mandant 100]]="Receiver",Schnittstellen_technisch[[#This Row],[Sender]],Schnittstellen_technisch[[#This Row],[Receiver]]))</f>
        <v>KUPO_USER</v>
      </c>
    </row>
    <row r="132" spans="1:6" x14ac:dyDescent="0.25">
      <c r="A132" t="s">
        <v>8508</v>
      </c>
      <c r="B132" t="s">
        <v>6010</v>
      </c>
      <c r="C132" t="s">
        <v>6011</v>
      </c>
      <c r="D132" t="s">
        <v>8487</v>
      </c>
      <c r="E132" t="str">
        <f>IF(Schnittstellen_technisch[[#This Row],[Sender]]="SP1CLNT100","Sender",IF(Schnittstellen_technisch[[#This Row],[Receiver]]="SP1CLNT100","Receiver","nicht Mandant 100"))</f>
        <v>Receiver</v>
      </c>
      <c r="F132" t="str">
        <f>IF(Schnittstellen_technisch[[#This Row],[Wo ist Mandant 100]]="nicht Mandant 100","",IF(Schnittstellen_technisch[[#This Row],[Wo ist Mandant 100]]="Receiver",Schnittstellen_technisch[[#This Row],[Sender]],Schnittstellen_technisch[[#This Row],[Receiver]]))</f>
        <v>PRIMO</v>
      </c>
    </row>
    <row r="133" spans="1:6" x14ac:dyDescent="0.25">
      <c r="A133" t="s">
        <v>8508</v>
      </c>
      <c r="B133" t="s">
        <v>6010</v>
      </c>
      <c r="C133" t="s">
        <v>6012</v>
      </c>
      <c r="D133" t="s">
        <v>8487</v>
      </c>
      <c r="E133" t="str">
        <f>IF(Schnittstellen_technisch[[#This Row],[Sender]]="SP1CLNT100","Sender",IF(Schnittstellen_technisch[[#This Row],[Receiver]]="SP1CLNT100","Receiver","nicht Mandant 100"))</f>
        <v>Receiver</v>
      </c>
      <c r="F133" t="str">
        <f>IF(Schnittstellen_technisch[[#This Row],[Wo ist Mandant 100]]="nicht Mandant 100","",IF(Schnittstellen_technisch[[#This Row],[Wo ist Mandant 100]]="Receiver",Schnittstellen_technisch[[#This Row],[Sender]],Schnittstellen_technisch[[#This Row],[Receiver]]))</f>
        <v>PRIMO</v>
      </c>
    </row>
    <row r="134" spans="1:6" x14ac:dyDescent="0.25">
      <c r="A134" t="s">
        <v>8508</v>
      </c>
      <c r="B134" t="s">
        <v>6010</v>
      </c>
      <c r="C134" t="s">
        <v>6013</v>
      </c>
      <c r="D134" t="s">
        <v>8487</v>
      </c>
      <c r="E134" t="str">
        <f>IF(Schnittstellen_technisch[[#This Row],[Sender]]="SP1CLNT100","Sender",IF(Schnittstellen_technisch[[#This Row],[Receiver]]="SP1CLNT100","Receiver","nicht Mandant 100"))</f>
        <v>Receiver</v>
      </c>
      <c r="F134" t="str">
        <f>IF(Schnittstellen_technisch[[#This Row],[Wo ist Mandant 100]]="nicht Mandant 100","",IF(Schnittstellen_technisch[[#This Row],[Wo ist Mandant 100]]="Receiver",Schnittstellen_technisch[[#This Row],[Sender]],Schnittstellen_technisch[[#This Row],[Receiver]]))</f>
        <v>PRIMO</v>
      </c>
    </row>
    <row r="135" spans="1:6" x14ac:dyDescent="0.25">
      <c r="A135" t="s">
        <v>8508</v>
      </c>
      <c r="B135" t="s">
        <v>6010</v>
      </c>
      <c r="C135" t="s">
        <v>6014</v>
      </c>
      <c r="D135" t="s">
        <v>8487</v>
      </c>
      <c r="E135" t="str">
        <f>IF(Schnittstellen_technisch[[#This Row],[Sender]]="SP1CLNT100","Sender",IF(Schnittstellen_technisch[[#This Row],[Receiver]]="SP1CLNT100","Receiver","nicht Mandant 100"))</f>
        <v>Receiver</v>
      </c>
      <c r="F135" t="str">
        <f>IF(Schnittstellen_technisch[[#This Row],[Wo ist Mandant 100]]="nicht Mandant 100","",IF(Schnittstellen_technisch[[#This Row],[Wo ist Mandant 100]]="Receiver",Schnittstellen_technisch[[#This Row],[Sender]],Schnittstellen_technisch[[#This Row],[Receiver]]))</f>
        <v>PRIMO</v>
      </c>
    </row>
    <row r="136" spans="1:6" x14ac:dyDescent="0.25">
      <c r="A136" t="s">
        <v>8508</v>
      </c>
      <c r="B136" t="s">
        <v>6010</v>
      </c>
      <c r="C136" t="s">
        <v>6015</v>
      </c>
      <c r="D136" t="s">
        <v>8487</v>
      </c>
      <c r="E136" t="str">
        <f>IF(Schnittstellen_technisch[[#This Row],[Sender]]="SP1CLNT100","Sender",IF(Schnittstellen_technisch[[#This Row],[Receiver]]="SP1CLNT100","Receiver","nicht Mandant 100"))</f>
        <v>Receiver</v>
      </c>
      <c r="F136" t="str">
        <f>IF(Schnittstellen_technisch[[#This Row],[Wo ist Mandant 100]]="nicht Mandant 100","",IF(Schnittstellen_technisch[[#This Row],[Wo ist Mandant 100]]="Receiver",Schnittstellen_technisch[[#This Row],[Sender]],Schnittstellen_technisch[[#This Row],[Receiver]]))</f>
        <v>PRIMO</v>
      </c>
    </row>
    <row r="137" spans="1:6" x14ac:dyDescent="0.25">
      <c r="A137" t="s">
        <v>8508</v>
      </c>
      <c r="B137" t="s">
        <v>6010</v>
      </c>
      <c r="C137" t="s">
        <v>6016</v>
      </c>
      <c r="D137" t="s">
        <v>8487</v>
      </c>
      <c r="E137" t="str">
        <f>IF(Schnittstellen_technisch[[#This Row],[Sender]]="SP1CLNT100","Sender",IF(Schnittstellen_technisch[[#This Row],[Receiver]]="SP1CLNT100","Receiver","nicht Mandant 100"))</f>
        <v>Receiver</v>
      </c>
      <c r="F137" t="str">
        <f>IF(Schnittstellen_technisch[[#This Row],[Wo ist Mandant 100]]="nicht Mandant 100","",IF(Schnittstellen_technisch[[#This Row],[Wo ist Mandant 100]]="Receiver",Schnittstellen_technisch[[#This Row],[Sender]],Schnittstellen_technisch[[#This Row],[Receiver]]))</f>
        <v>PRIMO</v>
      </c>
    </row>
    <row r="138" spans="1:6" x14ac:dyDescent="0.25">
      <c r="A138" t="s">
        <v>8508</v>
      </c>
      <c r="B138" t="s">
        <v>6010</v>
      </c>
      <c r="C138" t="s">
        <v>6017</v>
      </c>
      <c r="D138" t="s">
        <v>8487</v>
      </c>
      <c r="E138" t="str">
        <f>IF(Schnittstellen_technisch[[#This Row],[Sender]]="SP1CLNT100","Sender",IF(Schnittstellen_technisch[[#This Row],[Receiver]]="SP1CLNT100","Receiver","nicht Mandant 100"))</f>
        <v>Receiver</v>
      </c>
      <c r="F138" t="str">
        <f>IF(Schnittstellen_technisch[[#This Row],[Wo ist Mandant 100]]="nicht Mandant 100","",IF(Schnittstellen_technisch[[#This Row],[Wo ist Mandant 100]]="Receiver",Schnittstellen_technisch[[#This Row],[Sender]],Schnittstellen_technisch[[#This Row],[Receiver]]))</f>
        <v>PRIMO</v>
      </c>
    </row>
    <row r="139" spans="1:6" x14ac:dyDescent="0.25">
      <c r="A139" t="s">
        <v>8508</v>
      </c>
      <c r="B139" t="s">
        <v>6010</v>
      </c>
      <c r="C139" t="s">
        <v>6018</v>
      </c>
      <c r="D139" t="s">
        <v>8487</v>
      </c>
      <c r="E139" t="str">
        <f>IF(Schnittstellen_technisch[[#This Row],[Sender]]="SP1CLNT100","Sender",IF(Schnittstellen_technisch[[#This Row],[Receiver]]="SP1CLNT100","Receiver","nicht Mandant 100"))</f>
        <v>Receiver</v>
      </c>
      <c r="F139" t="str">
        <f>IF(Schnittstellen_technisch[[#This Row],[Wo ist Mandant 100]]="nicht Mandant 100","",IF(Schnittstellen_technisch[[#This Row],[Wo ist Mandant 100]]="Receiver",Schnittstellen_technisch[[#This Row],[Sender]],Schnittstellen_technisch[[#This Row],[Receiver]]))</f>
        <v>PRIMO</v>
      </c>
    </row>
    <row r="140" spans="1:6" x14ac:dyDescent="0.25">
      <c r="A140" t="s">
        <v>8508</v>
      </c>
      <c r="B140" t="s">
        <v>6010</v>
      </c>
      <c r="C140" t="s">
        <v>6019</v>
      </c>
      <c r="D140" t="s">
        <v>8487</v>
      </c>
      <c r="E140" t="str">
        <f>IF(Schnittstellen_technisch[[#This Row],[Sender]]="SP1CLNT100","Sender",IF(Schnittstellen_technisch[[#This Row],[Receiver]]="SP1CLNT100","Receiver","nicht Mandant 100"))</f>
        <v>Receiver</v>
      </c>
      <c r="F140" t="str">
        <f>IF(Schnittstellen_technisch[[#This Row],[Wo ist Mandant 100]]="nicht Mandant 100","",IF(Schnittstellen_technisch[[#This Row],[Wo ist Mandant 100]]="Receiver",Schnittstellen_technisch[[#This Row],[Sender]],Schnittstellen_technisch[[#This Row],[Receiver]]))</f>
        <v>PRIMO</v>
      </c>
    </row>
    <row r="141" spans="1:6" x14ac:dyDescent="0.25">
      <c r="A141" t="s">
        <v>8508</v>
      </c>
      <c r="B141" t="s">
        <v>6010</v>
      </c>
      <c r="C141" t="s">
        <v>6020</v>
      </c>
      <c r="D141" t="s">
        <v>8487</v>
      </c>
      <c r="E141" t="str">
        <f>IF(Schnittstellen_technisch[[#This Row],[Sender]]="SP1CLNT100","Sender",IF(Schnittstellen_technisch[[#This Row],[Receiver]]="SP1CLNT100","Receiver","nicht Mandant 100"))</f>
        <v>Receiver</v>
      </c>
      <c r="F141" t="str">
        <f>IF(Schnittstellen_technisch[[#This Row],[Wo ist Mandant 100]]="nicht Mandant 100","",IF(Schnittstellen_technisch[[#This Row],[Wo ist Mandant 100]]="Receiver",Schnittstellen_technisch[[#This Row],[Sender]],Schnittstellen_technisch[[#This Row],[Receiver]]))</f>
        <v>PRIMO</v>
      </c>
    </row>
  </sheetData>
  <pageMargins left="0.7" right="0.7" top="0.78740157499999996" bottom="0.78740157499999996" header="0.3" footer="0.3"/>
  <pageSetup paperSize="9"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K51"/>
  <sheetViews>
    <sheetView workbookViewId="0">
      <selection activeCell="L10" sqref="L10"/>
    </sheetView>
  </sheetViews>
  <sheetFormatPr baseColWidth="10" defaultRowHeight="15" x14ac:dyDescent="0.25"/>
  <cols>
    <col min="1" max="1" width="11.42578125" bestFit="1" customWidth="1"/>
    <col min="2" max="2" width="33" bestFit="1" customWidth="1"/>
    <col min="3" max="3" width="23.42578125" bestFit="1" customWidth="1"/>
    <col min="7" max="7" width="13" customWidth="1"/>
    <col min="9" max="9" width="12.140625" bestFit="1" customWidth="1"/>
    <col min="11" max="11" width="19.7109375" bestFit="1" customWidth="1"/>
  </cols>
  <sheetData>
    <row r="1" spans="1:11" x14ac:dyDescent="0.25">
      <c r="A1" t="s">
        <v>6035</v>
      </c>
      <c r="B1" t="s">
        <v>6327</v>
      </c>
      <c r="C1" t="s">
        <v>8480</v>
      </c>
      <c r="E1" t="s">
        <v>6049</v>
      </c>
      <c r="G1" t="s">
        <v>6050</v>
      </c>
      <c r="I1" t="s">
        <v>6057</v>
      </c>
      <c r="K1" t="s">
        <v>6062</v>
      </c>
    </row>
    <row r="2" spans="1:11" x14ac:dyDescent="0.25">
      <c r="A2" t="s">
        <v>6093</v>
      </c>
      <c r="B2" t="s">
        <v>8466</v>
      </c>
      <c r="C2" t="str">
        <f>IF(ISERROR(VLOOKUP(Module[[#This Row],[Module]],Transaktionen[Modul],1,FALSE)),"nein","ja")</f>
        <v>nein</v>
      </c>
      <c r="E2" t="s">
        <v>6046</v>
      </c>
      <c r="G2" t="s">
        <v>6051</v>
      </c>
      <c r="I2" t="s">
        <v>6058</v>
      </c>
      <c r="K2" t="s">
        <v>6063</v>
      </c>
    </row>
    <row r="3" spans="1:11" x14ac:dyDescent="0.25">
      <c r="A3" t="s">
        <v>6323</v>
      </c>
      <c r="B3" t="s">
        <v>6325</v>
      </c>
      <c r="C3" t="str">
        <f>IF(ISERROR(VLOOKUP(Module[[#This Row],[Module]],Transaktionen[Modul],1,FALSE)),"nein","ja")</f>
        <v>ja</v>
      </c>
      <c r="E3" t="s">
        <v>6047</v>
      </c>
      <c r="G3" t="s">
        <v>6052</v>
      </c>
      <c r="I3" t="s">
        <v>6059</v>
      </c>
      <c r="K3" t="s">
        <v>6064</v>
      </c>
    </row>
    <row r="4" spans="1:11" x14ac:dyDescent="0.25">
      <c r="A4" t="s">
        <v>8454</v>
      </c>
      <c r="B4" t="s">
        <v>8467</v>
      </c>
      <c r="C4" t="str">
        <f>IF(ISERROR(VLOOKUP(Module[[#This Row],[Module]],Transaktionen[Modul],1,FALSE)),"nein","ja")</f>
        <v>ja</v>
      </c>
      <c r="E4" t="s">
        <v>6048</v>
      </c>
      <c r="I4" t="s">
        <v>8525</v>
      </c>
      <c r="K4" t="s">
        <v>6065</v>
      </c>
    </row>
    <row r="5" spans="1:11" x14ac:dyDescent="0.25">
      <c r="A5" t="s">
        <v>8581</v>
      </c>
      <c r="B5" t="s">
        <v>8597</v>
      </c>
      <c r="C5" s="10" t="str">
        <f>IF(ISERROR(VLOOKUP(Module[[#This Row],[Module]],Transaktionen[Modul],1,FALSE)),"nein","ja")</f>
        <v>ja</v>
      </c>
      <c r="I5" t="s">
        <v>6061</v>
      </c>
      <c r="K5" t="s">
        <v>10318</v>
      </c>
    </row>
    <row r="6" spans="1:11" x14ac:dyDescent="0.25">
      <c r="A6" t="s">
        <v>6322</v>
      </c>
      <c r="B6" t="s">
        <v>6324</v>
      </c>
      <c r="C6" t="str">
        <f>IF(ISERROR(VLOOKUP(Module[[#This Row],[Module]],Transaktionen[Modul],1,FALSE)),"nein","ja")</f>
        <v>ja</v>
      </c>
      <c r="I6" t="s">
        <v>6060</v>
      </c>
    </row>
    <row r="7" spans="1:11" x14ac:dyDescent="0.25">
      <c r="A7" t="s">
        <v>6099</v>
      </c>
      <c r="B7" t="s">
        <v>6328</v>
      </c>
      <c r="C7" t="str">
        <f>IF(ISERROR(VLOOKUP(Module[[#This Row],[Module]],Transaktionen[Modul],1,FALSE)),"nein","ja")</f>
        <v>nein</v>
      </c>
    </row>
    <row r="8" spans="1:11" x14ac:dyDescent="0.25">
      <c r="A8" t="s">
        <v>6036</v>
      </c>
      <c r="B8" t="s">
        <v>6343</v>
      </c>
      <c r="C8" t="str">
        <f>IF(ISERROR(VLOOKUP(Module[[#This Row],[Module]],Transaktionen[Modul],1,FALSE)),"nein","ja")</f>
        <v>ja</v>
      </c>
    </row>
    <row r="9" spans="1:11" x14ac:dyDescent="0.25">
      <c r="A9" t="s">
        <v>8457</v>
      </c>
      <c r="B9" t="s">
        <v>8468</v>
      </c>
      <c r="C9" t="str">
        <f>IF(ISERROR(VLOOKUP(Module[[#This Row],[Module]],Transaktionen[Modul],1,FALSE)),"nein","ja")</f>
        <v>ja</v>
      </c>
    </row>
    <row r="10" spans="1:11" x14ac:dyDescent="0.25">
      <c r="A10" t="s">
        <v>6088</v>
      </c>
      <c r="B10" t="s">
        <v>6344</v>
      </c>
      <c r="C10" t="str">
        <f>IF(ISERROR(VLOOKUP(Module[[#This Row],[Module]],Transaktionen[Modul],1,FALSE)),"nein","ja")</f>
        <v>ja</v>
      </c>
    </row>
    <row r="11" spans="1:11" x14ac:dyDescent="0.25">
      <c r="A11" t="s">
        <v>6095</v>
      </c>
      <c r="B11" t="s">
        <v>8469</v>
      </c>
      <c r="C11" t="str">
        <f>IF(ISERROR(VLOOKUP(Module[[#This Row],[Module]],Transaktionen[Modul],1,FALSE)),"nein","ja")</f>
        <v>ja</v>
      </c>
    </row>
    <row r="12" spans="1:11" x14ac:dyDescent="0.25">
      <c r="A12" t="s">
        <v>6040</v>
      </c>
      <c r="B12" t="s">
        <v>6345</v>
      </c>
      <c r="C12" t="str">
        <f>IF(ISERROR(VLOOKUP(Module[[#This Row],[Module]],Transaktionen[Modul],1,FALSE)),"nein","ja")</f>
        <v>ja</v>
      </c>
    </row>
    <row r="13" spans="1:11" x14ac:dyDescent="0.25">
      <c r="A13" t="s">
        <v>6094</v>
      </c>
      <c r="B13" t="s">
        <v>8470</v>
      </c>
      <c r="C13" t="str">
        <f>IF(ISERROR(VLOOKUP(Module[[#This Row],[Module]],Transaktionen[Modul],1,FALSE)),"nein","ja")</f>
        <v>ja</v>
      </c>
    </row>
    <row r="14" spans="1:11" x14ac:dyDescent="0.25">
      <c r="A14" t="s">
        <v>8578</v>
      </c>
      <c r="B14" t="s">
        <v>8598</v>
      </c>
      <c r="C14" s="10" t="str">
        <f>IF(ISERROR(VLOOKUP(Module[[#This Row],[Module]],Transaktionen[Modul],1,FALSE)),"nein","ja")</f>
        <v>ja</v>
      </c>
    </row>
    <row r="15" spans="1:11" x14ac:dyDescent="0.25">
      <c r="A15" t="s">
        <v>3</v>
      </c>
      <c r="B15" t="s">
        <v>6346</v>
      </c>
      <c r="C15" t="str">
        <f>IF(ISERROR(VLOOKUP(Module[[#This Row],[Module]],Transaktionen[Modul],1,FALSE)),"nein","ja")</f>
        <v>ja</v>
      </c>
    </row>
    <row r="16" spans="1:11" x14ac:dyDescent="0.25">
      <c r="A16" t="s">
        <v>6037</v>
      </c>
      <c r="B16" t="s">
        <v>6332</v>
      </c>
      <c r="C16" t="str">
        <f>IF(ISERROR(VLOOKUP(Module[[#This Row],[Module]],Transaktionen[Modul],1,FALSE)),"nein","ja")</f>
        <v>ja</v>
      </c>
    </row>
    <row r="17" spans="1:3" x14ac:dyDescent="0.25">
      <c r="A17" t="s">
        <v>6101</v>
      </c>
      <c r="B17" t="s">
        <v>6331</v>
      </c>
      <c r="C17" t="str">
        <f>IF(ISERROR(VLOOKUP(Module[[#This Row],[Module]],Transaktionen[Modul],1,FALSE)),"nein","ja")</f>
        <v>ja</v>
      </c>
    </row>
    <row r="18" spans="1:3" x14ac:dyDescent="0.25">
      <c r="A18" t="s">
        <v>6089</v>
      </c>
      <c r="B18" t="s">
        <v>6330</v>
      </c>
      <c r="C18" t="str">
        <f>IF(ISERROR(VLOOKUP(Module[[#This Row],[Module]],Transaktionen[Modul],1,FALSE)),"nein","ja")</f>
        <v>ja</v>
      </c>
    </row>
    <row r="19" spans="1:3" x14ac:dyDescent="0.25">
      <c r="A19" t="s">
        <v>8458</v>
      </c>
      <c r="B19" t="s">
        <v>8471</v>
      </c>
      <c r="C19" t="str">
        <f>IF(ISERROR(VLOOKUP(Module[[#This Row],[Module]],Transaktionen[Modul],1,FALSE)),"nein","ja")</f>
        <v>ja</v>
      </c>
    </row>
    <row r="20" spans="1:3" x14ac:dyDescent="0.25">
      <c r="A20" t="s">
        <v>6084</v>
      </c>
      <c r="B20" t="s">
        <v>6329</v>
      </c>
      <c r="C20" t="str">
        <f>IF(ISERROR(VLOOKUP(Module[[#This Row],[Module]],Transaktionen[Modul],1,FALSE)),"nein","ja")</f>
        <v>ja</v>
      </c>
    </row>
    <row r="21" spans="1:3" x14ac:dyDescent="0.25">
      <c r="A21" t="s">
        <v>8456</v>
      </c>
      <c r="B21" t="s">
        <v>8599</v>
      </c>
      <c r="C21" t="str">
        <f>IF(ISERROR(VLOOKUP(Module[[#This Row],[Module]],Transaktionen[Modul],1,FALSE)),"nein","ja")</f>
        <v>ja</v>
      </c>
    </row>
    <row r="22" spans="1:3" x14ac:dyDescent="0.25">
      <c r="A22" t="s">
        <v>6102</v>
      </c>
      <c r="B22" t="s">
        <v>6333</v>
      </c>
      <c r="C22" t="str">
        <f>IF(ISERROR(VLOOKUP(Module[[#This Row],[Module]],Transaktionen[Modul],1,FALSE)),"nein","ja")</f>
        <v>ja</v>
      </c>
    </row>
    <row r="23" spans="1:3" x14ac:dyDescent="0.25">
      <c r="A23" t="s">
        <v>8461</v>
      </c>
      <c r="B23" t="s">
        <v>8472</v>
      </c>
      <c r="C23" t="str">
        <f>IF(ISERROR(VLOOKUP(Module[[#This Row],[Module]],Transaktionen[Modul],1,FALSE)),"nein","ja")</f>
        <v>ja</v>
      </c>
    </row>
    <row r="24" spans="1:3" x14ac:dyDescent="0.25">
      <c r="A24" t="s">
        <v>8459</v>
      </c>
      <c r="B24" t="s">
        <v>8600</v>
      </c>
      <c r="C24" t="str">
        <f>IF(ISERROR(VLOOKUP(Module[[#This Row],[Module]],Transaktionen[Modul],1,FALSE)),"nein","ja")</f>
        <v>ja</v>
      </c>
    </row>
    <row r="25" spans="1:3" x14ac:dyDescent="0.25">
      <c r="A25" t="s">
        <v>8462</v>
      </c>
      <c r="B25" t="s">
        <v>8473</v>
      </c>
      <c r="C25" t="str">
        <f>IF(ISERROR(VLOOKUP(Module[[#This Row],[Module]],Transaktionen[Modul],1,FALSE)),"nein","ja")</f>
        <v>ja</v>
      </c>
    </row>
    <row r="26" spans="1:3" x14ac:dyDescent="0.25">
      <c r="A26" t="s">
        <v>8460</v>
      </c>
      <c r="B26" t="s">
        <v>8601</v>
      </c>
      <c r="C26" t="str">
        <f>IF(ISERROR(VLOOKUP(Module[[#This Row],[Module]],Transaktionen[Modul],1,FALSE)),"nein","ja")</f>
        <v>ja</v>
      </c>
    </row>
    <row r="27" spans="1:3" x14ac:dyDescent="0.25">
      <c r="A27" t="s">
        <v>8579</v>
      </c>
      <c r="B27" t="s">
        <v>8602</v>
      </c>
      <c r="C27" s="10" t="str">
        <f>IF(ISERROR(VLOOKUP(Module[[#This Row],[Module]],Transaktionen[Modul],1,FALSE)),"nein","ja")</f>
        <v>ja</v>
      </c>
    </row>
    <row r="28" spans="1:3" x14ac:dyDescent="0.25">
      <c r="A28" t="s">
        <v>6091</v>
      </c>
      <c r="B28" t="s">
        <v>6335</v>
      </c>
      <c r="C28" t="str">
        <f>IF(ISERROR(VLOOKUP(Module[[#This Row],[Module]],Transaktionen[Modul],1,FALSE)),"nein","ja")</f>
        <v>nein</v>
      </c>
    </row>
    <row r="29" spans="1:3" x14ac:dyDescent="0.25">
      <c r="A29" t="s">
        <v>6043</v>
      </c>
      <c r="B29" t="s">
        <v>6339</v>
      </c>
      <c r="C29" t="str">
        <f>IF(ISERROR(VLOOKUP(Module[[#This Row],[Module]],Transaktionen[Modul],1,FALSE)),"nein","ja")</f>
        <v>ja</v>
      </c>
    </row>
    <row r="30" spans="1:3" x14ac:dyDescent="0.25">
      <c r="A30" t="s">
        <v>6087</v>
      </c>
      <c r="B30" t="s">
        <v>6334</v>
      </c>
      <c r="C30" t="str">
        <f>IF(ISERROR(VLOOKUP(Module[[#This Row],[Module]],Transaktionen[Modul],1,FALSE)),"nein","ja")</f>
        <v>ja</v>
      </c>
    </row>
    <row r="31" spans="1:3" x14ac:dyDescent="0.25">
      <c r="A31" t="s">
        <v>6097</v>
      </c>
      <c r="B31" t="s">
        <v>8474</v>
      </c>
      <c r="C31" t="str">
        <f>IF(ISERROR(VLOOKUP(Module[[#This Row],[Module]],Transaktionen[Modul],1,FALSE)),"nein","ja")</f>
        <v>nein</v>
      </c>
    </row>
    <row r="32" spans="1:3" x14ac:dyDescent="0.25">
      <c r="A32" t="s">
        <v>6092</v>
      </c>
      <c r="B32" t="s">
        <v>6336</v>
      </c>
      <c r="C32" t="str">
        <f>IF(ISERROR(VLOOKUP(Module[[#This Row],[Module]],Transaktionen[Modul],1,FALSE)),"nein","ja")</f>
        <v>ja</v>
      </c>
    </row>
    <row r="33" spans="1:3" x14ac:dyDescent="0.25">
      <c r="A33" t="s">
        <v>6038</v>
      </c>
      <c r="B33" t="s">
        <v>6337</v>
      </c>
      <c r="C33" t="str">
        <f>IF(ISERROR(VLOOKUP(Module[[#This Row],[Module]],Transaktionen[Modul],1,FALSE)),"nein","ja")</f>
        <v>ja</v>
      </c>
    </row>
    <row r="34" spans="1:3" x14ac:dyDescent="0.25">
      <c r="A34" t="s">
        <v>8453</v>
      </c>
      <c r="B34" t="s">
        <v>8603</v>
      </c>
      <c r="C34" t="str">
        <f>IF(ISERROR(VLOOKUP(Module[[#This Row],[Module]],Transaktionen[Modul],1,FALSE)),"nein","ja")</f>
        <v>ja</v>
      </c>
    </row>
    <row r="35" spans="1:3" x14ac:dyDescent="0.25">
      <c r="A35" t="s">
        <v>6098</v>
      </c>
      <c r="B35" t="s">
        <v>8475</v>
      </c>
      <c r="C35" t="str">
        <f>IF(ISERROR(VLOOKUP(Module[[#This Row],[Module]],Transaktionen[Modul],1,FALSE)),"nein","ja")</f>
        <v>ja</v>
      </c>
    </row>
    <row r="36" spans="1:3" x14ac:dyDescent="0.25">
      <c r="A36" t="s">
        <v>8463</v>
      </c>
      <c r="B36" t="s">
        <v>8476</v>
      </c>
      <c r="C36" t="str">
        <f>IF(ISERROR(VLOOKUP(Module[[#This Row],[Module]],Transaktionen[Modul],1,FALSE)),"nein","ja")</f>
        <v>ja</v>
      </c>
    </row>
    <row r="37" spans="1:3" x14ac:dyDescent="0.25">
      <c r="A37" t="s">
        <v>6041</v>
      </c>
      <c r="B37" t="s">
        <v>5858</v>
      </c>
      <c r="C37" t="str">
        <f>IF(ISERROR(VLOOKUP(Module[[#This Row],[Module]],Transaktionen[Modul],1,FALSE)),"nein","ja")</f>
        <v>ja</v>
      </c>
    </row>
    <row r="38" spans="1:3" x14ac:dyDescent="0.25">
      <c r="A38" t="s">
        <v>6096</v>
      </c>
      <c r="B38" t="s">
        <v>8477</v>
      </c>
      <c r="C38" t="str">
        <f>IF(ISERROR(VLOOKUP(Module[[#This Row],[Module]],Transaktionen[Modul],1,FALSE)),"nein","ja")</f>
        <v>ja</v>
      </c>
    </row>
    <row r="39" spans="1:3" x14ac:dyDescent="0.25">
      <c r="A39" t="s">
        <v>6042</v>
      </c>
      <c r="B39" t="s">
        <v>6340</v>
      </c>
      <c r="C39" t="str">
        <f>IF(ISERROR(VLOOKUP(Module[[#This Row],[Module]],Transaktionen[Modul],1,FALSE)),"nein","ja")</f>
        <v>ja</v>
      </c>
    </row>
    <row r="40" spans="1:3" x14ac:dyDescent="0.25">
      <c r="A40" t="s">
        <v>6090</v>
      </c>
      <c r="B40" t="s">
        <v>6338</v>
      </c>
      <c r="C40" t="str">
        <f>IF(ISERROR(VLOOKUP(Module[[#This Row],[Module]],Transaktionen[Modul],1,FALSE)),"nein","ja")</f>
        <v>ja</v>
      </c>
    </row>
    <row r="41" spans="1:3" x14ac:dyDescent="0.25">
      <c r="A41" t="s">
        <v>6085</v>
      </c>
      <c r="B41" t="s">
        <v>6341</v>
      </c>
      <c r="C41" t="str">
        <f>IF(ISERROR(VLOOKUP(Module[[#This Row],[Module]],Transaktionen[Modul],1,FALSE)),"nein","ja")</f>
        <v>ja</v>
      </c>
    </row>
    <row r="42" spans="1:3" x14ac:dyDescent="0.25">
      <c r="A42" t="s">
        <v>6086</v>
      </c>
      <c r="B42" t="s">
        <v>6342</v>
      </c>
      <c r="C42" t="str">
        <f>IF(ISERROR(VLOOKUP(Module[[#This Row],[Module]],Transaktionen[Modul],1,FALSE)),"nein","ja")</f>
        <v>ja</v>
      </c>
    </row>
    <row r="43" spans="1:3" x14ac:dyDescent="0.25">
      <c r="A43" t="s">
        <v>6082</v>
      </c>
      <c r="C43" t="str">
        <f>IF(ISERROR(VLOOKUP(Module[[#This Row],[Module]],Transaktionen[Modul],1,FALSE)),"nein","ja")</f>
        <v>nein</v>
      </c>
    </row>
    <row r="44" spans="1:3" x14ac:dyDescent="0.25">
      <c r="A44" t="s">
        <v>6083</v>
      </c>
      <c r="C44" t="str">
        <f>IF(ISERROR(VLOOKUP(Module[[#This Row],[Module]],Transaktionen[Modul],1,FALSE)),"nein","ja")</f>
        <v>nein</v>
      </c>
    </row>
    <row r="45" spans="1:3" x14ac:dyDescent="0.25">
      <c r="A45" t="s">
        <v>6100</v>
      </c>
      <c r="B45" t="s">
        <v>8478</v>
      </c>
      <c r="C45" t="str">
        <f>IF(ISERROR(VLOOKUP(Module[[#This Row],[Module]],Transaktionen[Modul],1,FALSE)),"nein","ja")</f>
        <v>ja</v>
      </c>
    </row>
    <row r="46" spans="1:3" x14ac:dyDescent="0.25">
      <c r="A46" t="s">
        <v>6039</v>
      </c>
      <c r="B46" t="s">
        <v>6326</v>
      </c>
      <c r="C46" t="str">
        <f>IF(ISERROR(VLOOKUP(Module[[#This Row],[Module]],Transaktionen[Modul],1,FALSE)),"nein","ja")</f>
        <v>ja</v>
      </c>
    </row>
    <row r="47" spans="1:3" x14ac:dyDescent="0.25">
      <c r="A47" t="s">
        <v>8464</v>
      </c>
      <c r="B47" t="s">
        <v>8479</v>
      </c>
      <c r="C47" t="str">
        <f>IF(ISERROR(VLOOKUP(Module[[#This Row],[Module]],Transaktionen[Modul],1,FALSE)),"nein","ja")</f>
        <v>ja</v>
      </c>
    </row>
    <row r="48" spans="1:3" x14ac:dyDescent="0.25">
      <c r="A48" t="s">
        <v>8455</v>
      </c>
      <c r="B48" t="s">
        <v>8596</v>
      </c>
      <c r="C48" t="str">
        <f>IF(ISERROR(VLOOKUP(Module[[#This Row],[Module]],Transaktionen[Modul],1,FALSE)),"nein","ja")</f>
        <v>ja</v>
      </c>
    </row>
    <row r="49" spans="1:3" x14ac:dyDescent="0.25">
      <c r="A49" t="s">
        <v>8580</v>
      </c>
      <c r="B49" t="s">
        <v>8604</v>
      </c>
      <c r="C49" s="10" t="str">
        <f>IF(ISERROR(VLOOKUP(Module[[#This Row],[Module]],Transaktionen[Modul],1,FALSE)),"nein","ja")</f>
        <v>ja</v>
      </c>
    </row>
    <row r="50" spans="1:3" x14ac:dyDescent="0.25">
      <c r="A50" t="s">
        <v>8485</v>
      </c>
      <c r="B50" t="s">
        <v>8486</v>
      </c>
      <c r="C50" t="str">
        <f>IF(ISERROR(VLOOKUP(Module[[#This Row],[Module]],Transaktionen[Modul],1,FALSE)),"nein","ja")</f>
        <v>ja</v>
      </c>
    </row>
    <row r="51" spans="1:3" x14ac:dyDescent="0.25">
      <c r="A51" t="s">
        <v>9073</v>
      </c>
      <c r="C51" s="10" t="str">
        <f>IF(ISERROR(VLOOKUP(Module[[#This Row],[Module]],Transaktionen[Modul],1,FALSE)),"nein","ja")</f>
        <v>ja</v>
      </c>
    </row>
  </sheetData>
  <sortState ref="M3:M37">
    <sortCondition ref="M3"/>
  </sortState>
  <pageMargins left="0.7" right="0.7" top="0.78740157499999996" bottom="0.78740157499999996" header="0.3" footer="0.3"/>
  <pageSetup paperSize="9" orientation="portrait" r:id="rId1"/>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18</vt:i4>
      </vt:variant>
    </vt:vector>
  </HeadingPairs>
  <TitlesOfParts>
    <vt:vector size="26" baseType="lpstr">
      <vt:lpstr>Übersicht</vt:lpstr>
      <vt:lpstr>BTT</vt:lpstr>
      <vt:lpstr>BPML</vt:lpstr>
      <vt:lpstr>Transaktionen</vt:lpstr>
      <vt:lpstr>Quercheck Transaktionen</vt:lpstr>
      <vt:lpstr>Formulare</vt:lpstr>
      <vt:lpstr>Schnittstellen</vt:lpstr>
      <vt:lpstr>Datengrundlage adesso</vt:lpstr>
      <vt:lpstr>aktives_Teilprojekt</vt:lpstr>
      <vt:lpstr>anderes_TP</vt:lpstr>
      <vt:lpstr>falscher_Subprozess</vt:lpstr>
      <vt:lpstr>Formular</vt:lpstr>
      <vt:lpstr>Hauptprozess</vt:lpstr>
      <vt:lpstr>Interface</vt:lpstr>
      <vt:lpstr>leeres_Pflichtfeld</vt:lpstr>
      <vt:lpstr>leeres_Pflichtfeld_Discover</vt:lpstr>
      <vt:lpstr>leeres_Pflichtfeld_Prepare</vt:lpstr>
      <vt:lpstr>Modul</vt:lpstr>
      <vt:lpstr>Output</vt:lpstr>
      <vt:lpstr>Priorität</vt:lpstr>
      <vt:lpstr>Schnittstelle</vt:lpstr>
      <vt:lpstr>Subprozess</vt:lpstr>
      <vt:lpstr>Teilprojekt_Kürzel</vt:lpstr>
      <vt:lpstr>Teilprojekt_lang</vt:lpstr>
      <vt:lpstr>Transaktion</vt:lpstr>
      <vt:lpstr>Vorhanden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Sabrina Witt</dc:creator>
  <cp:lastModifiedBy>Bernd Baumgarten</cp:lastModifiedBy>
  <dcterms:created xsi:type="dcterms:W3CDTF">2017-04-06T20:21:07Z</dcterms:created>
  <dcterms:modified xsi:type="dcterms:W3CDTF">2024-03-28T09:22:37Z</dcterms:modified>
</cp:coreProperties>
</file>