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concurrentCalc="0"/>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9" i="1" l="1"/>
  <c r="V409" i="1"/>
  <c r="A409" i="1"/>
  <c r="AK409" i="1"/>
  <c r="AL409" i="1"/>
  <c r="AM409" i="1"/>
  <c r="AN409" i="1"/>
  <c r="AO409" i="1"/>
  <c r="AP409" i="1"/>
  <c r="AQ409" i="1"/>
  <c r="AR409" i="1"/>
  <c r="A397" i="1"/>
  <c r="A398" i="1"/>
  <c r="A399" i="1"/>
  <c r="A400" i="1"/>
  <c r="A401" i="1"/>
  <c r="A402" i="1"/>
  <c r="A403" i="1"/>
  <c r="A404" i="1"/>
  <c r="A405" i="1"/>
  <c r="A406" i="1"/>
  <c r="A407" i="1"/>
  <c r="A408" i="1"/>
  <c r="E397" i="1"/>
  <c r="E398" i="1"/>
  <c r="E399" i="1"/>
  <c r="E400" i="1"/>
  <c r="E401" i="1"/>
  <c r="E402" i="1"/>
  <c r="E403" i="1"/>
  <c r="E404" i="1"/>
  <c r="E405" i="1"/>
  <c r="E406" i="1"/>
  <c r="E407" i="1"/>
  <c r="E408" i="1"/>
  <c r="J397" i="1"/>
  <c r="J398" i="1"/>
  <c r="J399" i="1"/>
  <c r="J400" i="1"/>
  <c r="J401" i="1"/>
  <c r="J402" i="1"/>
  <c r="J403" i="1"/>
  <c r="J404" i="1"/>
  <c r="J405" i="1"/>
  <c r="J406" i="1"/>
  <c r="J407" i="1"/>
  <c r="J408" i="1"/>
  <c r="V397" i="1"/>
  <c r="V398" i="1"/>
  <c r="V399" i="1"/>
  <c r="V400" i="1"/>
  <c r="V401" i="1"/>
  <c r="V402" i="1"/>
  <c r="V403" i="1"/>
  <c r="V404" i="1"/>
  <c r="V405" i="1"/>
  <c r="V406" i="1"/>
  <c r="V407" i="1"/>
  <c r="V408" i="1"/>
  <c r="AK397" i="1"/>
  <c r="AK398" i="1"/>
  <c r="AK399" i="1"/>
  <c r="AK400" i="1"/>
  <c r="AK401" i="1"/>
  <c r="AK402" i="1"/>
  <c r="AK403" i="1"/>
  <c r="AK404" i="1"/>
  <c r="AK405" i="1"/>
  <c r="AK406" i="1"/>
  <c r="AK407" i="1"/>
  <c r="AK408" i="1"/>
  <c r="AL397" i="1"/>
  <c r="AL398" i="1"/>
  <c r="AL399" i="1"/>
  <c r="AL400" i="1"/>
  <c r="AL401" i="1"/>
  <c r="AL402" i="1"/>
  <c r="AL403" i="1"/>
  <c r="AL404" i="1"/>
  <c r="AL405" i="1"/>
  <c r="AL406" i="1"/>
  <c r="AL407" i="1"/>
  <c r="AL408" i="1"/>
  <c r="AM397" i="1"/>
  <c r="AM398" i="1"/>
  <c r="AM399" i="1"/>
  <c r="AM400" i="1"/>
  <c r="AM401" i="1"/>
  <c r="AM402" i="1"/>
  <c r="AM403" i="1"/>
  <c r="AM404" i="1"/>
  <c r="AM405" i="1"/>
  <c r="AM406" i="1"/>
  <c r="AM407" i="1"/>
  <c r="AM408" i="1"/>
  <c r="AN397" i="1"/>
  <c r="AN398" i="1"/>
  <c r="AN399" i="1"/>
  <c r="AN400" i="1"/>
  <c r="AN401" i="1"/>
  <c r="AN402" i="1"/>
  <c r="AN403" i="1"/>
  <c r="AN404" i="1"/>
  <c r="AN405" i="1"/>
  <c r="AN406" i="1"/>
  <c r="AN407" i="1"/>
  <c r="AN408" i="1"/>
  <c r="AO397" i="1"/>
  <c r="AO398" i="1"/>
  <c r="AO399" i="1"/>
  <c r="AO400" i="1"/>
  <c r="AO401" i="1"/>
  <c r="AO402" i="1"/>
  <c r="AO403" i="1"/>
  <c r="AO404" i="1"/>
  <c r="AO405" i="1"/>
  <c r="AO406" i="1"/>
  <c r="AO407" i="1"/>
  <c r="AO408" i="1"/>
  <c r="AP397" i="1"/>
  <c r="AP398" i="1"/>
  <c r="AP399" i="1"/>
  <c r="AP400" i="1"/>
  <c r="AP401" i="1"/>
  <c r="AP402" i="1"/>
  <c r="AP403" i="1"/>
  <c r="AP404" i="1"/>
  <c r="AP405" i="1"/>
  <c r="AP406" i="1"/>
  <c r="AP407" i="1"/>
  <c r="AP408" i="1"/>
  <c r="AQ397" i="1"/>
  <c r="AQ398" i="1"/>
  <c r="AQ399" i="1"/>
  <c r="AQ400" i="1"/>
  <c r="E4" i="1"/>
  <c r="E48" i="1"/>
  <c r="E49" i="1"/>
  <c r="E50" i="1"/>
  <c r="E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AQ401" i="1"/>
  <c r="AQ402" i="1"/>
  <c r="AQ403" i="1"/>
  <c r="AQ404" i="1"/>
  <c r="AQ405" i="1"/>
  <c r="AQ406" i="1"/>
  <c r="AQ407" i="1"/>
  <c r="AQ408" i="1"/>
  <c r="AR397" i="1"/>
  <c r="AR398" i="1"/>
  <c r="AR399" i="1"/>
  <c r="AR400" i="1"/>
  <c r="AR401" i="1"/>
  <c r="AR402" i="1"/>
  <c r="AR403" i="1"/>
  <c r="AR404" i="1"/>
  <c r="AR405" i="1"/>
  <c r="AR406" i="1"/>
  <c r="AR407" i="1"/>
  <c r="AR408" i="1"/>
  <c r="A395" i="1"/>
  <c r="A396" i="1"/>
  <c r="J395" i="1"/>
  <c r="J396" i="1"/>
  <c r="V395" i="1"/>
  <c r="V396" i="1"/>
  <c r="AK395" i="1"/>
  <c r="AK396" i="1"/>
  <c r="AL395" i="1"/>
  <c r="AL396" i="1"/>
  <c r="AM395" i="1"/>
  <c r="AM396" i="1"/>
  <c r="AN395" i="1"/>
  <c r="AN396" i="1"/>
  <c r="AO395" i="1"/>
  <c r="AO396" i="1"/>
  <c r="AP395" i="1"/>
  <c r="AP396" i="1"/>
  <c r="AQ395" i="1"/>
  <c r="AQ396" i="1"/>
  <c r="AR395" i="1"/>
  <c r="AR396" i="1"/>
  <c r="A394" i="1"/>
  <c r="J394" i="1"/>
  <c r="V394" i="1"/>
  <c r="AK394" i="1"/>
  <c r="AL394" i="1"/>
  <c r="AM394" i="1"/>
  <c r="AN394" i="1"/>
  <c r="AO394" i="1"/>
  <c r="AP394" i="1"/>
  <c r="AQ394" i="1"/>
  <c r="AR394" i="1"/>
  <c r="A393" i="1"/>
  <c r="J393" i="1"/>
  <c r="V393" i="1"/>
  <c r="AK393" i="1"/>
  <c r="AL393" i="1"/>
  <c r="AM393" i="1"/>
  <c r="AN393" i="1"/>
  <c r="AO393" i="1"/>
  <c r="AP393" i="1"/>
  <c r="AQ393" i="1"/>
  <c r="AR393" i="1"/>
  <c r="A385" i="1"/>
  <c r="A386" i="1"/>
  <c r="A387" i="1"/>
  <c r="A388" i="1"/>
  <c r="A389" i="1"/>
  <c r="A390" i="1"/>
  <c r="A391" i="1"/>
  <c r="A392" i="1"/>
  <c r="J385" i="1"/>
  <c r="J386" i="1"/>
  <c r="J387" i="1"/>
  <c r="J388" i="1"/>
  <c r="J389" i="1"/>
  <c r="J390" i="1"/>
  <c r="J391" i="1"/>
  <c r="J392" i="1"/>
  <c r="V385" i="1"/>
  <c r="V386" i="1"/>
  <c r="V387" i="1"/>
  <c r="V388" i="1"/>
  <c r="V389" i="1"/>
  <c r="V390" i="1"/>
  <c r="V391" i="1"/>
  <c r="V392" i="1"/>
  <c r="AK385" i="1"/>
  <c r="AK386" i="1"/>
  <c r="AK387" i="1"/>
  <c r="AK388" i="1"/>
  <c r="AK389" i="1"/>
  <c r="AK390" i="1"/>
  <c r="AK391" i="1"/>
  <c r="AK392" i="1"/>
  <c r="AL385" i="1"/>
  <c r="AL386" i="1"/>
  <c r="AL387" i="1"/>
  <c r="AL388" i="1"/>
  <c r="AL389" i="1"/>
  <c r="AL390" i="1"/>
  <c r="AL391" i="1"/>
  <c r="AL392" i="1"/>
  <c r="AM385" i="1"/>
  <c r="AM386" i="1"/>
  <c r="AM387" i="1"/>
  <c r="AM388" i="1"/>
  <c r="AM389" i="1"/>
  <c r="AM390" i="1"/>
  <c r="AM391" i="1"/>
  <c r="AM392" i="1"/>
  <c r="AN385" i="1"/>
  <c r="AN386" i="1"/>
  <c r="AN387" i="1"/>
  <c r="AN388" i="1"/>
  <c r="AN389" i="1"/>
  <c r="AN390" i="1"/>
  <c r="AN391" i="1"/>
  <c r="AN392" i="1"/>
  <c r="AO385" i="1"/>
  <c r="AO386" i="1"/>
  <c r="AO387" i="1"/>
  <c r="AO388" i="1"/>
  <c r="AO389" i="1"/>
  <c r="AO390" i="1"/>
  <c r="AO391" i="1"/>
  <c r="AO392" i="1"/>
  <c r="AP385" i="1"/>
  <c r="AP386" i="1"/>
  <c r="AP387" i="1"/>
  <c r="AP388" i="1"/>
  <c r="AP389" i="1"/>
  <c r="AP390" i="1"/>
  <c r="AP391" i="1"/>
  <c r="AP392" i="1"/>
  <c r="AQ385" i="1"/>
  <c r="AQ386" i="1"/>
  <c r="AQ387" i="1"/>
  <c r="AQ388" i="1"/>
  <c r="AQ389" i="1"/>
  <c r="AQ390" i="1"/>
  <c r="AQ391" i="1"/>
  <c r="AQ392" i="1"/>
  <c r="AR385" i="1"/>
  <c r="AR386" i="1"/>
  <c r="AR387" i="1"/>
  <c r="AR388" i="1"/>
  <c r="AR389" i="1"/>
  <c r="AR390" i="1"/>
  <c r="AR391" i="1"/>
  <c r="AR392" i="1"/>
  <c r="A380" i="1"/>
  <c r="A381" i="1"/>
  <c r="A382" i="1"/>
  <c r="A383" i="1"/>
  <c r="A384" i="1"/>
  <c r="J380" i="1"/>
  <c r="J381" i="1"/>
  <c r="J382" i="1"/>
  <c r="J383" i="1"/>
  <c r="J384" i="1"/>
  <c r="V380" i="1"/>
  <c r="V381" i="1"/>
  <c r="V382" i="1"/>
  <c r="V383" i="1"/>
  <c r="V384" i="1"/>
  <c r="AK380" i="1"/>
  <c r="AK381" i="1"/>
  <c r="AK382" i="1"/>
  <c r="AK383" i="1"/>
  <c r="AK384" i="1"/>
  <c r="AL380" i="1"/>
  <c r="AL381" i="1"/>
  <c r="AL382" i="1"/>
  <c r="AL383" i="1"/>
  <c r="AL384" i="1"/>
  <c r="AM380" i="1"/>
  <c r="AM381" i="1"/>
  <c r="AM382" i="1"/>
  <c r="AM383" i="1"/>
  <c r="AM384" i="1"/>
  <c r="AN380" i="1"/>
  <c r="AN381" i="1"/>
  <c r="AN382" i="1"/>
  <c r="AN383" i="1"/>
  <c r="AN384" i="1"/>
  <c r="AO380" i="1"/>
  <c r="AO381" i="1"/>
  <c r="AO382" i="1"/>
  <c r="AO383" i="1"/>
  <c r="AO384" i="1"/>
  <c r="AP380" i="1"/>
  <c r="AP381" i="1"/>
  <c r="AP382" i="1"/>
  <c r="AP383" i="1"/>
  <c r="AP384" i="1"/>
  <c r="AQ380" i="1"/>
  <c r="AQ381" i="1"/>
  <c r="AQ382" i="1"/>
  <c r="AQ383" i="1"/>
  <c r="AQ384" i="1"/>
  <c r="AR380" i="1"/>
  <c r="AR381" i="1"/>
  <c r="AR382" i="1"/>
  <c r="AR383" i="1"/>
  <c r="AR384" i="1"/>
  <c r="A377" i="1"/>
  <c r="A378" i="1"/>
  <c r="A379" i="1"/>
  <c r="J377" i="1"/>
  <c r="J378" i="1"/>
  <c r="J379" i="1"/>
  <c r="V377" i="1"/>
  <c r="V378" i="1"/>
  <c r="V379" i="1"/>
  <c r="AK377" i="1"/>
  <c r="AK378" i="1"/>
  <c r="AK379" i="1"/>
  <c r="AL377" i="1"/>
  <c r="AL378" i="1"/>
  <c r="AL379" i="1"/>
  <c r="AM377" i="1"/>
  <c r="AM378" i="1"/>
  <c r="AM379" i="1"/>
  <c r="AN377" i="1"/>
  <c r="AN378" i="1"/>
  <c r="AN379" i="1"/>
  <c r="AO377" i="1"/>
  <c r="AO378" i="1"/>
  <c r="AO379" i="1"/>
  <c r="AP377" i="1"/>
  <c r="AP378" i="1"/>
  <c r="AP379" i="1"/>
  <c r="AQ377" i="1"/>
  <c r="AQ378" i="1"/>
  <c r="AQ379" i="1"/>
  <c r="AR377" i="1"/>
  <c r="AR378" i="1"/>
  <c r="AR379" i="1"/>
  <c r="A375" i="1"/>
  <c r="A376" i="1"/>
  <c r="J375" i="1"/>
  <c r="J376" i="1"/>
  <c r="V375" i="1"/>
  <c r="V376" i="1"/>
  <c r="AK375" i="1"/>
  <c r="AK376" i="1"/>
  <c r="AL375" i="1"/>
  <c r="AL376" i="1"/>
  <c r="AM375" i="1"/>
  <c r="AM376" i="1"/>
  <c r="AN375" i="1"/>
  <c r="AN376" i="1"/>
  <c r="AO375" i="1"/>
  <c r="AO376" i="1"/>
  <c r="AP375" i="1"/>
  <c r="AP376" i="1"/>
  <c r="AQ375" i="1"/>
  <c r="AQ376" i="1"/>
  <c r="AR375" i="1"/>
  <c r="AR376" i="1"/>
  <c r="A374" i="1"/>
  <c r="J374" i="1"/>
  <c r="V374" i="1"/>
  <c r="AK374" i="1"/>
  <c r="AL374" i="1"/>
  <c r="AM374" i="1"/>
  <c r="AN374" i="1"/>
  <c r="AO374" i="1"/>
  <c r="AP374" i="1"/>
  <c r="AQ374" i="1"/>
  <c r="AR374" i="1"/>
  <c r="A368" i="1"/>
  <c r="A369" i="1"/>
  <c r="A370" i="1"/>
  <c r="A371" i="1"/>
  <c r="A372" i="1"/>
  <c r="A373" i="1"/>
  <c r="J368" i="1"/>
  <c r="J369" i="1"/>
  <c r="J370" i="1"/>
  <c r="J371" i="1"/>
  <c r="J372" i="1"/>
  <c r="J373" i="1"/>
  <c r="V368" i="1"/>
  <c r="V369" i="1"/>
  <c r="V370" i="1"/>
  <c r="V371" i="1"/>
  <c r="V372" i="1"/>
  <c r="V373" i="1"/>
  <c r="AK368" i="1"/>
  <c r="AK369" i="1"/>
  <c r="AK370" i="1"/>
  <c r="AK371" i="1"/>
  <c r="AK372" i="1"/>
  <c r="AK373" i="1"/>
  <c r="AL368" i="1"/>
  <c r="AL369" i="1"/>
  <c r="AL370" i="1"/>
  <c r="AL371" i="1"/>
  <c r="AL372" i="1"/>
  <c r="AL373" i="1"/>
  <c r="AM368" i="1"/>
  <c r="AM369" i="1"/>
  <c r="AM370" i="1"/>
  <c r="AM371" i="1"/>
  <c r="AM372" i="1"/>
  <c r="AM373" i="1"/>
  <c r="AN368" i="1"/>
  <c r="AN369" i="1"/>
  <c r="AN370" i="1"/>
  <c r="AN371" i="1"/>
  <c r="AN372" i="1"/>
  <c r="AN373" i="1"/>
  <c r="AO368" i="1"/>
  <c r="AO369" i="1"/>
  <c r="AO370" i="1"/>
  <c r="AO371" i="1"/>
  <c r="AO372" i="1"/>
  <c r="AO373" i="1"/>
  <c r="AP368" i="1"/>
  <c r="AP369" i="1"/>
  <c r="AP370" i="1"/>
  <c r="AP371" i="1"/>
  <c r="AP372" i="1"/>
  <c r="AP373" i="1"/>
  <c r="AQ368" i="1"/>
  <c r="AQ369" i="1"/>
  <c r="AQ370" i="1"/>
  <c r="AQ371" i="1"/>
  <c r="AQ372" i="1"/>
  <c r="AQ373" i="1"/>
  <c r="AR368" i="1"/>
  <c r="AR369" i="1"/>
  <c r="AR370" i="1"/>
  <c r="AR371" i="1"/>
  <c r="AR372" i="1"/>
  <c r="AR373" i="1"/>
  <c r="A362" i="1"/>
  <c r="A363" i="1"/>
  <c r="A364" i="1"/>
  <c r="A365" i="1"/>
  <c r="A366" i="1"/>
  <c r="A367" i="1"/>
  <c r="J362" i="1"/>
  <c r="J363" i="1"/>
  <c r="J364" i="1"/>
  <c r="J365" i="1"/>
  <c r="J366" i="1"/>
  <c r="J367" i="1"/>
  <c r="V362" i="1"/>
  <c r="V363" i="1"/>
  <c r="V364" i="1"/>
  <c r="V365" i="1"/>
  <c r="V366" i="1"/>
  <c r="V367" i="1"/>
  <c r="AK362" i="1"/>
  <c r="AK363" i="1"/>
  <c r="AK364" i="1"/>
  <c r="AK365" i="1"/>
  <c r="AK366" i="1"/>
  <c r="AK367" i="1"/>
  <c r="AL362" i="1"/>
  <c r="AL363" i="1"/>
  <c r="AL364" i="1"/>
  <c r="AL365" i="1"/>
  <c r="AL366" i="1"/>
  <c r="AL367" i="1"/>
  <c r="AM362" i="1"/>
  <c r="AM363" i="1"/>
  <c r="AM364" i="1"/>
  <c r="AM365" i="1"/>
  <c r="AM366" i="1"/>
  <c r="AM367" i="1"/>
  <c r="AN362" i="1"/>
  <c r="AN363" i="1"/>
  <c r="AN364" i="1"/>
  <c r="AN365" i="1"/>
  <c r="AN366" i="1"/>
  <c r="AN367" i="1"/>
  <c r="AO362" i="1"/>
  <c r="AO363" i="1"/>
  <c r="AO364" i="1"/>
  <c r="AO365" i="1"/>
  <c r="AO366" i="1"/>
  <c r="AO367" i="1"/>
  <c r="AP362" i="1"/>
  <c r="AP363" i="1"/>
  <c r="AP364" i="1"/>
  <c r="AP365" i="1"/>
  <c r="AP366" i="1"/>
  <c r="AP367" i="1"/>
  <c r="AQ362" i="1"/>
  <c r="AQ363" i="1"/>
  <c r="AQ364" i="1"/>
  <c r="AQ365" i="1"/>
  <c r="AQ366" i="1"/>
  <c r="AQ367" i="1"/>
  <c r="AR362" i="1"/>
  <c r="AR363" i="1"/>
  <c r="AR364" i="1"/>
  <c r="AR365" i="1"/>
  <c r="AR366" i="1"/>
  <c r="AR367" i="1"/>
  <c r="A361" i="1"/>
  <c r="J361" i="1"/>
  <c r="V361" i="1"/>
  <c r="AK361" i="1"/>
  <c r="AL361" i="1"/>
  <c r="AM361" i="1"/>
  <c r="AN361" i="1"/>
  <c r="AO361" i="1"/>
  <c r="AP361" i="1"/>
  <c r="AQ361" i="1"/>
  <c r="AR361" i="1"/>
  <c r="A359" i="1"/>
  <c r="A360" i="1"/>
  <c r="J359" i="1"/>
  <c r="J360" i="1"/>
  <c r="V359" i="1"/>
  <c r="V360" i="1"/>
  <c r="AK359" i="1"/>
  <c r="AK360" i="1"/>
  <c r="AL359" i="1"/>
  <c r="AL360" i="1"/>
  <c r="AM359" i="1"/>
  <c r="AM360" i="1"/>
  <c r="AN359" i="1"/>
  <c r="AN360" i="1"/>
  <c r="AO359" i="1"/>
  <c r="AO360" i="1"/>
  <c r="AP359" i="1"/>
  <c r="AP360" i="1"/>
  <c r="AQ359" i="1"/>
  <c r="AQ360" i="1"/>
  <c r="AR359" i="1"/>
  <c r="AR360" i="1"/>
  <c r="A354" i="1"/>
  <c r="A355" i="1"/>
  <c r="A356" i="1"/>
  <c r="A357" i="1"/>
  <c r="A358" i="1"/>
  <c r="J354" i="1"/>
  <c r="J355" i="1"/>
  <c r="J356" i="1"/>
  <c r="J357" i="1"/>
  <c r="J358" i="1"/>
  <c r="V354" i="1"/>
  <c r="V355" i="1"/>
  <c r="V356" i="1"/>
  <c r="V357" i="1"/>
  <c r="V358" i="1"/>
  <c r="AK354" i="1"/>
  <c r="AK355" i="1"/>
  <c r="AK356" i="1"/>
  <c r="AK357" i="1"/>
  <c r="AK358" i="1"/>
  <c r="AL354" i="1"/>
  <c r="AL355" i="1"/>
  <c r="AL356" i="1"/>
  <c r="AL357" i="1"/>
  <c r="AL358" i="1"/>
  <c r="AM354" i="1"/>
  <c r="AM355" i="1"/>
  <c r="AM356" i="1"/>
  <c r="AM357" i="1"/>
  <c r="AM358" i="1"/>
  <c r="AN354" i="1"/>
  <c r="AN355" i="1"/>
  <c r="AN356" i="1"/>
  <c r="AN357" i="1"/>
  <c r="AN358" i="1"/>
  <c r="AO354" i="1"/>
  <c r="AO355" i="1"/>
  <c r="AO356" i="1"/>
  <c r="AO357" i="1"/>
  <c r="AO358" i="1"/>
  <c r="AP354" i="1"/>
  <c r="AP355" i="1"/>
  <c r="AP356" i="1"/>
  <c r="AP357" i="1"/>
  <c r="AP358" i="1"/>
  <c r="AQ354" i="1"/>
  <c r="AQ355" i="1"/>
  <c r="AQ356" i="1"/>
  <c r="AQ357" i="1"/>
  <c r="AQ358" i="1"/>
  <c r="AR354" i="1"/>
  <c r="AR355" i="1"/>
  <c r="AR356" i="1"/>
  <c r="AR357" i="1"/>
  <c r="AR35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315" i="1"/>
  <c r="A316" i="1"/>
  <c r="A317" i="1"/>
  <c r="A318" i="1"/>
  <c r="J315" i="1"/>
  <c r="J316" i="1"/>
  <c r="J317" i="1"/>
  <c r="J318" i="1"/>
  <c r="V315" i="1"/>
  <c r="V316" i="1"/>
  <c r="V317" i="1"/>
  <c r="V318" i="1"/>
  <c r="AK315" i="1"/>
  <c r="AK316" i="1"/>
  <c r="AK317" i="1"/>
  <c r="AK318" i="1"/>
  <c r="AL315" i="1"/>
  <c r="AL316" i="1"/>
  <c r="AL317" i="1"/>
  <c r="AL318" i="1"/>
  <c r="AM315" i="1"/>
  <c r="AM316" i="1"/>
  <c r="AM317" i="1"/>
  <c r="AM318" i="1"/>
  <c r="AN315" i="1"/>
  <c r="AN316" i="1"/>
  <c r="AN317" i="1"/>
  <c r="AN318" i="1"/>
  <c r="AO315" i="1"/>
  <c r="AO316" i="1"/>
  <c r="AO317" i="1"/>
  <c r="AO318" i="1"/>
  <c r="AP315" i="1"/>
  <c r="AP316" i="1"/>
  <c r="AP317" i="1"/>
  <c r="AP318" i="1"/>
  <c r="AQ315" i="1"/>
  <c r="AQ316" i="1"/>
  <c r="AQ317" i="1"/>
  <c r="AQ318" i="1"/>
  <c r="AR315" i="1"/>
  <c r="AR316" i="1"/>
  <c r="AR317" i="1"/>
  <c r="AR31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F4278" i="3"/>
  <c r="J312" i="1"/>
  <c r="J313" i="1"/>
  <c r="J314" i="1"/>
  <c r="V312" i="1"/>
  <c r="V313" i="1"/>
  <c r="V314" i="1"/>
  <c r="AK312" i="1"/>
  <c r="AK313" i="1"/>
  <c r="AK314" i="1"/>
  <c r="AL312" i="1"/>
  <c r="AL313" i="1"/>
  <c r="AL314" i="1"/>
  <c r="AM312" i="1"/>
  <c r="AM313" i="1"/>
  <c r="AM314" i="1"/>
  <c r="AN312" i="1"/>
  <c r="AN313" i="1"/>
  <c r="AN314" i="1"/>
  <c r="AO312" i="1"/>
  <c r="AO313" i="1"/>
  <c r="AO314" i="1"/>
  <c r="AP312" i="1"/>
  <c r="AP313" i="1"/>
  <c r="AP314" i="1"/>
  <c r="AQ312" i="1"/>
  <c r="AQ313" i="1"/>
  <c r="AQ314" i="1"/>
  <c r="AR312" i="1"/>
  <c r="AR313" i="1"/>
  <c r="AR314" i="1"/>
  <c r="J311" i="1"/>
  <c r="V311" i="1"/>
  <c r="AK311" i="1"/>
  <c r="AL311" i="1"/>
  <c r="AM311" i="1"/>
  <c r="AN311" i="1"/>
  <c r="AO311" i="1"/>
  <c r="AP311" i="1"/>
  <c r="AQ311" i="1"/>
  <c r="AR311" i="1"/>
  <c r="J309" i="1"/>
  <c r="J310" i="1"/>
  <c r="V309" i="1"/>
  <c r="V310" i="1"/>
  <c r="AK309" i="1"/>
  <c r="AK310" i="1"/>
  <c r="AL309" i="1"/>
  <c r="AL310" i="1"/>
  <c r="AM309" i="1"/>
  <c r="AM310" i="1"/>
  <c r="AN309" i="1"/>
  <c r="AN310" i="1"/>
  <c r="AO309" i="1"/>
  <c r="AO310" i="1"/>
  <c r="AP309" i="1"/>
  <c r="AP310" i="1"/>
  <c r="AQ309" i="1"/>
  <c r="AQ310" i="1"/>
  <c r="AR309" i="1"/>
  <c r="AR310" i="1"/>
  <c r="J308" i="1"/>
  <c r="V308" i="1"/>
  <c r="AK308" i="1"/>
  <c r="AL308" i="1"/>
  <c r="AM308" i="1"/>
  <c r="AN308" i="1"/>
  <c r="AO308" i="1"/>
  <c r="AP308" i="1"/>
  <c r="AQ308" i="1"/>
  <c r="AR308" i="1"/>
  <c r="AQ294" i="1"/>
  <c r="AQ302"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Q284" i="1"/>
  <c r="AQ285" i="1"/>
  <c r="AQ287" i="1"/>
  <c r="AQ288" i="1"/>
  <c r="AQ289" i="1"/>
  <c r="AQ290" i="1"/>
  <c r="AQ291" i="1"/>
  <c r="AQ292" i="1"/>
  <c r="AQ293" i="1"/>
  <c r="AQ295" i="1"/>
  <c r="AQ296" i="1"/>
  <c r="AQ297" i="1"/>
  <c r="AQ298" i="1"/>
  <c r="AQ299" i="1"/>
  <c r="AQ300" i="1"/>
  <c r="AQ301" i="1"/>
  <c r="AQ303" i="1"/>
  <c r="AQ304" i="1"/>
  <c r="AQ305" i="1"/>
  <c r="AQ306" i="1"/>
  <c r="AQ307" i="1"/>
  <c r="AR282" i="1"/>
  <c r="AR284" i="1"/>
  <c r="AR285" i="1"/>
  <c r="AR286" i="1"/>
  <c r="AR287" i="1"/>
  <c r="AR288" i="1"/>
  <c r="AR289" i="1"/>
  <c r="AR290" i="1"/>
  <c r="AR291" i="1"/>
  <c r="AR292" i="1"/>
  <c r="AR293" i="1"/>
  <c r="AR295" i="1"/>
  <c r="AR296" i="1"/>
  <c r="AR297" i="1"/>
  <c r="AR298" i="1"/>
  <c r="AR299" i="1"/>
  <c r="AR300" i="1"/>
  <c r="AR301" i="1"/>
  <c r="AR303" i="1"/>
  <c r="AR304" i="1"/>
  <c r="AR305" i="1"/>
  <c r="AR306" i="1"/>
  <c r="AR307" i="1"/>
  <c r="AQ11" i="1"/>
  <c r="AQ43" i="1"/>
  <c r="AQ51" i="1"/>
  <c r="AQ75" i="1"/>
  <c r="AQ83" i="1"/>
  <c r="AQ91" i="1"/>
  <c r="AQ99" i="1"/>
  <c r="AQ103" i="1"/>
  <c r="AQ286" i="1"/>
  <c r="AQ107" i="1"/>
  <c r="AQ111" i="1"/>
  <c r="AQ115" i="1"/>
  <c r="AQ119" i="1"/>
  <c r="AQ123" i="1"/>
  <c r="AQ139" i="1"/>
  <c r="AQ143" i="1"/>
  <c r="AQ147" i="1"/>
  <c r="AQ151" i="1"/>
  <c r="AQ175" i="1"/>
  <c r="AQ183" i="1"/>
  <c r="AQ201" i="1"/>
  <c r="AQ205" i="1"/>
  <c r="AQ217" i="1"/>
  <c r="AQ221" i="1"/>
  <c r="AQ225" i="1"/>
  <c r="AQ236" i="1"/>
  <c r="AQ282" i="1"/>
  <c r="AQ279"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Q5" i="1"/>
  <c r="AQ6" i="1"/>
  <c r="AQ8" i="1"/>
  <c r="AQ9" i="1"/>
  <c r="AQ10" i="1"/>
  <c r="AQ12" i="1"/>
  <c r="AQ13" i="1"/>
  <c r="AQ14" i="1"/>
  <c r="AQ16" i="1"/>
  <c r="AQ17" i="1"/>
  <c r="AQ18" i="1"/>
  <c r="AQ20" i="1"/>
  <c r="AQ21" i="1"/>
  <c r="AQ22" i="1"/>
  <c r="AQ23" i="1"/>
  <c r="AQ24" i="1"/>
  <c r="AQ25" i="1"/>
  <c r="AQ26" i="1"/>
  <c r="AQ28" i="1"/>
  <c r="AQ29" i="1"/>
  <c r="AQ30" i="1"/>
  <c r="AQ31" i="1"/>
  <c r="AQ32" i="1"/>
  <c r="AQ33" i="1"/>
  <c r="AQ34" i="1"/>
  <c r="AQ36" i="1"/>
  <c r="AQ37" i="1"/>
  <c r="AQ38" i="1"/>
  <c r="AQ40" i="1"/>
  <c r="AQ41" i="1"/>
  <c r="AQ42" i="1"/>
  <c r="AQ44" i="1"/>
  <c r="AQ45" i="1"/>
  <c r="AQ46" i="1"/>
  <c r="AQ57" i="1"/>
  <c r="AQ60" i="1"/>
  <c r="AQ61" i="1"/>
  <c r="AQ62" i="1"/>
  <c r="AQ64" i="1"/>
  <c r="AQ65" i="1"/>
  <c r="AQ69" i="1"/>
  <c r="AQ70" i="1"/>
  <c r="AQ72" i="1"/>
  <c r="AQ73" i="1"/>
  <c r="AQ74" i="1"/>
  <c r="AQ76" i="1"/>
  <c r="AQ77" i="1"/>
  <c r="AQ78" i="1"/>
  <c r="AQ80" i="1"/>
  <c r="AQ81" i="1"/>
  <c r="AQ82" i="1"/>
  <c r="AQ84" i="1"/>
  <c r="AQ85" i="1"/>
  <c r="AQ86" i="1"/>
  <c r="AQ87" i="1"/>
  <c r="AQ88" i="1"/>
  <c r="AQ89" i="1"/>
  <c r="AQ90" i="1"/>
  <c r="AQ92" i="1"/>
  <c r="AQ93" i="1"/>
  <c r="AQ94" i="1"/>
  <c r="AQ95" i="1"/>
  <c r="AQ96" i="1"/>
  <c r="AQ97" i="1"/>
  <c r="AQ98" i="1"/>
  <c r="AQ100" i="1"/>
  <c r="AQ101" i="1"/>
  <c r="AQ102" i="1"/>
  <c r="AQ104" i="1"/>
  <c r="AQ105" i="1"/>
  <c r="AQ106" i="1"/>
  <c r="AQ108" i="1"/>
  <c r="AQ109" i="1"/>
  <c r="AQ110" i="1"/>
  <c r="AQ112" i="1"/>
  <c r="AQ113" i="1"/>
  <c r="AQ114" i="1"/>
  <c r="AQ116" i="1"/>
  <c r="AQ117" i="1"/>
  <c r="AQ118" i="1"/>
  <c r="AQ120" i="1"/>
  <c r="AQ121" i="1"/>
  <c r="AQ122" i="1"/>
  <c r="AQ124" i="1"/>
  <c r="AQ125" i="1"/>
  <c r="AQ126" i="1"/>
  <c r="AQ128" i="1"/>
  <c r="AQ129" i="1"/>
  <c r="AQ130" i="1"/>
  <c r="AQ132" i="1"/>
  <c r="AQ133" i="1"/>
  <c r="AQ134" i="1"/>
  <c r="AQ136" i="1"/>
  <c r="AQ137" i="1"/>
  <c r="AQ138" i="1"/>
  <c r="AQ140" i="1"/>
  <c r="AQ141" i="1"/>
  <c r="AQ142" i="1"/>
  <c r="AQ144" i="1"/>
  <c r="AQ145" i="1"/>
  <c r="AQ146" i="1"/>
  <c r="AQ148" i="1"/>
  <c r="AQ149" i="1"/>
  <c r="AQ150" i="1"/>
  <c r="AQ152" i="1"/>
  <c r="AQ153" i="1"/>
  <c r="AQ154" i="1"/>
  <c r="AQ155" i="1"/>
  <c r="AQ156" i="1"/>
  <c r="AQ161" i="1"/>
  <c r="AQ162" i="1"/>
  <c r="AQ164" i="1"/>
  <c r="AQ165" i="1"/>
  <c r="AQ166" i="1"/>
  <c r="AQ168" i="1"/>
  <c r="AQ169" i="1"/>
  <c r="AQ170" i="1"/>
  <c r="AQ171" i="1"/>
  <c r="AQ172" i="1"/>
  <c r="AQ173" i="1"/>
  <c r="AQ174" i="1"/>
  <c r="AQ176" i="1"/>
  <c r="AQ177" i="1"/>
  <c r="AQ178" i="1"/>
  <c r="AQ179" i="1"/>
  <c r="AQ180" i="1"/>
  <c r="AQ181" i="1"/>
  <c r="AQ191" i="1"/>
  <c r="AQ192" i="1"/>
  <c r="AQ194" i="1"/>
  <c r="AQ195" i="1"/>
  <c r="AQ199" i="1"/>
  <c r="AQ200" i="1"/>
  <c r="AQ202" i="1"/>
  <c r="AQ203" i="1"/>
  <c r="AQ204" i="1"/>
  <c r="AQ214" i="1"/>
  <c r="AQ215" i="1"/>
  <c r="AQ216" i="1"/>
  <c r="AQ218" i="1"/>
  <c r="AQ219" i="1"/>
  <c r="AQ220" i="1"/>
  <c r="AQ222" i="1"/>
  <c r="AQ223" i="1"/>
  <c r="AQ224" i="1"/>
  <c r="AQ226" i="1"/>
  <c r="AQ227" i="1"/>
  <c r="AQ230" i="1"/>
  <c r="AQ231" i="1"/>
  <c r="AQ232" i="1"/>
  <c r="AQ233" i="1"/>
  <c r="AQ237" i="1"/>
  <c r="AQ238" i="1"/>
  <c r="AQ239" i="1"/>
  <c r="AQ240" i="1"/>
  <c r="AQ241" i="1"/>
  <c r="AQ242" i="1"/>
  <c r="AQ243" i="1"/>
  <c r="AQ244" i="1"/>
  <c r="AQ245" i="1"/>
  <c r="AQ275" i="1"/>
  <c r="AQ276" i="1"/>
  <c r="AQ277" i="1"/>
  <c r="AQ278" i="1"/>
  <c r="AQ280" i="1"/>
  <c r="AQ281"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51" i="1"/>
  <c r="AR55" i="1"/>
  <c r="AR57" i="1"/>
  <c r="AR60" i="1"/>
  <c r="AR61" i="1"/>
  <c r="AR62" i="1"/>
  <c r="AR63" i="1"/>
  <c r="AR64" i="1"/>
  <c r="AR65"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60" i="1"/>
  <c r="AR161" i="1"/>
  <c r="AR162" i="1"/>
  <c r="AR163" i="1"/>
  <c r="AR164" i="1"/>
  <c r="AR165" i="1"/>
  <c r="AR166" i="1"/>
  <c r="AR167" i="1"/>
  <c r="AR168" i="1"/>
  <c r="AR169" i="1"/>
  <c r="AR170" i="1"/>
  <c r="AR171" i="1"/>
  <c r="AR172" i="1"/>
  <c r="AR173" i="1"/>
  <c r="AR174" i="1"/>
  <c r="AR175" i="1"/>
  <c r="AR176" i="1"/>
  <c r="AR177" i="1"/>
  <c r="AR178" i="1"/>
  <c r="AR179" i="1"/>
  <c r="AR180" i="1"/>
  <c r="AR181" i="1"/>
  <c r="AR183" i="1"/>
  <c r="AR191" i="1"/>
  <c r="AR192" i="1"/>
  <c r="AR193" i="1"/>
  <c r="AR194" i="1"/>
  <c r="AR195" i="1"/>
  <c r="AR199" i="1"/>
  <c r="AR200" i="1"/>
  <c r="AR201" i="1"/>
  <c r="AR202" i="1"/>
  <c r="AR203" i="1"/>
  <c r="AR204" i="1"/>
  <c r="AR205" i="1"/>
  <c r="AR214" i="1"/>
  <c r="AR215" i="1"/>
  <c r="AR216" i="1"/>
  <c r="AR217" i="1"/>
  <c r="AR218" i="1"/>
  <c r="AR219" i="1"/>
  <c r="AR220" i="1"/>
  <c r="AR221" i="1"/>
  <c r="AR222" i="1"/>
  <c r="AR223" i="1"/>
  <c r="AR224" i="1"/>
  <c r="AR225" i="1"/>
  <c r="AR226" i="1"/>
  <c r="AR227" i="1"/>
  <c r="AR230" i="1"/>
  <c r="AR231" i="1"/>
  <c r="AR232" i="1"/>
  <c r="AR233" i="1"/>
  <c r="AR236" i="1"/>
  <c r="AR237" i="1"/>
  <c r="AR238" i="1"/>
  <c r="AR239" i="1"/>
  <c r="AR240" i="1"/>
  <c r="AR241" i="1"/>
  <c r="AR242" i="1"/>
  <c r="AR243" i="1"/>
  <c r="AR244" i="1"/>
  <c r="AR245" i="1"/>
  <c r="AR275" i="1"/>
  <c r="AR276" i="1"/>
  <c r="AR277" i="1"/>
  <c r="AR278" i="1"/>
  <c r="AR279" i="1"/>
  <c r="AR280" i="1"/>
  <c r="AR281" i="1"/>
  <c r="AR283" i="1"/>
  <c r="AQ283" i="1"/>
  <c r="AR302" i="1"/>
  <c r="AR294" i="1"/>
  <c r="AQ167" i="1"/>
  <c r="AQ131" i="1"/>
  <c r="AQ35" i="1"/>
  <c r="AQ27" i="1"/>
  <c r="AQ19" i="1"/>
  <c r="AQ193" i="1"/>
  <c r="AQ163" i="1"/>
  <c r="AQ160" i="1"/>
  <c r="AQ135" i="1"/>
  <c r="AQ127" i="1"/>
  <c r="AQ79" i="1"/>
  <c r="AQ71" i="1"/>
  <c r="AQ63" i="1"/>
  <c r="AQ55" i="1"/>
  <c r="AQ47" i="1"/>
  <c r="AQ39" i="1"/>
  <c r="AQ15" i="1"/>
  <c r="AQ7"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V3" i="1"/>
  <c r="V4"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AP3" i="1"/>
  <c r="AO3" i="1"/>
  <c r="AP4" i="1"/>
  <c r="AO4" i="1"/>
  <c r="B8" i="6"/>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AQ4" i="1"/>
  <c r="AQ52" i="1"/>
  <c r="AQ157" i="1"/>
  <c r="AQ190" i="1"/>
  <c r="AQ211" i="1"/>
  <c r="AQ258" i="1"/>
  <c r="AQ269" i="1"/>
  <c r="AR48" i="1"/>
  <c r="AR56" i="1"/>
  <c r="AR188" i="1"/>
  <c r="AR210" i="1"/>
  <c r="AR234" i="1"/>
  <c r="AR252" i="1"/>
  <c r="AR260" i="1"/>
  <c r="AR268" i="1"/>
  <c r="AQ53" i="1"/>
  <c r="AQ158" i="1"/>
  <c r="AQ182" i="1"/>
  <c r="AR246" i="1"/>
  <c r="AR261" i="1"/>
  <c r="AQ198" i="1"/>
  <c r="AQ208" i="1"/>
  <c r="AR208" i="1"/>
  <c r="AQ212" i="1"/>
  <c r="AQ249" i="1"/>
  <c r="AQ260" i="1"/>
  <c r="AR49" i="1"/>
  <c r="AR211" i="1"/>
  <c r="AR235" i="1"/>
  <c r="AR253" i="1"/>
  <c r="AR269" i="1"/>
  <c r="AQ54" i="1"/>
  <c r="AQ159" i="1"/>
  <c r="AQ184" i="1"/>
  <c r="AQ234" i="1"/>
  <c r="AQ250" i="1"/>
  <c r="AQ261" i="1"/>
  <c r="AQ272" i="1"/>
  <c r="AR50" i="1"/>
  <c r="AR58" i="1"/>
  <c r="AR66" i="1"/>
  <c r="AR182" i="1"/>
  <c r="AR196" i="1"/>
  <c r="AR212" i="1"/>
  <c r="AR228" i="1"/>
  <c r="AR247" i="1"/>
  <c r="AR254" i="1"/>
  <c r="AR262" i="1"/>
  <c r="AR270" i="1"/>
  <c r="AQ185" i="1"/>
  <c r="AR59" i="1"/>
  <c r="AR67" i="1"/>
  <c r="AR189" i="1"/>
  <c r="AR197" i="1"/>
  <c r="AR213" i="1"/>
  <c r="AR229" i="1"/>
  <c r="AR255" i="1"/>
  <c r="AR271" i="1"/>
  <c r="AR274" i="1"/>
  <c r="AQ56" i="1"/>
  <c r="AQ66" i="1"/>
  <c r="AQ235" i="1"/>
  <c r="AQ252" i="1"/>
  <c r="AQ262" i="1"/>
  <c r="AQ273" i="1"/>
  <c r="AR248" i="1"/>
  <c r="AR263" i="1"/>
  <c r="AR186" i="1"/>
  <c r="AQ68" i="1"/>
  <c r="AQ186" i="1"/>
  <c r="AQ206" i="1"/>
  <c r="AQ253" i="1"/>
  <c r="AQ264" i="1"/>
  <c r="AQ274" i="1"/>
  <c r="AR52" i="1"/>
  <c r="AR68" i="1"/>
  <c r="AR157" i="1"/>
  <c r="AR184" i="1"/>
  <c r="AR190" i="1"/>
  <c r="AR198" i="1"/>
  <c r="AR206" i="1"/>
  <c r="AR256" i="1"/>
  <c r="AR264" i="1"/>
  <c r="AR272" i="1"/>
  <c r="AR158" i="1"/>
  <c r="AR207" i="1"/>
  <c r="AR159" i="1"/>
  <c r="AQ48" i="1"/>
  <c r="AQ58" i="1"/>
  <c r="AQ188" i="1"/>
  <c r="AQ196" i="1"/>
  <c r="AQ207" i="1"/>
  <c r="AQ228" i="1"/>
  <c r="AQ254" i="1"/>
  <c r="AQ265" i="1"/>
  <c r="AR53" i="1"/>
  <c r="AR185" i="1"/>
  <c r="AR249" i="1"/>
  <c r="AR257" i="1"/>
  <c r="AR265" i="1"/>
  <c r="AR273" i="1"/>
  <c r="AR250" i="1"/>
  <c r="AR258" i="1"/>
  <c r="AR266" i="1"/>
  <c r="AQ49" i="1"/>
  <c r="AQ246" i="1"/>
  <c r="AQ256" i="1"/>
  <c r="AQ266" i="1"/>
  <c r="AR54" i="1"/>
  <c r="AQ50" i="1"/>
  <c r="AQ210" i="1"/>
  <c r="AQ247" i="1"/>
  <c r="AQ257" i="1"/>
  <c r="AQ268" i="1"/>
  <c r="AR187" i="1"/>
  <c r="AR209" i="1"/>
  <c r="AR251" i="1"/>
  <c r="AR259" i="1"/>
  <c r="AR267" i="1"/>
  <c r="AQ270" i="1"/>
  <c r="AQ271" i="1"/>
  <c r="AQ259" i="1"/>
  <c r="AQ263" i="1"/>
  <c r="AQ251" i="1"/>
  <c r="AQ255" i="1"/>
  <c r="AQ67" i="1"/>
  <c r="AQ248" i="1"/>
  <c r="AQ59" i="1"/>
  <c r="AQ209" i="1"/>
  <c r="AQ229" i="1"/>
  <c r="AQ213" i="1"/>
  <c r="AQ187" i="1"/>
  <c r="AQ197" i="1"/>
  <c r="AQ189" i="1"/>
  <c r="AQ267" i="1"/>
  <c r="H13" i="6"/>
  <c r="G13" i="6"/>
  <c r="AQ3" i="1"/>
  <c r="AR3" i="1"/>
  <c r="AR4" i="1"/>
  <c r="F3636" i="3"/>
  <c r="F3634" i="3"/>
  <c r="B10" i="6"/>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J3" i="1"/>
  <c r="J4"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c r="AN4" i="1"/>
  <c r="AM3" i="1"/>
  <c r="AM4" i="1"/>
  <c r="B5" i="6"/>
  <c r="B12" i="6"/>
  <c r="G12" i="6"/>
  <c r="H12" i="6"/>
  <c r="AL3" i="1"/>
  <c r="AL4" i="1"/>
  <c r="B7"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K3" i="1"/>
  <c r="AK4" i="1"/>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<sst xmlns="http://schemas.openxmlformats.org/spreadsheetml/2006/main" count="25341" uniqueCount="10462">
  <si>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</si>
  <si>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</si>
  <si>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</si>
  <si>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</si>
  <si>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</si>
  <si>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</si>
  <si>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</si>
  <si>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</si>
  <si>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</si>
  <si>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</si>
  <si>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</si>
  <si>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</si>
  <si>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</si>
  <si>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</si>
  <si>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</si>
  <si>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</si>
  <si>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</si>
  <si>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</si>
  <si>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</si>
  <si>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</si>
  <si>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</si>
  <si>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</si>
  <si>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</si>
  <si>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</si>
  <si>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</si>
  <si>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</si>
  <si>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</si>
  <si>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</si>
  <si>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</si>
  <si>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</si>
  <si>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</si>
  <si>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</si>
  <si>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</si>
  <si>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</si>
  <si>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</si>
  <si>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</si>
  <si>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</si>
  <si>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</si>
  <si>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</si>
  <si>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</si>
  <si>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</si>
  <si>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</si>
  <si>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</si>
  <si>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</si>
  <si>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</si>
  <si>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</si>
  <si>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</si>
  <si>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</si>
  <si>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</si>
  <si>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</si>
  <si>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</si>
  <si>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</si>
  <si>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</si>
  <si>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</si>
  <si>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</si>
  <si>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</si>
  <si>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</si>
  <si>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</si>
  <si>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</si>
  <si>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</si>
  <si>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</si>
  <si>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</si>
  <si>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</si>
  <si>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</si>
  <si>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</si>
  <si>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</si>
  <si>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</si>
  <si>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</si>
  <si>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</si>
  <si>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</si>
  <si>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</si>
  <si>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</si>
  <si>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</si>
  <si>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</si>
  <si>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</si>
  <si>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</si>
  <si>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</si>
  <si>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</si>
  <si>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</si>
  <si>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</si>
  <si>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</si>
  <si>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</si>
  <si>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</si>
  <si>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</si>
  <si>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</si>
  <si>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</si>
  <si>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</si>
  <si>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</si>
  <si>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</si>
  <si>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</si>
  <si>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</si>
  <si>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</si>
  <si>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</si>
  <si>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</si>
  <si>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</si>
  <si>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</si>
  <si>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</si>
  <si>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</si>
  <si>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</si>
  <si>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</si>
  <si>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</si>
  <si>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</si>
  <si>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</si>
  <si>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</si>
  <si>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</si>
  <si>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</si>
  <si>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</si>
  <si>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</si>
  <si>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</si>
  <si>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</si>
  <si>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</si>
  <si>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</si>
  <si>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</si>
  <si>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</si>
  <si>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</si>
  <si>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</si>
  <si>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</si>
  <si>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</si>
  <si>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</si>
  <si>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</si>
  <si>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</si>
  <si>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</si>
  <si>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</si>
  <si>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</si>
  <si>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</si>
  <si>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</si>
  <si>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</si>
  <si>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</si>
  <si>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</si>
  <si>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</si>
  <si>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</si>
  <si>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</si>
  <si>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</si>
  <si>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</si>
  <si>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</si>
  <si>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</si>
  <si>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</si>
  <si>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</si>
  <si>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</si>
  <si>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</si>
  <si>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</si>
  <si>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</si>
  <si>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</si>
  <si>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</si>
  <si>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</si>
  <si>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</si>
  <si>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</si>
  <si>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</si>
  <si>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</si>
  <si>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</si>
  <si>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</si>
  <si>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</si>
  <si>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</si>
  <si>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</si>
  <si>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</si>
  <si>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</si>
  <si>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</si>
  <si>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</si>
  <si>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</si>
  <si>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</si>
  <si>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</si>
  <si>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</si>
  <si>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</si>
  <si>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</si>
  <si>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</si>
  <si>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</si>
  <si>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</si>
  <si>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</si>
  <si>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</si>
  <si>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</si>
  <si>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</si>
  <si>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</si>
  <si>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</si>
  <si>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</si>
  <si>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</si>
  <si>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</si>
  <si>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</si>
  <si>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</si>
  <si>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</si>
  <si>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</si>
  <si>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</si>
  <si>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</si>
  <si>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</si>
  <si>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</si>
  <si>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</si>
  <si>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</si>
  <si>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</si>
  <si>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</si>
  <si>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</si>
  <si>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</si>
  <si>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</si>
  <si>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</si>
  <si>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</si>
  <si>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</si>
  <si>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</si>
  <si>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</si>
  <si>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</si>
  <si>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</si>
  <si>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</si>
  <si>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</si>
  <si>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</si>
  <si>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</si>
  <si>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</si>
  <si>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</si>
  <si>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</si>
  <si>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</si>
  <si>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</si>
  <si>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</si>
  <si>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</si>
  <si>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</si>
  <si>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</si>
  <si>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</si>
  <si>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</si>
  <si>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</si>
  <si>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</si>
  <si>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</si>
  <si>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</si>
  <si>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</si>
  <si>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</si>
  <si>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</si>
  <si>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</si>
  <si>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</si>
  <si>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</si>
  <si>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</si>
  <si>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</si>
  <si>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</si>
  <si>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</si>
  <si>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</si>
  <si>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</si>
  <si>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</si>
  <si>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</si>
  <si>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</si>
  <si>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</si>
  <si>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</si>
  <si>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</si>
  <si>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</si>
  <si>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</si>
  <si>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</si>
  <si>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</si>
  <si>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</si>
  <si>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</si>
  <si>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</si>
  <si>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</si>
  <si>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</si>
  <si>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</si>
  <si>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</si>
  <si>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</si>
  <si>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</si>
  <si>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</si>
  <si>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</si>
  <si>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</si>
  <si>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</si>
  <si>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</si>
  <si>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</si>
  <si>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</si>
  <si>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</si>
  <si>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</si>
  <si>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</si>
  <si>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</si>
  <si>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</si>
  <si>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</si>
  <si>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</si>
  <si>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</si>
  <si>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</si>
  <si>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</si>
  <si>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</si>
  <si>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</si>
  <si>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</si>
  <si>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</si>
  <si>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</si>
  <si>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</si>
  <si>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</si>
  <si>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</si>
  <si>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</si>
  <si>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</si>
  <si>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</si>
  <si>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</si>
  <si>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</si>
  <si>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</si>
  <si>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</si>
  <si>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</si>
  <si>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</si>
  <si>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</si>
  <si>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</si>
  <si>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</si>
  <si>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</si>
  <si>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</si>
  <si>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</si>
  <si>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</si>
  <si>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</si>
  <si>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</si>
  <si>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</si>
  <si>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</si>
  <si>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</si>
  <si>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</si>
  <si>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</si>
  <si>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</si>
  <si>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</si>
  <si>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</si>
  <si>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</si>
  <si>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</si>
  <si>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</si>
  <si>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</si>
  <si>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</si>
  <si>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</si>
  <si>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</si>
  <si>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</si>
  <si>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</si>
  <si>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</si>
  <si>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</si>
  <si>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</si>
  <si>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</si>
  <si>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</si>
  <si>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</si>
  <si>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</si>
  <si>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</si>
  <si>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</si>
  <si>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</si>
  <si>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</si>
  <si>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</si>
  <si>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</si>
  <si>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</si>
  <si>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</si>
  <si>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</si>
  <si>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</si>
  <si>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</si>
  <si>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</si>
  <si>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</si>
  <si>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</si>
  <si>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</si>
  <si>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</si>
  <si>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</si>
  <si>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</si>
  <si>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</si>
  <si>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</si>
  <si>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</si>
  <si>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</si>
  <si>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</si>
  <si>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</si>
  <si>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</si>
  <si>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</si>
  <si>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</si>
  <si>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</si>
  <si>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</si>
  <si>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</si>
  <si>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</si>
  <si>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</si>
  <si>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</si>
  <si>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</si>
  <si>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</si>
  <si>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</si>
  <si>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</si>
  <si>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</si>
  <si>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</si>
  <si>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</si>
  <si>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</si>
  <si>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</si>
  <si>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</si>
  <si>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</si>
  <si>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</si>
  <si>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</si>
  <si>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</si>
  <si>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</si>
  <si>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</si>
  <si>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</si>
  <si>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</si>
  <si>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</si>
  <si>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</si>
  <si>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</si>
  <si>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</si>
  <si>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</si>
  <si>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</si>
  <si>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</si>
  <si>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</si>
  <si>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</si>
  <si>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</si>
  <si>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</si>
  <si>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</si>
  <si>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</si>
  <si>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</si>
  <si>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</si>
  <si>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</si>
  <si>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</si>
  <si>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</si>
  <si>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</si>
  <si>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</si>
  <si>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</si>
  <si>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</si>
  <si>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</si>
  <si>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</si>
  <si>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</si>
  <si>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</si>
  <si>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</si>
  <si>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</si>
  <si>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</si>
  <si>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</si>
  <si>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</si>
  <si>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</si>
  <si>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</si>
  <si>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</si>
  <si>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</si>
  <si>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</si>
  <si>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</si>
  <si>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</si>
  <si>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</si>
  <si>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</si>
  <si>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</si>
  <si>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</si>
  <si>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</si>
  <si>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</si>
  <si>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</si>
  <si>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</si>
  <si>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</si>
  <si>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</si>
  <si>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</si>
  <si>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</si>
  <si>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</si>
  <si>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</si>
  <si>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</si>
  <si>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</si>
  <si>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</si>
  <si>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</si>
  <si>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</si>
  <si>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</si>
  <si>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</si>
  <si>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</si>
  <si>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</si>
  <si>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</si>
  <si>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</si>
  <si>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</si>
  <si>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</si>
  <si>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</si>
  <si>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</si>
  <si>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</si>
  <si>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</si>
  <si>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</si>
  <si>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</si>
  <si>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</si>
  <si>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</si>
  <si>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</si>
  <si>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</si>
  <si>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</si>
  <si>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</si>
  <si>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</si>
  <si>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</si>
  <si>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</si>
  <si>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</si>
  <si>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</si>
  <si>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</si>
  <si>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</si>
  <si>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</si>
  <si>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</si>
  <si>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</si>
  <si>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</si>
  <si>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</si>
  <si>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</si>
  <si>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</si>
  <si>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</si>
  <si>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</si>
  <si>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</si>
  <si>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</si>
  <si>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</si>
  <si>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</si>
  <si>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</si>
  <si>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</si>
  <si>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</si>
  <si>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</si>
  <si>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</si>
  <si>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</si>
  <si>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</si>
  <si>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</si>
  <si>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</si>
  <si>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</si>
  <si>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</si>
  <si>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</si>
  <si>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</si>
  <si>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</si>
  <si>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</si>
  <si>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</si>
  <si>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</si>
  <si>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</si>
  <si>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</si>
  <si>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</si>
  <si>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</si>
  <si>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</si>
  <si>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</si>
  <si>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</si>
  <si>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</si>
  <si>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</si>
  <si>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</si>
  <si>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</si>
  <si>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</si>
  <si>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</si>
  <si>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</si>
  <si>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</si>
  <si>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</si>
  <si>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</si>
  <si>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</si>
  <si>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</si>
  <si>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</si>
  <si>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</si>
  <si>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</si>
  <si>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</si>
  <si>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</si>
  <si>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</si>
  <si>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</si>
  <si>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</si>
  <si>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</si>
  <si>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</si>
  <si>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</si>
  <si>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</si>
  <si>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</si>
  <si>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</si>
  <si>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</si>
  <si>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</si>
  <si>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</si>
  <si>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</si>
  <si>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</si>
  <si>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</si>
  <si>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</si>
  <si>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</si>
  <si>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</si>
  <si>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</si>
  <si>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</si>
  <si>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</si>
  <si>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</si>
  <si>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</si>
  <si>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</si>
  <si>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</si>
  <si>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</si>
  <si>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</si>
  <si>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</si>
  <si>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</si>
  <si>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</si>
  <si>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</si>
  <si>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</si>
  <si>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</si>
  <si>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</si>
  <si>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</si>
  <si>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</si>
  <si>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</si>
  <si>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</si>
  <si>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</si>
  <si>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</si>
  <si>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</si>
  <si>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</si>
  <si>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</si>
  <si>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</si>
  <si>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</si>
  <si>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</si>
  <si>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</si>
  <si>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</si>
  <si>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</si>
  <si>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</si>
  <si>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</si>
  <si>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</si>
  <si>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</si>
  <si>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</si>
  <si>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</si>
  <si>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</si>
  <si>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</si>
  <si>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</si>
  <si>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</si>
  <si>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</si>
  <si>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</si>
  <si>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</si>
  <si>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</si>
  <si>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</si>
  <si>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</si>
  <si>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</si>
  <si>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</si>
  <si>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</si>
  <si>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</si>
  <si>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</si>
  <si>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</si>
  <si>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</si>
  <si>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</si>
  <si>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</si>
  <si>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</si>
  <si>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</si>
  <si>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</si>
  <si>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</si>
  <si>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</si>
  <si>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</si>
  <si>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</si>
  <si>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</si>
  <si>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</si>
  <si>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</si>
  <si>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</si>
  <si>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</si>
  <si>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</si>
  <si>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</si>
  <si>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</si>
  <si>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</si>
  <si>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</si>
  <si>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</si>
  <si>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</si>
  <si>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</si>
  <si>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</si>
  <si>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</si>
  <si>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</si>
  <si>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</si>
  <si>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</si>
  <si>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</si>
  <si>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</si>
  <si>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</si>
  <si>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</si>
  <si>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</si>
  <si>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</si>
  <si>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</si>
  <si>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</si>
  <si>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</si>
  <si>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</si>
  <si>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</si>
  <si>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</si>
  <si>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</si>
  <si>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</si>
  <si>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</si>
  <si>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</si>
  <si>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</si>
  <si>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</si>
  <si>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</si>
  <si>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</si>
  <si>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</si>
  <si>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</si>
  <si>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</si>
  <si>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</si>
  <si>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</si>
  <si>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</si>
  <si>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</si>
  <si>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</si>
  <si>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</si>
  <si>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</si>
  <si>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</si>
  <si>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</si>
  <si>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</si>
  <si>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</si>
  <si>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</si>
  <si>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</si>
  <si>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</si>
  <si>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</si>
  <si>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</si>
  <si>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</si>
  <si>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</si>
  <si>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</si>
  <si>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</si>
  <si>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</si>
  <si>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</si>
  <si>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</si>
  <si>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</si>
  <si>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</si>
  <si>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</si>
  <si>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</si>
  <si>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</si>
  <si>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</si>
  <si>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</si>
  <si>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</si>
  <si>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</si>
  <si>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</si>
  <si>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</si>
  <si>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</si>
  <si>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</si>
  <si>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</si>
  <si>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</si>
  <si>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</si>
  <si>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</si>
  <si>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</si>
  <si>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</si>
  <si>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</si>
  <si>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</si>
  <si>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</si>
  <si>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</si>
  <si>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</si>
  <si>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</si>
  <si>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</si>
  <si>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</si>
  <si>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</si>
  <si>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</si>
  <si>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</si>
  <si>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</si>
  <si>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</si>
  <si>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</si>
  <si>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</si>
  <si>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</si>
  <si>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</si>
  <si>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</si>
  <si>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</si>
  <si>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</si>
  <si>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</si>
  <si>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</si>
  <si>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</si>
  <si>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</si>
  <si>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</si>
  <si>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</si>
  <si>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</si>
  <si>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</si>
  <si>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</si>
  <si>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</si>
  <si>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</si>
  <si>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</si>
  <si>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</si>
  <si>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</si>
  <si>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</si>
  <si>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</si>
  <si>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</si>
  <si>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</si>
  <si>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</si>
  <si>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</si>
  <si>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</si>
  <si>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</si>
  <si>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</si>
  <si>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</si>
  <si>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</si>
  <si>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</si>
  <si>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</si>
  <si>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</si>
  <si>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</si>
  <si>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</si>
  <si>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</si>
  <si>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</si>
  <si>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</si>
  <si>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</si>
  <si>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</si>
  <si>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</si>
  <si>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</si>
  <si>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</si>
  <si>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</si>
  <si>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</si>
  <si>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</si>
  <si>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</si>
  <si>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</si>
  <si>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</si>
  <si>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</si>
  <si>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</si>
  <si>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</si>
  <si>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</si>
  <si>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</si>
  <si>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</si>
  <si>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</si>
  <si>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</si>
  <si>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</si>
  <si>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</si>
  <si>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</si>
  <si>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</si>
  <si>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</si>
  <si>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</si>
  <si>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</si>
  <si>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</si>
  <si>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</si>
  <si>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</si>
  <si>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</si>
  <si>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</si>
  <si>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</si>
  <si>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</si>
  <si>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</si>
  <si>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</si>
  <si>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</si>
  <si>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</si>
  <si>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</si>
  <si>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</si>
  <si>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</si>
  <si>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</si>
  <si>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</si>
  <si>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</si>
  <si>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</si>
  <si>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</si>
  <si>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</si>
  <si>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</si>
  <si>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</si>
  <si>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</si>
  <si>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</si>
  <si>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</si>
  <si>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</si>
  <si>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</si>
  <si>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</si>
  <si>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</si>
  <si>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</si>
  <si>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</si>
  <si>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</si>
  <si>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</si>
  <si>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</si>
  <si>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</si>
  <si>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</si>
  <si>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</si>
  <si>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</si>
  <si>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</si>
  <si>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</si>
  <si>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</si>
  <si>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</si>
  <si>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</si>
  <si>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</si>
  <si>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</si>
  <si>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</si>
  <si>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</si>
  <si>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</si>
  <si>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</si>
  <si>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</si>
  <si>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</si>
  <si>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</si>
  <si>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</si>
  <si>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</si>
  <si>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</si>
  <si>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</si>
  <si>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</si>
  <si>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</si>
  <si>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</si>
  <si>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</si>
  <si>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</si>
  <si>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</si>
  <si>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</si>
  <si>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</si>
  <si>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</si>
  <si>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</si>
  <si>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</si>
  <si>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</si>
  <si>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</si>
  <si>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</si>
  <si>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</si>
  <si>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</si>
  <si>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</si>
  <si>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</si>
  <si>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</si>
  <si>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</si>
  <si>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</si>
  <si>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</si>
  <si>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</si>
  <si>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</si>
  <si>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</si>
  <si>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</si>
  <si>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</si>
  <si>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</si>
  <si>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</si>
  <si>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</si>
  <si>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</si>
  <si>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</si>
  <si>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</si>
  <si>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</si>
  <si>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</si>
  <si>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</si>
  <si>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</si>
  <si>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</si>
  <si>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</si>
  <si>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</si>
  <si>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</si>
  <si>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</si>
  <si>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</si>
  <si>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</si>
  <si>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</si>
  <si>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</si>
  <si>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</si>
  <si>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</si>
  <si>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</si>
  <si>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</si>
  <si>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</si>
  <si>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</si>
  <si>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</si>
  <si>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</si>
  <si>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</si>
  <si>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</si>
  <si>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</si>
  <si>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</si>
  <si>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</si>
  <si>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</si>
  <si>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</si>
  <si>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</si>
  <si>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</si>
  <si>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</si>
  <si>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</si>
  <si>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</si>
  <si>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</si>
  <si>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</si>
  <si>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</si>
  <si>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</si>
  <si>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</si>
  <si>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</si>
  <si>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</si>
  <si>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</si>
  <si>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</si>
  <si>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</si>
  <si>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</si>
  <si>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</si>
  <si>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</si>
  <si>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</si>
  <si>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</si>
  <si>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</si>
  <si>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</si>
  <si>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</si>
  <si>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</si>
  <si>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</si>
  <si>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</si>
  <si>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</si>
  <si>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</si>
  <si>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</si>
  <si>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</si>
  <si>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</si>
  <si>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</si>
  <si>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</si>
  <si>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</si>
  <si>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</si>
  <si>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</si>
  <si>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</si>
  <si>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</si>
  <si>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</si>
  <si>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</si>
  <si>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</si>
  <si>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</si>
  <si>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</si>
  <si>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</si>
  <si>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</si>
  <si>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</si>
  <si>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</si>
  <si>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</si>
  <si>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</si>
  <si>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</si>
  <si>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</si>
  <si>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</si>
  <si>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</si>
  <si>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</si>
  <si>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</si>
  <si>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</si>
  <si>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</si>
  <si>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</si>
  <si>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</si>
  <si>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</si>
  <si>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</si>
  <si>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</si>
  <si>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</si>
  <si>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</si>
  <si>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</si>
  <si>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</si>
  <si>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</si>
  <si>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</si>
  <si>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</si>
  <si>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</si>
  <si>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</si>
  <si>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</si>
  <si>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</si>
  <si>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</si>
  <si>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</si>
  <si>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</si>
  <si>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</si>
  <si>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</si>
  <si>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</si>
  <si>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</si>
  <si>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</si>
  <si>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</si>
  <si>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</si>
  <si>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</si>
  <si>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</si>
  <si>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</si>
  <si>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</si>
  <si>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</si>
  <si>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</si>
  <si>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</si>
  <si>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</si>
  <si>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</si>
  <si>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</si>
  <si>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</si>
  <si>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</si>
  <si>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</si>
  <si>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</si>
  <si>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</si>
  <si>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</si>
  <si>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</si>
  <si>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</si>
  <si>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</si>
  <si>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</si>
  <si>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</si>
  <si>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</si>
  <si>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</si>
  <si>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</si>
  <si>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</si>
  <si>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</si>
  <si>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</si>
  <si>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</si>
  <si>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</si>
  <si>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</si>
  <si>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</si>
  <si>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</si>
  <si>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</si>
  <si>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</si>
  <si>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</si>
  <si>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</si>
  <si>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</si>
  <si>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</si>
  <si>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</si>
  <si>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</si>
  <si>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</si>
  <si>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</si>
  <si>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</si>
  <si>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</si>
  <si>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</si>
  <si>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</si>
  <si>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</si>
  <si>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</si>
  <si>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</si>
  <si>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</si>
  <si>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</si>
  <si>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</si>
  <si>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</si>
  <si>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</si>
  <si>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</si>
  <si>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</si>
  <si>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</si>
  <si>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</si>
  <si>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</si>
  <si>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</si>
  <si>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</si>
  <si>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</si>
  <si>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</si>
  <si>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</si>
  <si>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</si>
  <si>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</si>
  <si>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</si>
  <si>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</si>
  <si>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</si>
  <si>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</si>
  <si>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</si>
  <si>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</si>
  <si>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</si>
  <si>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</si>
  <si>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</si>
  <si>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</si>
  <si>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</si>
  <si>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</si>
  <si>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</si>
  <si>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</si>
  <si>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</si>
  <si>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</si>
  <si>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</si>
  <si>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</si>
  <si>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</si>
  <si>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</si>
  <si>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</si>
  <si>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</si>
  <si>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</si>
  <si>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</si>
  <si>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</si>
  <si>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</si>
  <si>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</si>
  <si>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</si>
  <si>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</si>
  <si>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</si>
  <si>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</si>
  <si>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</si>
  <si>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</si>
  <si>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</si>
  <si>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</si>
  <si>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</si>
  <si>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</si>
  <si>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</si>
  <si>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</si>
  <si>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</si>
  <si>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</si>
  <si>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</si>
  <si>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</si>
  <si>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</si>
  <si>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</si>
  <si>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</si>
  <si>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</si>
  <si>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</si>
  <si>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</si>
  <si>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</si>
  <si>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</si>
  <si>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</si>
  <si>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</si>
  <si>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</si>
  <si>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</si>
  <si>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</si>
  <si>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</si>
  <si>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</si>
  <si>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</si>
  <si>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</si>
  <si>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</si>
  <si>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</si>
  <si>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</si>
  <si>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</si>
  <si>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</si>
  <si>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</si>
  <si>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</si>
  <si>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</si>
  <si>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</si>
  <si>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</si>
  <si>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</si>
  <si>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</si>
  <si>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</si>
  <si>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</si>
  <si>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</si>
  <si>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</si>
  <si>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</si>
  <si>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</si>
  <si>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</si>
  <si>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</si>
  <si>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</si>
  <si>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</si>
  <si>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</si>
  <si>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</si>
  <si>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</si>
  <si>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</si>
  <si>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</si>
  <si>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</si>
  <si>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</si>
  <si>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</si>
  <si>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</si>
  <si>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</si>
  <si>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</si>
  <si>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</si>
  <si>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</si>
  <si>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</si>
  <si>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</si>
  <si>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</si>
  <si>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</si>
  <si>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</si>
  <si>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</si>
  <si>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</si>
  <si>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</si>
  <si>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</si>
  <si>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</si>
  <si>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</si>
  <si>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</si>
  <si>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</si>
  <si>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</si>
  <si>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</si>
  <si>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</si>
  <si>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</si>
  <si>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</si>
  <si>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</si>
  <si>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</si>
  <si>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</si>
  <si>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</si>
  <si>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</si>
  <si>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</si>
  <si>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</si>
  <si>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</si>
  <si>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</si>
  <si>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</si>
  <si>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</si>
  <si>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</si>
  <si>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</si>
  <si>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</si>
  <si>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</si>
  <si>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</si>
  <si>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</si>
  <si>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</si>
  <si>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</si>
  <si>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</si>
  <si>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</si>
  <si>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</si>
  <si>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</si>
  <si>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</si>
  <si>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</si>
  <si>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</si>
  <si>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</si>
  <si>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</si>
  <si>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</si>
  <si>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</si>
  <si>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</si>
  <si>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</si>
  <si>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</si>
  <si>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</si>
  <si>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</si>
  <si>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</si>
  <si>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</si>
  <si>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</si>
  <si>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</si>
  <si>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</si>
  <si>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</si>
  <si>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</si>
  <si>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</si>
  <si>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</si>
  <si>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</si>
  <si>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</si>
  <si>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</si>
  <si>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</si>
  <si>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</si>
  <si>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</si>
  <si>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</si>
  <si>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</si>
  <si>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</si>
  <si>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</si>
  <si>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</si>
  <si>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</si>
  <si>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</si>
  <si>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</si>
  <si>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</si>
  <si>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</si>
  <si>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</si>
  <si>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</si>
  <si>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</si>
  <si>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</si>
  <si>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</si>
  <si>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</si>
  <si>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</si>
  <si>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</si>
  <si>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</si>
  <si>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</si>
  <si>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</si>
  <si>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</si>
  <si>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</si>
  <si>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</si>
  <si>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</si>
  <si>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</si>
  <si>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</si>
  <si>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</si>
  <si>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</si>
  <si>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</si>
  <si>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</si>
  <si>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</si>
  <si>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</si>
  <si>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</si>
  <si>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</si>
  <si>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</si>
  <si>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</si>
  <si>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</si>
  <si>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</si>
  <si>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</si>
  <si>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</si>
  <si>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</si>
  <si>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</si>
  <si>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</si>
  <si>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</si>
  <si>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</si>
  <si>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</si>
  <si>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</si>
  <si>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</si>
  <si>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</si>
  <si>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</si>
  <si>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</si>
  <si>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</si>
  <si>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</si>
  <si>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</si>
  <si>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</si>
  <si>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</si>
  <si>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</si>
  <si>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</si>
  <si>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</si>
  <si>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</si>
  <si>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</si>
  <si>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</si>
  <si>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</si>
  <si>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</si>
  <si>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</si>
  <si>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</si>
  <si>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</si>
  <si>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</si>
  <si>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</si>
  <si>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</si>
  <si>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</si>
  <si>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</si>
  <si>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</si>
  <si>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</si>
  <si>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</si>
  <si>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</si>
  <si>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</si>
  <si>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</si>
  <si>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</si>
  <si>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</si>
  <si>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</si>
  <si>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</si>
  <si>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</si>
  <si>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</si>
  <si>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</si>
  <si>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</si>
  <si>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</si>
  <si>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</si>
  <si>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</si>
  <si>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</si>
  <si>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</si>
  <si>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</si>
  <si>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</si>
  <si>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</si>
  <si>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</si>
  <si>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</si>
  <si>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</si>
  <si>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</si>
  <si>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</si>
  <si>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</si>
  <si>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</si>
  <si>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</si>
  <si>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</si>
  <si>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</si>
  <si>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</si>
  <si>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</si>
  <si>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</si>
  <si>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</si>
  <si>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</si>
  <si>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</si>
  <si>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</si>
  <si>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</si>
  <si>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</si>
  <si>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</si>
  <si>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</si>
  <si>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</si>
  <si>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</si>
  <si>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</si>
  <si>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</si>
  <si>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</si>
  <si>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</si>
  <si>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</si>
  <si>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</si>
  <si>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</si>
  <si>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</si>
  <si>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</si>
  <si>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</si>
  <si>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</si>
  <si>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</si>
  <si>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</si>
  <si>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</si>
  <si>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</si>
  <si>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</si>
  <si>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</si>
  <si>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</si>
  <si>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</si>
  <si>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</si>
  <si>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</si>
  <si>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</si>
  <si>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</si>
  <si>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</si>
  <si>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</si>
  <si>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</si>
  <si>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</si>
  <si>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</si>
  <si>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</si>
  <si>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</si>
  <si>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</si>
  <si>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</si>
  <si>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</si>
  <si>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</si>
  <si>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</si>
  <si>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</si>
  <si>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</si>
  <si>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</si>
  <si>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</si>
  <si>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</si>
  <si>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</si>
  <si>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</si>
  <si>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</si>
  <si>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</si>
  <si>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</si>
  <si>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</si>
  <si>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</si>
  <si>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</si>
  <si>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</si>
  <si>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</si>
  <si>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</si>
  <si>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</si>
  <si>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</si>
  <si>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</si>
  <si>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</si>
  <si>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</si>
  <si>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</si>
  <si>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</si>
  <si>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</si>
  <si>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</si>
  <si>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</si>
  <si>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</si>
  <si>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</si>
  <si>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</si>
  <si>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</si>
  <si>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</si>
  <si>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</si>
  <si>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</si>
  <si>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</si>
  <si>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</si>
  <si>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</si>
  <si>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</si>
  <si>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</si>
  <si>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</si>
  <si>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</si>
  <si>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</si>
  <si>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</si>
  <si>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</si>
  <si>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</si>
  <si>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</si>
  <si>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</si>
  <si>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</si>
  <si>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</si>
  <si>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</si>
  <si>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</si>
  <si>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</si>
  <si>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</si>
  <si>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</si>
  <si>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</si>
  <si>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</si>
  <si>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</si>
  <si>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</si>
  <si>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</si>
  <si>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</si>
  <si>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</si>
  <si>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</si>
  <si>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</si>
  <si>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</si>
  <si>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</si>
  <si>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</si>
  <si>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</si>
  <si>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</si>
  <si>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</si>
  <si>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</si>
  <si>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</si>
  <si>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</si>
  <si>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</si>
  <si>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</si>
  <si>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</si>
  <si>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</si>
  <si>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</si>
  <si>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</si>
  <si>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</si>
  <si>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</si>
  <si>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</si>
  <si>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</si>
  <si>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</si>
  <si>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</si>
  <si>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</si>
  <si>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</si>
  <si>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</si>
  <si>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</si>
  <si>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</si>
  <si>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</si>
  <si>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</si>
  <si>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</si>
  <si>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</si>
  <si>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</si>
  <si>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</si>
  <si>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</si>
  <si>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</si>
  <si>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</si>
  <si>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</si>
  <si>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</si>
  <si>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</si>
  <si>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</si>
  <si>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</si>
  <si>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</si>
  <si>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</si>
  <si>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</si>
  <si>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</si>
  <si>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</si>
  <si>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</si>
  <si>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</si>
  <si>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</si>
  <si>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</si>
  <si>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</si>
  <si>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</si>
  <si>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</si>
  <si>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</si>
  <si>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</si>
  <si>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</si>
  <si>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</si>
  <si>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</si>
  <si>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</si>
  <si>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</si>
  <si>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</si>
  <si>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</si>
  <si>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</si>
  <si>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</si>
  <si>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</si>
  <si>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</si>
  <si>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</si>
  <si>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</si>
  <si>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</si>
  <si>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</si>
  <si>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</si>
  <si>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</si>
  <si>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</si>
  <si>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</si>
  <si>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</si>
  <si>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</si>
  <si>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</si>
  <si>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</si>
  <si>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</si>
  <si>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</si>
  <si>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</si>
  <si>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</si>
  <si>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</si>
  <si>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</si>
  <si>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</si>
  <si>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</si>
  <si>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</si>
  <si>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</si>
  <si>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</si>
  <si>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</si>
  <si>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</si>
  <si>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</si>
  <si>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</si>
  <si>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</si>
  <si>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</si>
  <si>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</si>
  <si>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</si>
  <si>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</si>
  <si>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</si>
  <si>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</si>
  <si>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</si>
  <si>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</si>
  <si>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</si>
  <si>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</si>
  <si>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</si>
  <si>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</si>
  <si>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</si>
  <si>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</si>
  <si>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</si>
  <si>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</si>
  <si>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</si>
  <si>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</si>
  <si>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</si>
  <si>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</si>
  <si>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</si>
  <si>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</si>
  <si>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</si>
  <si>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</si>
  <si>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</si>
  <si>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</si>
  <si>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</si>
  <si>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</si>
  <si>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</si>
  <si>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</si>
  <si>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</si>
  <si>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</si>
  <si>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</si>
  <si>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</si>
  <si>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</si>
  <si>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</si>
  <si>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</si>
  <si>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</si>
  <si>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</si>
  <si>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</si>
  <si>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</si>
  <si>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</si>
  <si>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</si>
  <si>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</si>
  <si>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</si>
  <si>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</si>
  <si>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</si>
  <si>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</si>
  <si>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</si>
  <si>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</si>
  <si>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</si>
  <si>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</si>
  <si>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</si>
  <si>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</si>
  <si>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</si>
  <si>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</si>
  <si>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</si>
  <si>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</si>
  <si>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</si>
  <si>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</si>
  <si>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</si>
  <si>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</si>
  <si>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</si>
  <si>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</si>
  <si>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</si>
  <si>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</si>
  <si>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</si>
  <si>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</si>
  <si>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</si>
  <si>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</si>
  <si>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</si>
  <si>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</si>
  <si>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</si>
  <si>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</si>
  <si>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</si>
  <si>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</si>
  <si>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</si>
  <si>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</si>
  <si>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</si>
  <si>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</si>
  <si>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</si>
  <si>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</si>
  <si>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</si>
  <si>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</si>
  <si>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</si>
  <si>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</si>
  <si>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</si>
  <si>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</si>
  <si>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</si>
  <si>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</si>
  <si>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</si>
  <si>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</si>
  <si>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</si>
  <si>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</si>
  <si>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</si>
  <si>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</si>
  <si>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</si>
  <si>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</si>
  <si>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</si>
  <si>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</si>
  <si>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</si>
  <si>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</si>
  <si>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</si>
  <si>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</si>
  <si>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</si>
  <si>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</si>
  <si>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</si>
  <si>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</si>
  <si>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</si>
  <si>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</si>
  <si>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</si>
  <si>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</si>
  <si>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</si>
  <si>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</si>
  <si>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</si>
  <si>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</si>
  <si>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</si>
  <si>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</si>
  <si>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</si>
  <si>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</si>
  <si>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</si>
  <si>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</si>
  <si>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</si>
  <si>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</si>
  <si>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</si>
  <si>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</si>
  <si>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</si>
  <si>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</si>
  <si>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</si>
  <si>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</si>
  <si>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</si>
  <si>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</si>
  <si>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</si>
  <si>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</si>
  <si>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</si>
  <si>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</si>
  <si>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</si>
  <si>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</si>
  <si>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</si>
  <si>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</si>
  <si>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</si>
  <si>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</si>
  <si>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</si>
  <si>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</si>
  <si>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</si>
  <si>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</si>
  <si>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</si>
  <si>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</si>
  <si>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</si>
  <si>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</si>
  <si>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</si>
  <si>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</si>
  <si>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</si>
  <si>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</si>
  <si>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</si>
  <si>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</si>
  <si>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</si>
  <si>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</si>
  <si>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</si>
  <si>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</si>
  <si>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</si>
  <si>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</si>
  <si>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</si>
  <si>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</si>
  <si>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</si>
  <si>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</si>
  <si>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</si>
  <si>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</si>
  <si>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</si>
  <si>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</si>
  <si>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</si>
  <si>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</si>
  <si>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</si>
  <si>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</si>
  <si>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</si>
  <si>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</si>
  <si>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</si>
  <si>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</si>
  <si>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</si>
  <si>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</si>
  <si>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</si>
  <si>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</si>
  <si>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</si>
  <si>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</si>
  <si>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</si>
  <si>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</si>
  <si>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</si>
  <si>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</si>
  <si>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</si>
  <si>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</si>
  <si>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</si>
  <si>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</si>
  <si>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</si>
  <si>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</si>
  <si>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</si>
  <si>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</si>
  <si>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</si>
  <si>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</si>
  <si>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</si>
  <si>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</si>
  <si>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</si>
  <si>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</si>
  <si>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</si>
  <si>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</si>
  <si>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</si>
  <si>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</si>
  <si>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</si>
  <si>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</si>
  <si>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</si>
  <si>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</si>
  <si>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</si>
  <si>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</si>
  <si>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</si>
  <si>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</si>
  <si>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</si>
  <si>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</si>
  <si>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</si>
  <si>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</si>
  <si>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</si>
  <si>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</si>
  <si>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</si>
  <si>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</si>
  <si>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</si>
  <si>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</si>
  <si>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</si>
  <si>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</si>
  <si>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</si>
  <si>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</si>
  <si>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</si>
  <si>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</si>
  <si>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</si>
  <si>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</si>
  <si>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</si>
  <si>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</si>
  <si>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</si>
  <si>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</si>
  <si>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</si>
  <si>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</si>
  <si>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</si>
  <si>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</si>
  <si>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</si>
  <si>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</si>
  <si>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</si>
  <si>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</si>
  <si>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</si>
  <si>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</si>
  <si>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</si>
  <si>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</si>
  <si>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</si>
  <si>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</si>
  <si>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</si>
  <si>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</si>
  <si>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</si>
  <si>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</si>
  <si>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</si>
  <si>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</si>
  <si>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</si>
  <si>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</si>
  <si>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</si>
  <si>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</si>
  <si>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</si>
  <si>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</si>
  <si>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</si>
  <si>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</si>
  <si>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</si>
  <si>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</si>
  <si>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</si>
  <si>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</si>
  <si>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</si>
  <si>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</si>
  <si>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</si>
  <si>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</si>
  <si>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</si>
  <si>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</si>
  <si>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</si>
  <si>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</si>
  <si>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</si>
  <si>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</si>
  <si>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</si>
  <si>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</si>
  <si>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</si>
  <si>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</si>
  <si>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</si>
  <si>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</si>
  <si>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</si>
  <si>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</si>
  <si>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</si>
  <si>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</si>
  <si>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</si>
  <si>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</si>
  <si>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</si>
  <si>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</si>
  <si>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</si>
  <si>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</si>
  <si>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</si>
  <si>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</si>
  <si>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</si>
  <si>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</si>
  <si>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</si>
  <si>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</si>
  <si>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</si>
  <si>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</si>
  <si>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</si>
  <si>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</si>
  <si>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</si>
  <si>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</si>
  <si>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</si>
  <si>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</si>
  <si>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</si>
  <si>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</si>
  <si>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</si>
  <si>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</si>
  <si>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</si>
  <si>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</si>
  <si>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</si>
  <si>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</si>
  <si>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</si>
  <si>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</si>
  <si>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</si>
  <si>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</si>
  <si>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</si>
  <si>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</si>
  <si>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</si>
  <si>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</si>
  <si>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</si>
  <si>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</si>
  <si>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</si>
  <si>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</si>
  <si>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</si>
  <si>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</si>
  <si>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</si>
  <si>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</si>
  <si>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</si>
  <si>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</si>
  <si>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</si>
  <si>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</si>
  <si>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</si>
  <si>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</si>
  <si>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</si>
  <si>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</si>
  <si>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</si>
  <si>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</si>
  <si>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</si>
  <si>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</si>
  <si>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</si>
  <si>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</si>
  <si>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</si>
  <si>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</si>
  <si>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</si>
  <si>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</si>
  <si>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</si>
  <si>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</si>
  <si>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</si>
  <si>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</si>
  <si>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</si>
  <si>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</si>
  <si>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</si>
  <si>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</si>
  <si>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</si>
  <si>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</si>
  <si>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</si>
  <si>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</si>
  <si>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</si>
  <si>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</si>
  <si>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</si>
  <si>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</si>
  <si>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</si>
  <si>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</si>
  <si>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</si>
  <si>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</si>
  <si>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</si>
  <si>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</si>
  <si>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</si>
  <si>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</si>
  <si>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</si>
  <si>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</si>
  <si>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</si>
  <si>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</si>
  <si>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</si>
  <si>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</si>
  <si>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</si>
  <si>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</si>
  <si>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</si>
  <si>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</si>
  <si>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</si>
  <si>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</si>
  <si>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</si>
  <si>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</si>
  <si>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</si>
  <si>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</si>
  <si>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</si>
  <si>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</si>
  <si>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</si>
  <si>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</si>
  <si>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</si>
  <si>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</si>
  <si>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</si>
  <si>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</si>
  <si>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</si>
  <si>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</si>
  <si>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</si>
  <si>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</si>
  <si>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</si>
  <si>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</si>
  <si>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</si>
  <si>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</si>
  <si>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</si>
  <si>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</si>
  <si>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</si>
  <si>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</si>
  <si>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</si>
  <si>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</si>
  <si>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</si>
  <si>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</si>
  <si>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</si>
  <si>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</si>
  <si>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</si>
  <si>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</si>
  <si>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</si>
  <si>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</si>
  <si>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</si>
  <si>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</si>
  <si>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</si>
  <si>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</si>
  <si>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</si>
  <si>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</si>
  <si>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</si>
  <si>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</si>
  <si>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</si>
  <si>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</si>
  <si>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</si>
  <si>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</si>
  <si>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</si>
  <si>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</si>
  <si>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</si>
  <si>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</si>
  <si>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</si>
  <si>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</si>
  <si>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</si>
  <si>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</si>
  <si>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</si>
  <si>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</si>
  <si>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</si>
  <si>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</si>
  <si>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</si>
  <si>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</si>
  <si>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</si>
  <si>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</si>
  <si>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</si>
  <si>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</si>
  <si>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</si>
  <si>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</si>
  <si>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</si>
  <si>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</si>
  <si>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</si>
  <si>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</si>
  <si>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</si>
  <si>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</si>
  <si>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</si>
  <si>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</si>
  <si>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</si>
  <si>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</si>
  <si>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</si>
  <si>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</si>
  <si>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</si>
  <si>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</si>
  <si>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</si>
  <si>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</si>
  <si>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</si>
  <si>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</si>
  <si>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</si>
  <si>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</si>
  <si>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</si>
  <si>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</si>
  <si>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</si>
  <si>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</si>
  <si>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</si>
  <si>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</si>
  <si>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</si>
  <si>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</si>
  <si>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</si>
  <si>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</si>
  <si>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</si>
  <si>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</si>
  <si>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</si>
  <si>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</si>
  <si>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</si>
  <si>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</si>
  <si>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</si>
  <si>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</si>
  <si>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</si>
  <si>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</si>
  <si>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</si>
  <si>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</si>
  <si>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</si>
  <si>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</si>
  <si>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</si>
  <si>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</si>
  <si>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</si>
  <si>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</si>
  <si>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</si>
  <si>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</si>
  <si>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</si>
  <si>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</si>
  <si>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</si>
  <si>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</si>
  <si>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</si>
  <si>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</si>
  <si>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</si>
  <si>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</si>
  <si>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</si>
  <si>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</si>
  <si>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</si>
  <si>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</si>
  <si>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</si>
  <si>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</si>
  <si>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</si>
  <si>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</si>
  <si>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</si>
  <si>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</si>
  <si>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</si>
  <si>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</si>
  <si>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</si>
  <si>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</si>
  <si>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</si>
  <si>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</si>
  <si>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</si>
  <si>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</si>
  <si>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</si>
  <si>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</si>
  <si>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</si>
  <si>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</si>
  <si>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</si>
  <si>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</si>
  <si>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</si>
  <si>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</si>
  <si>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</si>
  <si>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</si>
  <si>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</si>
  <si>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</si>
  <si>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</si>
  <si>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</si>
  <si>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</si>
  <si>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</si>
  <si>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</si>
  <si>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</si>
  <si>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</si>
  <si>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</si>
  <si>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</si>
  <si>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</si>
  <si>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</si>
  <si>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</si>
  <si>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</si>
  <si>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</si>
  <si>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</si>
  <si>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</si>
  <si>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</si>
  <si>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</si>
  <si>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</si>
  <si>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</si>
  <si>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</si>
  <si>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</si>
  <si>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</si>
  <si>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</si>
  <si>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</si>
  <si>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</si>
  <si>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</si>
  <si>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</si>
  <si>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</si>
  <si>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</si>
  <si>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</si>
  <si>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</si>
  <si>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</si>
  <si>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</si>
  <si>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</si>
  <si>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</si>
  <si>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</si>
  <si>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</si>
  <si>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</si>
  <si>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</si>
  <si>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</si>
  <si>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</si>
  <si>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</si>
  <si>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</si>
  <si>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</si>
  <si>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</si>
  <si>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</si>
  <si>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</si>
  <si>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</si>
  <si>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</si>
  <si>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</si>
  <si>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</si>
  <si>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</si>
  <si>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</si>
  <si>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</si>
  <si>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</si>
  <si>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</si>
  <si>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</si>
  <si>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</si>
  <si>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</si>
  <si>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</si>
  <si>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</si>
  <si>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</si>
  <si>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</si>
  <si>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</si>
  <si>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</si>
  <si>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</si>
  <si>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</si>
  <si>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</si>
  <si>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</si>
  <si>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</si>
  <si>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</si>
  <si>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</si>
  <si>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</si>
  <si>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</si>
  <si>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</si>
  <si>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</si>
  <si>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</si>
  <si>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</si>
  <si>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</si>
  <si>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</si>
  <si>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</si>
  <si>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</si>
  <si>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</si>
  <si>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</si>
  <si>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</si>
  <si>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</si>
  <si>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</si>
  <si>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</si>
  <si>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</si>
  <si>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</si>
  <si>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</si>
  <si>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</si>
  <si>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</si>
  <si>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</si>
  <si>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</si>
  <si>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</si>
  <si>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</si>
  <si>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</si>
  <si>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</si>
  <si>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</si>
  <si>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</si>
  <si>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</si>
  <si>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</si>
  <si>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</si>
  <si>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</si>
  <si>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</si>
  <si>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</si>
  <si>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</si>
  <si>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</si>
  <si>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</si>
  <si>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</si>
  <si>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</si>
  <si>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</si>
  <si>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</si>
  <si>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</si>
  <si>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</si>
  <si>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</si>
  <si>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</si>
  <si>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</si>
  <si>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</si>
  <si>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</si>
  <si>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</si>
  <si>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</si>
  <si>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</si>
  <si>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</si>
  <si>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</si>
  <si>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</si>
  <si>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</si>
  <si>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</si>
  <si>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</si>
  <si>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</si>
  <si>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</si>
  <si>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</si>
  <si>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</si>
  <si>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</si>
  <si>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</si>
  <si>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</si>
  <si>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</si>
  <si>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</si>
  <si>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</si>
  <si>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</si>
  <si>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</si>
  <si>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</si>
  <si>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</si>
  <si>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</si>
  <si>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</si>
  <si>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</si>
  <si>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</si>
  <si>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</si>
  <si>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</si>
  <si>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</si>
  <si>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</si>
  <si>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</si>
  <si>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</si>
  <si>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</si>
  <si>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</si>
  <si>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</si>
  <si>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</si>
  <si>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</si>
  <si>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</si>
  <si>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</si>
  <si>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</si>
  <si>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</si>
  <si>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</si>
  <si>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</si>
  <si>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</si>
  <si>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</si>
  <si>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</si>
  <si>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</si>
  <si>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</si>
  <si>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</si>
  <si>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</si>
  <si>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</si>
  <si>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</si>
  <si>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</si>
  <si>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</si>
  <si>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</si>
  <si>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</si>
  <si>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</si>
  <si>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</si>
  <si>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</si>
  <si>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</si>
  <si>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</si>
  <si>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</si>
  <si>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</si>
  <si>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</si>
  <si>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</si>
  <si>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</si>
  <si>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</si>
  <si>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</si>
  <si>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</si>
  <si>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</si>
  <si>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</si>
  <si>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</si>
  <si>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</si>
  <si>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</si>
  <si>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</si>
  <si>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</si>
  <si>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</si>
  <si>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</si>
  <si>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</si>
  <si>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</si>
  <si>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</si>
  <si>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</si>
  <si>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</si>
  <si>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</si>
  <si>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</si>
  <si>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</si>
  <si>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</si>
  <si>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</si>
  <si>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</si>
  <si>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</si>
  <si>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</si>
  <si>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</si>
  <si>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</si>
  <si>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</si>
  <si>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</si>
  <si>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</si>
  <si>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</si>
  <si>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</si>
  <si>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</si>
  <si>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</si>
  <si>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</si>
  <si>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</si>
  <si>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</si>
  <si>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</si>
  <si>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</si>
  <si>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</si>
  <si>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</si>
  <si>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</si>
  <si>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</si>
  <si>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</si>
  <si>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</si>
  <si>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</si>
  <si>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</si>
  <si>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</si>
  <si>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</si>
  <si>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</si>
  <si>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</si>
  <si>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</si>
  <si>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</si>
  <si>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</si>
  <si>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</si>
  <si>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</si>
  <si>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</si>
  <si>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</si>
  <si>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</si>
  <si>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</si>
  <si>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</si>
  <si>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</si>
  <si>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</si>
  <si>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</si>
  <si>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</si>
  <si>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</si>
  <si>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</si>
  <si>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</si>
  <si>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</si>
  <si>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</si>
  <si>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</si>
  <si>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</si>
  <si>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</si>
  <si>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</si>
  <si>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</si>
  <si>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</si>
  <si>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</si>
  <si>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</si>
  <si>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</si>
  <si>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</si>
  <si>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</si>
  <si>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</si>
  <si>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</si>
  <si>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</si>
  <si>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</si>
  <si>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</si>
  <si>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</si>
  <si>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</si>
  <si>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</si>
  <si>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</si>
  <si>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</si>
  <si>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</si>
  <si>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</si>
  <si>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</si>
  <si>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</si>
  <si>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</si>
  <si>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</si>
  <si>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</si>
  <si>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</si>
  <si>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</si>
  <si>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</si>
  <si>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</si>
  <si>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</si>
  <si>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</si>
  <si>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</si>
  <si>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</si>
  <si>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</si>
  <si>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</si>
  <si>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</si>
  <si>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</si>
  <si>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</si>
  <si>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</si>
  <si>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</si>
  <si>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</si>
  <si>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</si>
  <si>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</si>
  <si>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</si>
  <si>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</si>
  <si>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</si>
  <si>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</si>
  <si>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</si>
  <si>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</si>
  <si>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</si>
  <si>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</si>
  <si>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</si>
  <si>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</si>
  <si>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</si>
  <si>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</si>
  <si>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</si>
  <si>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</si>
  <si>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</si>
  <si>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</si>
  <si>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</si>
  <si>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</si>
  <si>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</si>
  <si>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</si>
  <si>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</si>
  <si>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</si>
  <si>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</si>
  <si>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</si>
  <si>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</si>
  <si>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</si>
  <si>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</si>
  <si>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</si>
  <si>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</si>
  <si>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</si>
  <si>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</si>
  <si>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</si>
  <si>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</si>
  <si>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</si>
  <si>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</si>
  <si>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</si>
  <si>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</si>
  <si>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</si>
  <si>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</si>
  <si>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</si>
  <si>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</si>
  <si>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</si>
  <si>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</si>
  <si>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</si>
  <si>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</si>
  <si>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</si>
  <si>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</si>
  <si>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</si>
  <si>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</si>
  <si>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</si>
  <si>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</si>
  <si>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</si>
  <si>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</si>
  <si>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</si>
  <si>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</si>
  <si>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</si>
  <si>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</si>
  <si>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</si>
  <si>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</si>
  <si>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</si>
  <si>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</si>
  <si>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</si>
  <si>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</si>
  <si>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</si>
  <si>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</si>
  <si>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</si>
  <si>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</si>
  <si>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</si>
  <si>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</si>
  <si>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</si>
  <si>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</si>
  <si>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</si>
  <si>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</si>
  <si>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</si>
  <si>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</si>
  <si>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</si>
  <si>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</si>
  <si>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</si>
  <si>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</si>
  <si>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</si>
  <si>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</si>
  <si>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</si>
  <si>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</si>
  <si>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</si>
  <si>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</si>
  <si>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</si>
  <si>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</si>
  <si>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</si>
  <si>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</si>
  <si>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</si>
  <si>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</si>
  <si>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</si>
  <si>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</si>
  <si>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</si>
  <si>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</si>
  <si>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</si>
  <si>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</si>
  <si>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</si>
  <si>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</si>
  <si>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</si>
  <si>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</si>
  <si>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</si>
  <si>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</si>
  <si>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</si>
  <si>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</si>
  <si>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</si>
  <si>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</si>
  <si>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</si>
  <si>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</si>
  <si>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</si>
  <si>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</si>
  <si>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</si>
  <si>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</si>
  <si>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</si>
  <si>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</si>
  <si>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</si>
  <si>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</si>
  <si>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</si>
  <si>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</si>
  <si>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</si>
  <si>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</si>
  <si>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</si>
  <si>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</si>
  <si>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</si>
  <si>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</si>
  <si>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</si>
  <si>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</si>
  <si>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</si>
  <si>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</si>
  <si>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</si>
  <si>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</si>
  <si>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</si>
  <si>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</si>
  <si>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</si>
  <si>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</si>
  <si>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</si>
  <si>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</si>
  <si>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</si>
  <si>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</si>
  <si>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</si>
  <si>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</si>
  <si>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</si>
  <si>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</si>
  <si>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</si>
  <si>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</si>
  <si>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</si>
  <si>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</si>
  <si>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</si>
  <si>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</si>
  <si>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</si>
  <si>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</si>
  <si>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</si>
  <si>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</si>
  <si>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</si>
  <si>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</si>
  <si>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</si>
  <si>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</si>
  <si>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</si>
  <si>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</si>
  <si>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</si>
  <si>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</si>
  <si>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</si>
  <si>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</si>
  <si>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</si>
  <si>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</si>
  <si>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</si>
  <si>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</si>
  <si>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</si>
  <si>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</si>
  <si>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</si>
  <si>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</si>
  <si>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</si>
  <si>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</si>
  <si>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</si>
  <si>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</si>
  <si>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</si>
  <si>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</si>
  <si>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</si>
  <si>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</si>
  <si>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</si>
  <si>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</si>
  <si>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</si>
  <si>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</si>
  <si>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</si>
  <si>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</si>
  <si>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</si>
  <si>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</si>
  <si>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</si>
  <si>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</si>
  <si>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</si>
  <si>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</si>
  <si>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</si>
  <si>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</si>
  <si>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</si>
  <si>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</si>
  <si>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</si>
  <si>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</si>
  <si>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</si>
  <si>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</si>
  <si>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</si>
  <si>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</si>
  <si>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</si>
  <si>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</si>
  <si>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</si>
  <si>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</si>
  <si>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</si>
  <si>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</si>
  <si>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</si>
  <si>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</si>
  <si>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</si>
  <si>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</si>
  <si>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</si>
  <si>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</si>
  <si>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</si>
  <si>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</si>
  <si>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</si>
  <si>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</si>
  <si>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</si>
  <si>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</si>
  <si>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</si>
  <si>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</si>
  <si>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</si>
  <si>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</si>
  <si>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</si>
  <si>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</si>
  <si>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</si>
  <si>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</si>
  <si>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</si>
  <si>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</si>
  <si>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</si>
  <si>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</si>
  <si>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</si>
  <si>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</si>
  <si>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</si>
  <si>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</si>
  <si>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</si>
  <si>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</si>
  <si>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</si>
  <si>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</si>
  <si>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</si>
  <si>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</si>
  <si>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</si>
  <si>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</si>
  <si>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</si>
  <si>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</si>
  <si>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</si>
  <si>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</si>
  <si>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</si>
  <si>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</si>
  <si>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</si>
  <si>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</si>
  <si>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</si>
  <si>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</si>
  <si>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</si>
  <si>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</si>
  <si>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</si>
  <si>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</si>
  <si>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</si>
  <si>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</si>
  <si>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</si>
  <si>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</si>
  <si>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</si>
  <si>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</si>
  <si>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</si>
  <si>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</si>
  <si>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</si>
  <si>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</si>
  <si>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</si>
  <si>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</si>
  <si>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</si>
  <si>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</si>
  <si>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</si>
  <si>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</si>
  <si>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</si>
  <si>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</si>
  <si>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</si>
  <si>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</si>
  <si>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</si>
  <si>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</si>
  <si>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</si>
  <si>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</si>
  <si>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</si>
  <si>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</si>
  <si>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</si>
  <si>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</si>
  <si>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</si>
  <si>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</si>
  <si>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</si>
  <si>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</si>
  <si>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</si>
  <si>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</si>
  <si>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</si>
  <si>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</si>
  <si>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</si>
  <si>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</si>
  <si>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</si>
  <si>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</si>
  <si>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</si>
  <si>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</si>
  <si>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</si>
  <si>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</si>
  <si>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</si>
  <si>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</si>
  <si>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</si>
  <si>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</si>
  <si>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</si>
  <si>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</si>
  <si>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</si>
  <si>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</si>
  <si>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</si>
  <si>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</si>
  <si>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</si>
  <si>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</si>
  <si>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</si>
  <si>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</si>
  <si>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</si>
  <si>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</si>
  <si>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</si>
  <si>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</si>
  <si>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</si>
  <si>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</si>
  <si>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</si>
  <si>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</si>
  <si>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</si>
  <si>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</si>
  <si>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</si>
  <si>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</si>
  <si>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</si>
  <si>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</si>
  <si>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</si>
  <si>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</si>
  <si>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</si>
  <si>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</si>
  <si>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</si>
  <si>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</si>
  <si>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</si>
  <si>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</si>
  <si>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</si>
  <si>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</si>
  <si>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</si>
  <si>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</si>
  <si>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</si>
  <si>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</si>
  <si>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</si>
  <si>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</si>
  <si>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</si>
  <si>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</si>
  <si>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</si>
  <si>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</si>
  <si>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</si>
  <si>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</si>
  <si>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</si>
  <si>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</si>
  <si>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</si>
  <si>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</si>
  <si>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</si>
  <si>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</si>
  <si>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</si>
  <si>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</si>
  <si>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</si>
  <si>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</si>
  <si>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</si>
  <si>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</si>
  <si>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</si>
  <si>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</si>
  <si>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</si>
  <si>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</si>
  <si>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</si>
  <si>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</si>
  <si>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</si>
  <si>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</si>
  <si>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</si>
  <si>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</si>
  <si>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</si>
  <si>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</si>
  <si>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</si>
  <si>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</si>
  <si>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</si>
  <si>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</si>
  <si>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</si>
  <si>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</si>
  <si>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</si>
  <si>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</si>
  <si>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</si>
  <si>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</si>
  <si>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</si>
  <si>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</si>
  <si>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</si>
  <si>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</si>
  <si>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</si>
  <si>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</si>
  <si>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</si>
  <si>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</si>
  <si>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</si>
  <si>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</si>
  <si>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</si>
  <si>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</si>
  <si>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</si>
  <si>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</si>
  <si>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</si>
  <si>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</si>
  <si>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</si>
  <si>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</si>
  <si>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</si>
  <si>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</si>
  <si>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</si>
  <si>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</si>
  <si>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</si>
  <si>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</si>
  <si>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</si>
  <si>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</si>
  <si>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</si>
  <si>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</si>
  <si>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</si>
  <si>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</si>
  <si>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</si>
  <si>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</si>
  <si>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</si>
  <si>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</si>
  <si>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</si>
  <si>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</si>
  <si>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</si>
  <si>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</si>
  <si>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</si>
  <si>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</si>
  <si>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</si>
  <si>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</si>
  <si>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</si>
  <si>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</si>
  <si>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</si>
  <si>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</si>
  <si>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</si>
  <si>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</si>
  <si>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</si>
  <si>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</si>
  <si>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</si>
  <si>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</si>
  <si>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</si>
  <si>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</si>
  <si>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</si>
  <si>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</si>
  <si>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</si>
  <si>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</si>
  <si>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</si>
  <si>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</si>
  <si>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</si>
  <si>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</si>
  <si>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</si>
  <si>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</si>
  <si>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</si>
  <si>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</si>
  <si>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</si>
  <si>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</si>
  <si>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</si>
  <si>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</si>
  <si>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</si>
  <si>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</si>
  <si>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</si>
  <si>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</si>
  <si>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</si>
  <si>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</si>
  <si>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</si>
  <si>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</si>
  <si>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</si>
  <si>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</si>
  <si>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</si>
  <si>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</si>
  <si>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</si>
  <si>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</si>
  <si>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</si>
  <si>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</si>
  <si>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</si>
  <si>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</si>
  <si>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</si>
  <si>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</si>
  <si>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</si>
  <si>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</si>
  <si>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</si>
  <si>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</si>
  <si>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</si>
  <si>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</si>
  <si>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</si>
  <si>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</si>
  <si>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</si>
  <si>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</si>
  <si>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</si>
  <si>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</si>
  <si>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</si>
  <si>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</si>
  <si>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</si>
  <si>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</si>
  <si>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</si>
  <si>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</si>
  <si>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</si>
  <si>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</si>
  <si>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</si>
  <si>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</si>
  <si>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</si>
  <si>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</si>
  <si>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</si>
  <si>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</si>
  <si>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</si>
  <si>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</si>
  <si>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</si>
  <si>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</si>
  <si>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</si>
  <si>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</si>
  <si>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</si>
  <si>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</si>
  <si>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</si>
  <si>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</si>
  <si>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</si>
  <si>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</si>
  <si>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</si>
  <si>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</si>
  <si>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</si>
  <si>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</si>
  <si>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</si>
  <si>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</si>
  <si>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</si>
  <si>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</si>
  <si>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</si>
  <si>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</si>
  <si>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</si>
  <si>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</si>
  <si>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</si>
  <si>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</si>
  <si>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</si>
  <si>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</si>
  <si>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</si>
  <si>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</si>
  <si>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</si>
  <si>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</si>
  <si>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</si>
  <si>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</si>
  <si>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</si>
  <si>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</si>
  <si>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</si>
  <si>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</si>
  <si>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</si>
  <si>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</si>
  <si>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</si>
  <si>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</si>
  <si>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</si>
  <si>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</si>
  <si>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</si>
  <si>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</si>
  <si>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</si>
  <si>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</si>
  <si>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</si>
  <si>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</si>
  <si>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</si>
  <si>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</si>
  <si>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</si>
  <si>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</si>
  <si>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</si>
  <si>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</si>
  <si>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</si>
  <si>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</si>
  <si>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</si>
  <si>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</si>
  <si>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</si>
  <si>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</si>
  <si>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</si>
  <si>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</si>
  <si>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</si>
  <si>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</si>
  <si>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</si>
  <si>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</si>
  <si>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</si>
  <si>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</si>
  <si>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</si>
  <si>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</si>
  <si>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</si>
  <si>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</si>
  <si>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</si>
  <si>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</si>
  <si>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</si>
  <si>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</si>
  <si>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</si>
  <si>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</si>
  <si>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</si>
  <si>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</si>
  <si>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</si>
  <si>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</si>
  <si>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</si>
  <si>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</si>
  <si>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</si>
  <si>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</si>
  <si>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</si>
  <si>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</si>
  <si>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</si>
  <si>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</si>
  <si>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</si>
  <si>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</si>
  <si>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</si>
  <si>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</si>
  <si>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</si>
  <si>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</si>
  <si>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</si>
  <si>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</si>
  <si>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</si>
  <si>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</si>
  <si>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</si>
  <si>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</si>
  <si>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</si>
  <si>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</si>
  <si>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</si>
  <si>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</si>
  <si>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</si>
  <si>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</si>
  <si>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</si>
  <si>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</si>
  <si>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</si>
  <si>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</si>
  <si>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</si>
  <si>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</si>
  <si>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</si>
  <si>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</si>
  <si>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</si>
  <si>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</si>
  <si>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</si>
  <si>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</si>
  <si>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</si>
  <si>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</si>
  <si>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</si>
  <si>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</si>
  <si>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</si>
  <si>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</si>
  <si>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</si>
  <si>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</si>
  <si>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</si>
  <si>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</si>
  <si>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</si>
  <si>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</si>
  <si>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</si>
  <si>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</si>
  <si>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</si>
  <si>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</si>
  <si>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</si>
  <si>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</si>
  <si>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</si>
  <si>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</si>
  <si>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</si>
  <si>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</si>
  <si>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</si>
  <si>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</si>
  <si>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</si>
  <si>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</si>
  <si>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</si>
  <si>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</si>
  <si>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</si>
  <si>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</si>
  <si>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</si>
  <si>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</si>
  <si>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</si>
  <si>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</si>
  <si>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</si>
  <si>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</si>
  <si>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</si>
  <si>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</si>
  <si>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</si>
  <si>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</si>
  <si>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</si>
  <si>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</si>
  <si>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</si>
  <si>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</si>
  <si>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</si>
  <si>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</si>
  <si>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</si>
  <si>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</si>
  <si>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</si>
  <si>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</si>
  <si>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</si>
  <si>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</si>
  <si>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</si>
  <si>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</si>
  <si>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</si>
  <si>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</si>
  <si>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</si>
  <si>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</si>
  <si>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</si>
  <si>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</si>
  <si>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</si>
  <si>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</si>
  <si>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</si>
  <si>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</si>
  <si>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</si>
  <si>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</si>
  <si>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</si>
  <si>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</si>
  <si>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</si>
  <si>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</si>
  <si>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</si>
  <si>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</si>
  <si>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</si>
  <si>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</si>
  <si>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</si>
  <si>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</si>
  <si>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</si>
  <si>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</si>
  <si>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</si>
  <si>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</si>
  <si>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</si>
  <si>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</si>
  <si>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</si>
  <si>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</si>
  <si>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</si>
  <si>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</si>
  <si>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</si>
  <si>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</si>
  <si>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</si>
  <si>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</si>
  <si>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</si>
  <si>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</si>
  <si>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</si>
  <si>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</si>
  <si>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</si>
  <si>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</si>
  <si>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</si>
  <si>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</si>
  <si>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</si>
  <si>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</si>
  <si>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</si>
  <si>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</si>
  <si>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</si>
  <si>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</si>
  <si>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</si>
  <si>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</si>
  <si>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</si>
  <si>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</si>
  <si>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</si>
  <si>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</si>
  <si>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</si>
  <si>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</si>
  <si>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</si>
  <si>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</si>
  <si>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</si>
  <si>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</si>
  <si>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</si>
  <si>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</si>
  <si>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</si>
  <si>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</si>
  <si>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</si>
  <si>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</si>
  <si>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</si>
  <si>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</si>
  <si>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</si>
  <si>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</si>
  <si>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</si>
  <si>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</si>
  <si>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</si>
  <si>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</si>
  <si>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</si>
  <si>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</si>
  <si>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</si>
  <si>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</si>
  <si>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</si>
  <si>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</si>
  <si>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</si>
  <si>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</si>
  <si>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</si>
  <si>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</si>
  <si>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</si>
  <si>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</si>
  <si>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</si>
  <si>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</si>
  <si>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</si>
  <si>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</si>
  <si>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</si>
  <si>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</si>
  <si>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</si>
  <si>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</si>
  <si>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</si>
  <si>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</si>
  <si>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</si>
  <si>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</si>
  <si>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</si>
  <si>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</si>
  <si>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</si>
  <si>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</si>
  <si>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</si>
  <si>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</si>
  <si>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</si>
  <si>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</si>
  <si>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</si>
  <si>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</si>
  <si>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</si>
  <si>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</si>
  <si>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</si>
  <si>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</si>
  <si>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</si>
  <si>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</si>
  <si>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</si>
  <si>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</si>
  <si>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</si>
  <si>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</si>
  <si>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</si>
  <si>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</si>
  <si>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</si>
  <si>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</si>
  <si>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</si>
  <si>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</si>
  <si>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</si>
  <si>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</si>
  <si>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</si>
  <si>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</si>
  <si>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</si>
  <si>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</si>
  <si>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</si>
  <si>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</si>
  <si>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</si>
  <si>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</si>
  <si>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</si>
  <si>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</si>
  <si>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</si>
  <si>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</si>
  <si>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</si>
  <si>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</si>
  <si>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</si>
  <si>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</si>
  <si>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</si>
  <si>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</si>
  <si>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</si>
  <si>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</si>
  <si>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</si>
  <si>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</si>
  <si>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</si>
  <si>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</si>
  <si>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</si>
  <si>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</si>
  <si>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</si>
  <si>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</si>
  <si>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</si>
  <si>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</si>
  <si>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</si>
  <si>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</si>
  <si>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</si>
  <si>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</si>
  <si>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</si>
  <si>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</si>
  <si>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</si>
  <si>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</si>
  <si>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</si>
  <si>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</si>
  <si>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</si>
  <si>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</si>
  <si>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</si>
  <si>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</si>
  <si>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</si>
  <si>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</si>
  <si>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</si>
  <si>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</si>
  <si>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</si>
  <si>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</si>
  <si>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</si>
  <si>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</si>
  <si>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</si>
  <si>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</si>
  <si>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</si>
  <si>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</si>
  <si>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</si>
  <si>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</si>
  <si>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</si>
  <si>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</si>
  <si>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</si>
  <si>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</si>
  <si>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</si>
  <si>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</si>
  <si>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</si>
  <si>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</si>
  <si>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</si>
  <si>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</si>
  <si>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</si>
  <si>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</si>
  <si>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</si>
  <si>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</si>
  <si>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</si>
  <si>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</si>
  <si>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</si>
  <si>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</si>
  <si>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</si>
  <si>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</si>
  <si>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</si>
  <si>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</si>
  <si>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</si>
  <si>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</si>
  <si>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</si>
  <si>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</si>
  <si>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</si>
  <si>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</si>
  <si>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</si>
  <si>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</si>
  <si>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</si>
  <si>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</si>
  <si>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</si>
  <si>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</si>
  <si>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</si>
  <si>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</si>
  <si>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</si>
  <si>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</si>
  <si>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</si>
  <si>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</si>
  <si>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</si>
  <si>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</si>
  <si>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</si>
  <si>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</si>
  <si>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</si>
  <si>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</si>
  <si>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</si>
  <si>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</si>
  <si>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</si>
  <si>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</si>
  <si>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</si>
  <si>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</si>
  <si>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</si>
  <si>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</si>
  <si>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</si>
  <si>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</si>
  <si>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</si>
  <si>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</si>
  <si>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</si>
  <si>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</si>
  <si>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</si>
  <si>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</si>
  <si>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</si>
  <si>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</si>
  <si>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</si>
  <si>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</si>
  <si>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</si>
  <si>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</si>
  <si>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</si>
  <si>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</si>
  <si>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</si>
  <si>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</si>
  <si>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</si>
  <si>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</si>
  <si>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</si>
  <si>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</si>
  <si>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</si>
  <si>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</si>
  <si>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</si>
  <si>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</si>
  <si>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</si>
  <si>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</si>
  <si>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</si>
  <si>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</si>
  <si>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</si>
  <si>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</si>
  <si>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</si>
  <si>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</si>
  <si>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</si>
  <si>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</si>
  <si>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</si>
  <si>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</si>
  <si>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</si>
  <si>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</si>
  <si>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</si>
  <si>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</si>
  <si>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</si>
  <si>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</si>
  <si>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</si>
  <si>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</si>
  <si>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</si>
  <si>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</si>
  <si>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</si>
  <si>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</si>
  <si>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</si>
  <si>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</si>
  <si>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</si>
  <si>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</si>
  <si>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</si>
  <si>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</si>
  <si>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</si>
  <si>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</si>
  <si>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</si>
  <si>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</si>
  <si>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</si>
  <si>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</si>
  <si>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</si>
  <si>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</si>
  <si>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</si>
  <si>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</si>
  <si>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</si>
  <si>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</si>
  <si>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</si>
  <si>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</si>
  <si>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</si>
  <si>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</si>
  <si>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</si>
  <si>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</si>
  <si>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</si>
  <si>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</si>
  <si>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</si>
  <si>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</si>
  <si>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</si>
  <si>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</si>
  <si>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</si>
  <si>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</si>
  <si>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</si>
  <si>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</si>
  <si>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</si>
  <si>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</si>
  <si>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</si>
  <si>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</si>
  <si>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</si>
  <si>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</si>
  <si>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</si>
  <si>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</si>
  <si>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</si>
  <si>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</si>
  <si>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</si>
  <si>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</si>
  <si>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</si>
  <si>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</si>
  <si>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</si>
  <si>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</si>
  <si>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</si>
  <si>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</si>
  <si>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</si>
  <si>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</si>
  <si>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</si>
  <si>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</si>
  <si>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</si>
  <si>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</si>
  <si>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</si>
  <si>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</si>
  <si>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</si>
  <si>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</si>
  <si>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</si>
  <si>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</si>
  <si>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</si>
  <si>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</si>
  <si>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</si>
  <si>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</si>
  <si>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</si>
  <si>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</si>
  <si>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</si>
  <si>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</si>
  <si>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</si>
  <si>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</si>
  <si>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</si>
  <si>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</si>
  <si>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</si>
  <si>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</si>
  <si>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</si>
  <si>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</si>
  <si>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</si>
  <si>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</si>
  <si>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</si>
  <si>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</si>
  <si>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</si>
  <si>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</si>
  <si>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</si>
  <si>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</si>
  <si>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</si>
  <si>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</si>
  <si>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</si>
  <si>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</si>
  <si>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</si>
  <si>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</si>
  <si>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</si>
  <si>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</si>
  <si>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</si>
  <si>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</si>
  <si>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</si>
  <si>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</si>
  <si>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</si>
  <si>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</si>
  <si>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</si>
  <si>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</si>
  <si>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</si>
  <si>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</si>
  <si>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</si>
  <si>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</si>
  <si>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</si>
  <si>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</si>
  <si>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</si>
  <si>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</si>
  <si>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</si>
  <si>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</si>
  <si>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</si>
  <si>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</si>
  <si>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</si>
  <si>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</si>
  <si>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</si>
  <si>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</si>
  <si>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</si>
  <si>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</si>
  <si>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</si>
  <si>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</si>
  <si>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</si>
  <si>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</si>
  <si>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</si>
  <si>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</si>
  <si>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</si>
  <si>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</si>
  <si>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</si>
  <si>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</si>
  <si>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</si>
  <si>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</si>
  <si>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</si>
  <si>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</si>
  <si>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</si>
  <si>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</si>
  <si>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</si>
  <si>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</si>
  <si>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</si>
  <si>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</si>
  <si>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</si>
  <si>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</si>
  <si>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</si>
  <si>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</si>
  <si>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</si>
  <si>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</si>
  <si>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</si>
  <si>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</si>
  <si>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</si>
  <si>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</si>
  <si>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</si>
  <si>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</si>
  <si>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</si>
  <si>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</si>
  <si>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</si>
  <si>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</si>
  <si>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</si>
  <si>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</si>
  <si>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</si>
  <si>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</si>
  <si>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</si>
  <si>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</si>
  <si>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</si>
  <si>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</si>
  <si>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</si>
  <si>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</si>
  <si>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</si>
  <si>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</si>
  <si>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</si>
  <si>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</si>
  <si>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</si>
  <si>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</si>
  <si>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</si>
  <si>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</si>
  <si>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</si>
  <si>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</si>
  <si>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</si>
  <si>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</si>
  <si>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</si>
  <si>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</si>
  <si>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</si>
  <si>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</si>
  <si>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</si>
  <si>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</si>
  <si>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</si>
  <si>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</si>
  <si>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</si>
  <si>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</si>
  <si>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</si>
  <si>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</si>
  <si>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</si>
  <si>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</si>
  <si>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</si>
  <si>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</si>
  <si>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</si>
  <si>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</si>
  <si>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</si>
  <si>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</si>
  <si>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</si>
  <si>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</si>
  <si>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</si>
  <si>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</si>
  <si>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</si>
  <si>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</si>
  <si>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</si>
  <si>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</si>
  <si>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</si>
  <si>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</si>
  <si>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</si>
  <si>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</si>
  <si>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</si>
  <si>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</si>
  <si>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</si>
  <si>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</si>
  <si>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</si>
  <si>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</si>
  <si>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</si>
  <si>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</si>
  <si>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</si>
  <si>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</si>
  <si>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</si>
  <si>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</si>
  <si>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</si>
  <si>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</si>
  <si>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</si>
  <si>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</si>
  <si>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</si>
  <si>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</si>
  <si>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</si>
  <si>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</si>
  <si>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</si>
  <si>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</si>
  <si>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</si>
  <si>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</si>
  <si>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</si>
  <si>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</si>
  <si>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</si>
  <si>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</si>
  <si>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</si>
  <si>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</si>
  <si>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</si>
  <si>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</si>
  <si>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</si>
  <si>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</si>
  <si>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</si>
  <si>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</si>
  <si>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</si>
  <si>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</si>
  <si>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</si>
  <si>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</si>
  <si>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</si>
  <si>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</si>
  <si>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</si>
  <si>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</si>
  <si>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</si>
  <si>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</si>
  <si>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</si>
  <si>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</si>
  <si>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</si>
  <si>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</si>
  <si>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</si>
  <si>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</si>
  <si>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</si>
  <si>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</si>
  <si>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</si>
  <si>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</si>
  <si>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</si>
  <si>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</si>
  <si>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</si>
  <si>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</si>
  <si>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</si>
  <si>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</si>
  <si>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</si>
  <si>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</si>
  <si>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</si>
  <si>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</si>
  <si>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</si>
  <si>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</si>
  <si>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</si>
  <si>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</si>
  <si>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</si>
  <si>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</si>
  <si>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</si>
  <si>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</si>
  <si>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</si>
  <si>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</si>
  <si>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</si>
  <si>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</si>
  <si>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</si>
  <si>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</si>
  <si>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</si>
  <si>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</si>
  <si>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</si>
  <si>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</si>
  <si>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</si>
  <si>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</si>
  <si>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</si>
  <si>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</si>
  <si>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</si>
  <si>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</si>
  <si>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</si>
  <si>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</si>
  <si>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</si>
  <si>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</si>
  <si>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</si>
  <si>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</si>
  <si>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</si>
  <si>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</si>
  <si>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</si>
  <si>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</si>
  <si>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</si>
  <si>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</si>
  <si>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</si>
  <si>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</si>
  <si>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</si>
  <si>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</si>
  <si>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</si>
  <si>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</si>
  <si>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</si>
  <si>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</si>
  <si>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</si>
  <si>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</si>
  <si>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</si>
  <si>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</si>
  <si>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</si>
  <si>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</si>
  <si>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</si>
  <si>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</si>
  <si>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</si>
  <si>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</si>
  <si>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</si>
  <si>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</si>
  <si>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</si>
  <si>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</si>
  <si>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</si>
  <si>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</si>
  <si>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</si>
  <si>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</si>
  <si>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</si>
  <si>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</si>
  <si>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</si>
  <si>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</si>
  <si>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</si>
  <si>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</si>
  <si>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</si>
  <si>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</si>
  <si>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</si>
  <si>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</si>
  <si>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</si>
  <si>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</si>
  <si>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</si>
  <si>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</si>
  <si>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</si>
  <si>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</si>
  <si>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</si>
  <si>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</si>
  <si>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</si>
  <si>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</si>
  <si>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</si>
  <si>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</si>
  <si>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</si>
  <si>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</si>
  <si>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</si>
  <si>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</si>
  <si>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</si>
  <si>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</si>
  <si>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</si>
  <si>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</si>
  <si>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</si>
  <si>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</si>
  <si>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</si>
  <si>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</si>
  <si>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</si>
  <si>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</si>
  <si>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</si>
  <si>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</si>
  <si>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</si>
  <si>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</si>
  <si>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</si>
  <si>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</si>
  <si>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</si>
  <si>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</si>
  <si>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</si>
  <si>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</si>
  <si>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</si>
  <si>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</si>
  <si>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</si>
  <si>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</si>
  <si>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</si>
  <si>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</si>
  <si>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</si>
  <si>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</si>
  <si>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</si>
  <si>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</si>
  <si>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</si>
  <si>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</si>
  <si>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</si>
  <si>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</si>
  <si>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</si>
  <si>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</si>
  <si>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</si>
  <si>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</si>
  <si>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</si>
  <si>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</si>
  <si>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</si>
  <si>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</si>
  <si>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</si>
  <si>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</si>
  <si>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</si>
  <si>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</si>
  <si>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</si>
  <si>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</si>
  <si>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</si>
  <si>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</si>
  <si>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</si>
  <si>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</si>
  <si>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</si>
  <si>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</si>
  <si>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</si>
  <si>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</si>
  <si>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</si>
  <si>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</si>
  <si>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</si>
  <si>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</si>
  <si>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</si>
  <si>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</si>
  <si>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</si>
  <si>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</si>
  <si>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</si>
  <si>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</si>
  <si>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</si>
  <si>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</si>
  <si>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</si>
  <si>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</si>
  <si>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</si>
  <si>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</si>
  <si>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</si>
  <si>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</si>
  <si>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</si>
  <si>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</si>
  <si>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</si>
  <si>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</si>
  <si>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</si>
  <si>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</si>
  <si>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</si>
  <si>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</si>
  <si>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</si>
  <si>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</si>
  <si>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</si>
  <si>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</si>
  <si>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</si>
  <si>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</si>
  <si>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</si>
  <si>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</si>
  <si>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</si>
  <si>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</si>
  <si>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</si>
  <si>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</si>
  <si>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</si>
  <si>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</si>
  <si>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</si>
  <si>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</si>
  <si>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</si>
  <si>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</si>
  <si>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</si>
  <si>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</si>
  <si>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</si>
  <si>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</si>
  <si>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</si>
  <si>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</si>
  <si>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</si>
  <si>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</si>
  <si>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</si>
  <si>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</si>
  <si>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</si>
  <si>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</si>
  <si>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</si>
  <si>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</si>
  <si>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</si>
  <si>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</si>
  <si>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</si>
  <si>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</si>
  <si>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</si>
  <si>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</si>
  <si>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</si>
  <si>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</si>
  <si>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</si>
  <si>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</si>
  <si>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</si>
  <si>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</si>
  <si>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</si>
  <si>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</si>
  <si>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</si>
  <si>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</si>
  <si>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</si>
  <si>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</si>
  <si>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</si>
  <si>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</si>
  <si>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</si>
  <si>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</si>
  <si>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</si>
  <si>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</si>
  <si>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</si>
  <si>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</si>
  <si>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</si>
  <si>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</si>
  <si>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</si>
  <si>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</si>
  <si>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</si>
  <si>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</si>
  <si>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</si>
  <si>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</si>
  <si>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</si>
  <si>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</si>
  <si>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</si>
  <si>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</si>
  <si>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</si>
  <si>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</si>
  <si>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</si>
  <si>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</si>
  <si>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</si>
  <si>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</si>
  <si>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</si>
  <si>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</si>
  <si>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</si>
  <si>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</si>
  <si>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</si>
  <si>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</si>
  <si>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</si>
  <si>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</si>
  <si>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</si>
  <si>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</si>
  <si>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</si>
  <si>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</si>
  <si>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</si>
  <si>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</si>
  <si>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</si>
  <si>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</si>
  <si>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</si>
  <si>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</si>
  <si>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</si>
  <si>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</si>
  <si>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</si>
  <si>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</si>
  <si>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</si>
  <si>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</si>
  <si>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</si>
  <si>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</si>
  <si>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</si>
  <si>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</si>
  <si>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</si>
  <si>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</si>
  <si>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</si>
  <si>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</si>
  <si>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</si>
  <si>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</si>
  <si>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</si>
  <si>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</si>
  <si>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</si>
  <si>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</si>
  <si>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</si>
  <si>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</si>
  <si>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</si>
  <si>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</si>
  <si>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</si>
  <si>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</si>
  <si>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</si>
  <si>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</si>
  <si>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</si>
  <si>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</si>
  <si>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</si>
  <si>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</si>
  <si>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</si>
  <si>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</si>
  <si>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</si>
  <si>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</si>
  <si>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</si>
  <si>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</si>
  <si>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</si>
  <si>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</si>
  <si>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</si>
  <si>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</si>
  <si>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</si>
  <si>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</si>
  <si>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</si>
  <si>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</si>
  <si>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</si>
  <si>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</si>
  <si>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</si>
  <si>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</si>
  <si>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</si>
  <si>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</si>
  <si>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</si>
  <si>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</si>
  <si>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</si>
  <si>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</si>
  <si>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</si>
  <si>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</si>
  <si>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</si>
  <si>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</si>
  <si>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</si>
  <si>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</si>
  <si>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</si>
  <si>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</si>
  <si>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</si>
  <si>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</si>
  <si>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</si>
  <si>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</si>
  <si>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</si>
  <si>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</si>
  <si>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</si>
  <si>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</si>
  <si>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</si>
  <si>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</si>
  <si>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</si>
  <si>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</si>
  <si>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</si>
  <si>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</si>
  <si>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</si>
  <si>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</si>
  <si>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</si>
  <si>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</si>
  <si>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</si>
  <si>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</si>
  <si>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</si>
  <si>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</si>
  <si>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</si>
  <si>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</si>
  <si>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</si>
  <si>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</si>
  <si>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</si>
  <si>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</si>
  <si>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</si>
  <si>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</si>
  <si>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</si>
  <si>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</si>
  <si>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</si>
  <si>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</si>
  <si>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</si>
  <si>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</si>
  <si>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</si>
  <si>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</si>
  <si>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</si>
  <si>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</si>
  <si>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</si>
  <si>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</si>
  <si>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</si>
  <si>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</si>
  <si>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</si>
  <si>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</si>
  <si>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</si>
  <si>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</si>
  <si>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</si>
  <si>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</si>
  <si>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</si>
  <si>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</si>
  <si>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</si>
  <si>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</si>
  <si>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</si>
  <si>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</si>
  <si>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</si>
  <si>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</si>
  <si>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</si>
  <si>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</si>
  <si>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</si>
  <si>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</si>
  <si>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</si>
  <si>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</si>
  <si>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</si>
  <si>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</si>
  <si>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</si>
  <si>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</si>
  <si>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</si>
  <si>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</si>
  <si>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</si>
  <si>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</si>
  <si>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</si>
  <si>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</si>
  <si>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</si>
  <si>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</si>
  <si>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</si>
  <si>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</si>
  <si>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</si>
  <si>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</si>
  <si>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</si>
  <si>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</si>
  <si>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</si>
  <si>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</si>
  <si>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</si>
  <si>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</si>
  <si>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</si>
  <si>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</si>
  <si>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</si>
  <si>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</si>
  <si>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</si>
  <si>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</si>
  <si>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</si>
  <si>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</si>
  <si>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</si>
  <si>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</si>
  <si>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</si>
  <si>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</si>
  <si>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</si>
  <si>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</si>
  <si>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</si>
  <si>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</si>
  <si>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</si>
  <si>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</si>
  <si>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</si>
  <si>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</si>
  <si>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</si>
  <si>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</si>
  <si>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</si>
  <si>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</si>
  <si>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</si>
  <si>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</si>
  <si>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</si>
  <si>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</si>
  <si>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</si>
  <si>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</si>
  <si>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</si>
  <si>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</si>
  <si>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</si>
  <si>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</si>
  <si>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</si>
  <si>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</si>
  <si>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</si>
  <si>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</si>
  <si>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</si>
  <si>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</si>
  <si>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</si>
  <si>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</si>
  <si>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</si>
  <si>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</si>
  <si>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</si>
  <si>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</si>
  <si>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</si>
  <si>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</si>
  <si>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</si>
  <si>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</si>
  <si>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</si>
  <si>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</si>
  <si>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</si>
  <si>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</si>
  <si>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</si>
  <si>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</si>
  <si>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</si>
  <si>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</si>
  <si>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</si>
  <si>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</si>
  <si>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</si>
  <si>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</si>
  <si>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</si>
  <si>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</si>
  <si>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</si>
  <si>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</si>
  <si>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</si>
  <si>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</si>
  <si>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</si>
  <si>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</si>
  <si>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</si>
  <si>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</si>
  <si>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</si>
  <si>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</si>
  <si>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</si>
  <si>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</si>
  <si>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</si>
  <si>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</si>
  <si>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</si>
  <si>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</si>
  <si>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</si>
  <si>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</si>
  <si>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</si>
  <si>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</si>
  <si>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</si>
  <si>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</si>
  <si>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</si>
  <si>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</si>
  <si>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</si>
  <si>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</si>
  <si>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</si>
  <si>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</si>
  <si>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</si>
  <si>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</si>
  <si>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</si>
  <si>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</si>
  <si>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</si>
  <si>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</si>
  <si>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</si>
  <si>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</si>
  <si>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</si>
  <si>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</si>
  <si>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</si>
  <si>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</si>
  <si>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</si>
  <si>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</si>
  <si>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</si>
  <si>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</si>
  <si>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</si>
  <si>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</si>
  <si>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</si>
  <si>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</si>
  <si>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</si>
  <si>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</si>
  <si>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</si>
  <si>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</si>
  <si>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</si>
  <si>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</si>
  <si>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</si>
  <si>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</si>
  <si>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</si>
  <si>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</si>
  <si>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</si>
  <si>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</si>
  <si>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</si>
  <si>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</si>
  <si>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</si>
  <si>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</si>
  <si>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</si>
  <si>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</si>
  <si>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</si>
  <si>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</si>
  <si>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</si>
  <si>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</si>
  <si>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</si>
  <si>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</si>
  <si>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</si>
  <si>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</si>
  <si>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</si>
  <si>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</si>
  <si>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</si>
  <si>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</si>
  <si>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</si>
  <si>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</si>
  <si>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</si>
  <si>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</si>
  <si>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</si>
  <si>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</si>
  <si>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</si>
  <si>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</si>
  <si>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</si>
  <si>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</si>
  <si>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</si>
  <si>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</si>
  <si>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</si>
  <si>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</si>
  <si>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</si>
  <si>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</si>
  <si>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</si>
  <si>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</si>
  <si>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</si>
  <si>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</si>
  <si>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</si>
  <si>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</si>
  <si>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</si>
  <si>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</si>
  <si>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</si>
  <si>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</si>
  <si>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</si>
  <si>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</si>
  <si>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</si>
  <si>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</si>
  <si>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</si>
  <si>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</si>
  <si>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</si>
  <si>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</si>
  <si>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</si>
  <si>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</si>
  <si>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</si>
  <si>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</si>
  <si>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</si>
  <si>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</si>
  <si>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</si>
  <si>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</si>
  <si>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</si>
  <si>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</si>
  <si>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</si>
  <si>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</si>
  <si>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</si>
  <si>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</si>
  <si>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</si>
  <si>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</si>
  <si>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</si>
  <si>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</si>
  <si>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</si>
  <si>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</si>
  <si>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</si>
  <si>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</si>
  <si>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</si>
  <si>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</si>
  <si>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</si>
  <si>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</si>
  <si>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</si>
  <si>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</si>
  <si>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</si>
  <si>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</si>
  <si>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</si>
  <si>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</si>
  <si>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</si>
  <si>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</si>
  <si>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</si>
  <si>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</si>
  <si>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</si>
  <si>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</si>
  <si>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</si>
  <si>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</si>
  <si>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</si>
  <si>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</si>
  <si>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</si>
  <si>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</si>
  <si>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</si>
  <si>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</si>
  <si>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</si>
  <si>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</si>
  <si>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</si>
  <si>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</si>
  <si>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</si>
  <si>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</si>
  <si>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</si>
  <si>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</si>
  <si>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</si>
  <si>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</si>
  <si>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</si>
  <si>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</si>
  <si>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</si>
  <si>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</si>
  <si>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</si>
  <si>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</si>
  <si>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</si>
  <si>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</si>
  <si>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</si>
  <si>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</si>
  <si>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</si>
  <si>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</si>
  <si>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</si>
  <si>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</si>
  <si>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</si>
  <si>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</si>
  <si>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</si>
  <si>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</si>
  <si>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</si>
  <si>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</si>
  <si>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</si>
  <si>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</si>
  <si>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</si>
  <si>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</si>
  <si>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</si>
  <si>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</si>
  <si>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</si>
  <si>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</si>
  <si>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</si>
  <si>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</si>
  <si>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</si>
  <si>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</si>
  <si>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</si>
  <si>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</si>
  <si>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</si>
  <si>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</si>
  <si>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</si>
  <si>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</si>
  <si>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</si>
  <si>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</si>
  <si>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</si>
  <si>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</si>
  <si>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</si>
  <si>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</si>
  <si>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</si>
  <si>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</si>
  <si>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</si>
  <si>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</si>
  <si>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</si>
  <si>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</si>
  <si>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</si>
  <si>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</si>
  <si>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</si>
  <si>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</si>
  <si>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</si>
  <si>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</si>
  <si>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</si>
  <si>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</si>
  <si>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</si>
  <si>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</si>
  <si>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</si>
  <si>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</si>
  <si>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</si>
  <si>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</si>
  <si>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</si>
  <si>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</si>
  <si>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</si>
  <si>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</si>
  <si>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</si>
  <si>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</si>
  <si>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</si>
  <si>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</si>
  <si>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</si>
  <si>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</si>
  <si>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</si>
  <si>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</si>
  <si>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</si>
  <si>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</si>
  <si>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</si>
  <si>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</si>
  <si>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</si>
  <si>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</si>
  <si>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</si>
  <si>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</si>
  <si>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</si>
  <si>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</si>
  <si>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</si>
  <si>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</si>
  <si>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</si>
  <si>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</si>
  <si>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</si>
  <si>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</si>
  <si>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</si>
  <si>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</si>
  <si>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</si>
  <si>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</si>
  <si>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</si>
  <si>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</si>
  <si>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</si>
  <si>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</si>
  <si>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</si>
  <si>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</si>
  <si>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</si>
  <si>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</si>
  <si>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</si>
  <si>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</si>
  <si>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</si>
  <si>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</si>
  <si>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</si>
  <si>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</si>
  <si>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</si>
  <si>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</si>
  <si>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</si>
  <si>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</si>
  <si>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</si>
  <si>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</si>
  <si>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</si>
  <si>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</si>
  <si>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</si>
  <si>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</si>
  <si>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</si>
  <si>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</si>
  <si>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</si>
  <si>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</si>
  <si>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</si>
  <si>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</si>
  <si>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</si>
  <si>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</si>
  <si>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</si>
  <si>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</si>
  <si>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</si>
  <si>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</si>
  <si>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</si>
  <si>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</si>
  <si>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</si>
  <si>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</si>
  <si>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</si>
  <si>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</si>
  <si>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</si>
  <si>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</si>
  <si>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</si>
  <si>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</si>
  <si>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</si>
  <si>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</si>
  <si>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</si>
  <si>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</si>
  <si>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</si>
  <si>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</si>
  <si>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</si>
  <si>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</si>
  <si>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</si>
  <si>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</si>
  <si>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</si>
  <si>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</si>
  <si>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</si>
  <si>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</si>
  <si>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</si>
  <si>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</si>
  <si>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</si>
  <si>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</si>
  <si>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</si>
  <si>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</si>
  <si>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</si>
  <si>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</si>
  <si>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</si>
  <si>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</si>
  <si>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</si>
  <si>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</si>
  <si>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</si>
  <si>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</si>
  <si>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</si>
  <si>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</si>
  <si>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</si>
  <si>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</si>
  <si>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</si>
  <si>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</si>
  <si>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</si>
  <si>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</si>
  <si>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</si>
  <si>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</si>
  <si>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</si>
  <si>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</si>
  <si>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</si>
  <si>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</si>
  <si>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</si>
  <si>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</si>
  <si>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</si>
  <si>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</si>
  <si>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</si>
  <si>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</si>
  <si>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</si>
  <si>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</si>
  <si>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</si>
  <si>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</si>
  <si>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</si>
  <si>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</si>
  <si>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</si>
  <si>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</si>
  <si>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</si>
  <si>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</si>
  <si>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</si>
  <si>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</si>
  <si>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</si>
  <si>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</si>
  <si>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</si>
  <si>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</si>
  <si>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</si>
  <si>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</si>
  <si>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</si>
  <si>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</si>
  <si>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</si>
  <si>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</si>
  <si>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</si>
  <si>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</si>
  <si>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</si>
  <si>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</si>
  <si>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</si>
  <si>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</si>
  <si>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</si>
  <si>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</si>
  <si>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</si>
  <si>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</si>
  <si>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</si>
  <si>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</si>
  <si>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</si>
  <si>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</si>
  <si>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</si>
  <si>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</si>
  <si>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</si>
  <si>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</si>
  <si>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</si>
  <si>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</si>
  <si>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</si>
  <si>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</si>
  <si>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</si>
  <si>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</si>
  <si>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</si>
  <si>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</si>
  <si>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</si>
  <si>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</si>
  <si>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</si>
  <si>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</si>
  <si>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</si>
  <si>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</si>
  <si>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</si>
  <si>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</si>
  <si>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</si>
  <si>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</si>
  <si>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</si>
  <si>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</si>
  <si>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</si>
  <si>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</si>
  <si>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</si>
  <si>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</si>
  <si>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</si>
  <si>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</si>
  <si>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</si>
  <si>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</si>
  <si>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</si>
  <si>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</si>
  <si>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</si>
  <si>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</si>
  <si>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</si>
  <si>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</si>
  <si>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</si>
  <si>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</si>
  <si>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</si>
  <si>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</si>
  <si>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</si>
  <si>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</si>
  <si>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</si>
  <si>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</si>
  <si>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</si>
  <si>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</si>
  <si>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</si>
  <si>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</si>
  <si>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</si>
  <si>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</si>
  <si>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</si>
  <si>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</si>
  <si>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</si>
  <si>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</si>
  <si>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</si>
  <si>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</si>
  <si>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</si>
  <si>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</si>
  <si>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</si>
  <si>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</si>
  <si>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</si>
  <si>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</si>
  <si>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</si>
  <si>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</si>
  <si>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</si>
  <si>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</si>
  <si>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</si>
  <si>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</si>
  <si>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</si>
  <si>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</si>
  <si>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</si>
  <si>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</si>
  <si>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</si>
  <si>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</si>
  <si>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</si>
  <si>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</si>
  <si>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</si>
  <si>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</si>
  <si>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</si>
  <si>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</si>
  <si>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</si>
  <si>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</si>
  <si>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</si>
  <si>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</si>
  <si>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</si>
  <si>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</si>
  <si>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</si>
  <si>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</si>
  <si>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</si>
  <si>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</si>
  <si>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</si>
  <si>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</si>
  <si>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</si>
  <si>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</si>
  <si>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</si>
  <si>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</si>
  <si>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</si>
  <si>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</si>
  <si>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</si>
  <si>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</si>
  <si>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</si>
  <si>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</si>
  <si>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</si>
  <si>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</si>
  <si>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</si>
  <si>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</si>
  <si>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</si>
  <si>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</si>
  <si>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</si>
  <si>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</si>
  <si>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</si>
  <si>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</si>
  <si>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</si>
  <si>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</si>
  <si>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</si>
  <si>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</si>
  <si>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</si>
  <si>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</si>
  <si>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</si>
  <si>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</si>
  <si>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</si>
  <si>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</si>
  <si>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</si>
  <si>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</si>
  <si>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</si>
  <si>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</si>
  <si>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</si>
  <si>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</si>
  <si>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</si>
  <si>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</si>
  <si>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</si>
  <si>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</si>
  <si>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</si>
  <si>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</si>
  <si>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</si>
  <si>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</si>
  <si>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</si>
  <si>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</si>
  <si>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</si>
  <si>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</si>
  <si>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</si>
  <si>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</si>
  <si>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</si>
  <si>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</si>
  <si>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</si>
  <si>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</si>
  <si>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</si>
  <si>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</si>
  <si>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</si>
  <si>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</si>
  <si>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</si>
  <si>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</si>
  <si>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</si>
  <si>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</si>
  <si>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</si>
  <si>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</si>
  <si>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</si>
  <si>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</si>
  <si>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</si>
  <si>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</si>
  <si>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</si>
  <si>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</si>
  <si>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</si>
  <si>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</si>
  <si>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</si>
  <si>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</si>
  <si>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</si>
  <si>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</si>
  <si>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</si>
  <si>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</si>
  <si>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</si>
  <si>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</si>
  <si>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</si>
  <si>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</si>
  <si>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</si>
  <si>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</si>
  <si>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</si>
  <si>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</si>
  <si>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</si>
  <si>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</si>
  <si>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</si>
  <si>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</si>
  <si>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</si>
  <si>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</si>
  <si>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</si>
  <si>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</si>
  <si>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</si>
  <si>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</si>
  <si>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</si>
  <si>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</si>
  <si>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</si>
  <si>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</si>
  <si>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</si>
  <si>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</si>
  <si>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</si>
  <si>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</si>
  <si>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</si>
  <si>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</si>
  <si>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</si>
  <si>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</si>
  <si>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</si>
  <si>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</si>
  <si>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</si>
  <si>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</si>
  <si>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</si>
  <si>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</si>
  <si>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</si>
  <si>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</si>
  <si>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</si>
  <si>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</si>
  <si>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</si>
  <si>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</si>
  <si>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</si>
  <si>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</si>
  <si>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</si>
  <si>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</si>
  <si>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</si>
  <si>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</si>
  <si>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</si>
  <si>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</si>
  <si>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</si>
  <si>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</si>
  <si>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</si>
  <si>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</si>
  <si>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</si>
  <si>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</si>
  <si>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</si>
  <si>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</si>
  <si>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</si>
  <si>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</si>
  <si>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</si>
  <si>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</si>
  <si>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</si>
  <si>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</si>
  <si>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</si>
  <si>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</si>
  <si>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</si>
  <si>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</si>
  <si>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</si>
  <si>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</si>
  <si>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</si>
  <si>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</si>
  <si>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</si>
  <si>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</si>
  <si>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</si>
  <si>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</si>
  <si>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</si>
  <si>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</si>
  <si>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</si>
  <si>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</si>
  <si>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</si>
  <si>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</si>
  <si>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</si>
  <si>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</si>
  <si>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</si>
  <si>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</si>
  <si>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</si>
  <si>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</si>
  <si>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</si>
  <si>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</si>
  <si>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</si>
  <si>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</si>
  <si>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</si>
  <si>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</si>
  <si>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</si>
  <si>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</si>
  <si>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</si>
  <si>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</si>
  <si>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</si>
  <si>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</si>
  <si>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</si>
  <si>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</si>
  <si>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</si>
  <si>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</si>
  <si>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</si>
  <si>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</si>
  <si>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</si>
  <si>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</si>
  <si>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</si>
  <si>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</si>
  <si>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</si>
  <si>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</si>
  <si>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</si>
  <si>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</si>
  <si>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</si>
  <si>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</si>
  <si>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</si>
  <si>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</si>
  <si>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</si>
  <si>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</si>
  <si>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</si>
  <si>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</si>
  <si>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</si>
  <si>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</si>
  <si>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</si>
  <si>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</si>
  <si>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</si>
  <si>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</si>
  <si>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</si>
  <si>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</si>
  <si>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</si>
  <si>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</si>
  <si>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</si>
  <si>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</si>
  <si>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</si>
  <si>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</si>
  <si>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</si>
  <si>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</si>
  <si>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</si>
  <si>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</si>
  <si>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</si>
  <si>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</si>
  <si>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</si>
  <si>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</si>
  <si>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</si>
  <si>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</si>
  <si>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</si>
  <si>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</si>
  <si>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</si>
  <si>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</si>
  <si>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</si>
  <si>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</si>
  <si>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</si>
  <si>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</si>
  <si>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</si>
  <si>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</si>
  <si>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</si>
  <si>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</si>
  <si>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</si>
  <si>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</si>
  <si>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</si>
  <si>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</si>
  <si>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</si>
  <si>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</si>
  <si>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</si>
  <si>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</si>
  <si>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</si>
  <si>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</si>
  <si>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</si>
  <si>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</si>
  <si>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</si>
  <si>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</si>
  <si>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</si>
  <si>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</si>
  <si>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</si>
  <si>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</si>
  <si>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</si>
  <si>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</si>
  <si>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</si>
  <si>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</si>
  <si>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</si>
  <si>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</si>
  <si>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</si>
  <si>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</si>
  <si>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</si>
  <si>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</si>
  <si>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</si>
  <si>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</si>
  <si>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</si>
  <si>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</si>
  <si>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</si>
  <si>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</si>
  <si>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</si>
  <si>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</si>
  <si>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</si>
  <si>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</si>
  <si>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</si>
  <si>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</si>
  <si>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</si>
  <si>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</si>
  <si>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</si>
  <si>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</si>
  <si>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</si>
  <si>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</si>
  <si>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</si>
  <si>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</si>
  <si>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</si>
  <si>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</si>
  <si>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</si>
  <si>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</si>
  <si>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</si>
  <si>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</si>
  <si>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</si>
  <si>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</si>
  <si>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</si>
  <si>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</si>
  <si>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</si>
  <si>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</si>
  <si>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</si>
  <si>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</si>
  <si>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</si>
  <si>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</si>
  <si>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</si>
  <si>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</si>
  <si>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</si>
  <si>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</si>
  <si>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</si>
  <si>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</si>
  <si>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</si>
  <si>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</si>
  <si>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</si>
  <si>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</si>
  <si>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</si>
  <si>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</si>
  <si>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</si>
  <si>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</si>
  <si>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</si>
  <si>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</si>
  <si>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</si>
  <si>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</si>
  <si>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</si>
  <si>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</si>
  <si>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</si>
  <si>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</si>
  <si>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</si>
  <si>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</si>
  <si>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</si>
  <si>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</si>
  <si>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</si>
  <si>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</si>
  <si>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</si>
  <si>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</si>
  <si>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</si>
  <si>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</si>
  <si>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</si>
  <si>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</si>
  <si>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</si>
  <si>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</si>
  <si>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</si>
  <si>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</si>
  <si>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</si>
  <si>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</si>
  <si>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</si>
  <si>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</si>
  <si>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</si>
  <si>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</si>
  <si>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</si>
  <si>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</si>
  <si>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</si>
  <si>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</si>
  <si>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</si>
  <si>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</si>
  <si>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</si>
  <si>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</si>
  <si>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</si>
  <si>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</si>
  <si>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</si>
  <si>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</si>
  <si>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</si>
  <si>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</si>
  <si>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</si>
  <si>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</si>
  <si>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</si>
  <si>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</si>
  <si>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</si>
  <si>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</si>
  <si>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</si>
  <si>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</si>
  <si>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</si>
  <si>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</si>
  <si>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</si>
  <si>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</si>
  <si>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</si>
  <si>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</si>
  <si>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</si>
  <si>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</si>
  <si>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</si>
  <si>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</si>
  <si>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</si>
  <si>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</si>
  <si>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</si>
  <si>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</si>
  <si>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</si>
  <si>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</si>
  <si>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</si>
  <si>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</si>
  <si>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</si>
  <si>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</si>
  <si>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</si>
  <si>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</si>
  <si>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</si>
  <si>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</si>
  <si>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</si>
  <si>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</si>
  <si>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</si>
  <si>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</si>
  <si>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</si>
  <si>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</si>
  <si>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</si>
  <si>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</si>
  <si>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</si>
  <si>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</si>
  <si>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</si>
  <si>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</si>
  <si>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</si>
  <si>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</si>
  <si>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</si>
  <si>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</si>
  <si>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</si>
  <si>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</si>
  <si>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</si>
  <si>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</si>
  <si>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</si>
  <si>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</si>
  <si>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</si>
  <si>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</si>
  <si>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</si>
  <si>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</si>
  <si>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</si>
  <si>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</si>
  <si>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</si>
  <si>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</si>
  <si>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</si>
  <si>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</si>
  <si>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</si>
  <si>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</si>
  <si>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</si>
  <si>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</si>
  <si>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</si>
  <si>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</si>
  <si>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</si>
  <si>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</si>
  <si>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</si>
  <si>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</si>
  <si>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</si>
  <si>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</si>
  <si>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</si>
  <si>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</si>
  <si>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</si>
  <si>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</si>
  <si>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</si>
  <si>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</si>
  <si>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</si>
  <si>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</si>
  <si>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</si>
  <si>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</si>
  <si>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</si>
  <si>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</si>
  <si>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</si>
  <si>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</si>
  <si>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</si>
  <si>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</si>
  <si>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</si>
  <si>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</si>
  <si>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</si>
  <si>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</si>
  <si>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</si>
  <si>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</si>
  <si>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</si>
  <si>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</si>
  <si>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</si>
  <si>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</si>
  <si>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</si>
  <si>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</si>
  <si>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</si>
  <si>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</si>
  <si>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</si>
  <si>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</si>
  <si>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</si>
  <si>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</si>
  <si>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</si>
  <si>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</si>
  <si>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</si>
  <si>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</si>
  <si>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</si>
  <si>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</si>
  <si>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</si>
  <si>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</si>
  <si>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</si>
  <si>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</si>
  <si>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</si>
  <si>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</si>
  <si>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</si>
  <si>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</si>
  <si>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</si>
  <si>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</si>
  <si>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</si>
  <si>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</si>
  <si>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</si>
  <si>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</si>
  <si>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</si>
  <si>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</si>
  <si>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</si>
  <si>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</si>
  <si>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</si>
  <si>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</si>
  <si>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</si>
  <si>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</si>
  <si>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</si>
  <si>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</si>
  <si>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</si>
  <si>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</si>
  <si>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</si>
  <si>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</si>
  <si>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</si>
  <si>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</si>
  <si>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</si>
  <si>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</si>
  <si>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</si>
  <si>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</si>
  <si>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</si>
  <si>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</si>
  <si>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</si>
  <si>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</si>
  <si>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</si>
  <si>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</si>
  <si>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</si>
  <si>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</si>
  <si>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</si>
  <si>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</si>
  <si>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</si>
  <si>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</si>
  <si>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</si>
  <si>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</si>
  <si>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</si>
  <si>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</si>
  <si>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</si>
  <si>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</si>
  <si>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</si>
  <si>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</si>
  <si>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</si>
  <si>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</si>
  <si>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</si>
  <si>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</si>
  <si>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</si>
  <si>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</si>
  <si>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</si>
  <si>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</si>
  <si>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</si>
  <si>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</si>
  <si>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</si>
  <si>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</si>
  <si>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</si>
  <si>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</si>
  <si>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</si>
  <si>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</si>
  <si>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</si>
  <si>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</si>
  <si>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</si>
  <si>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</si>
  <si>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</si>
  <si>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</si>
  <si>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</si>
  <si>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</si>
  <si>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</si>
  <si>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</si>
  <si>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</si>
  <si>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</si>
  <si>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</si>
  <si>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</si>
  <si>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</si>
  <si>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</si>
  <si>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</si>
  <si>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</si>
  <si>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</si>
  <si>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</si>
  <si>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</si>
  <si>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</si>
  <si>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</si>
  <si>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</si>
  <si>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</si>
  <si>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</si>
  <si>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</si>
  <si>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</si>
  <si>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</si>
  <si>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</si>
  <si>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</si>
  <si>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</si>
  <si>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</si>
  <si>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</si>
  <si>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</si>
  <si>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</si>
  <si>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</si>
  <si>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</si>
  <si>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</si>
  <si>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</si>
  <si>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</si>
  <si>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</si>
  <si>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</si>
  <si>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</si>
  <si>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</si>
  <si>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</si>
  <si>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</si>
  <si>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</si>
  <si>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</si>
  <si>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</si>
  <si>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</si>
  <si>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</si>
  <si>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</si>
  <si>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</si>
  <si>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</si>
  <si>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</si>
  <si>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</si>
  <si>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</si>
  <si>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</si>
  <si>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</si>
  <si>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</si>
  <si>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</si>
  <si>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</si>
  <si>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</si>
  <si>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</si>
  <si>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</si>
  <si>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</si>
  <si>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</si>
  <si>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</si>
  <si>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</si>
  <si>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</si>
  <si>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</si>
  <si>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</si>
  <si>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</si>
  <si>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</si>
  <si>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</si>
  <si>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</si>
  <si>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</si>
  <si>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</si>
  <si>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</si>
  <si>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</si>
  <si>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</si>
  <si>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</si>
  <si>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</si>
  <si>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</si>
  <si>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</si>
  <si>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</si>
  <si>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</si>
  <si>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</si>
  <si>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</si>
  <si>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</si>
  <si>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</si>
  <si>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</si>
  <si>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</si>
  <si>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</si>
  <si>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</si>
  <si>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</si>
  <si>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</si>
  <si>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</si>
  <si>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</si>
  <si>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</si>
  <si>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</si>
  <si>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</si>
  <si>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</si>
  <si>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</si>
  <si>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</si>
  <si>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</si>
  <si>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</si>
  <si>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</si>
  <si>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</si>
  <si>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</si>
  <si>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</si>
  <si>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</si>
  <si>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</si>
  <si>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</si>
  <si>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</si>
  <si>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</si>
  <si>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</si>
  <si>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</si>
  <si>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</si>
  <si>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</si>
  <si>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</si>
  <si>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</si>
  <si>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</si>
  <si>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</si>
  <si>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</si>
  <si>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</si>
  <si>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</si>
  <si>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</si>
  <si>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</si>
  <si>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</si>
  <si>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</si>
  <si>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</si>
  <si>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</si>
  <si>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</si>
  <si>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</si>
  <si>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</si>
  <si>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</si>
  <si>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</si>
  <si>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</si>
  <si>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</si>
  <si>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</si>
  <si>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</si>
  <si>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</si>
  <si>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</si>
  <si>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</si>
  <si>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</si>
  <si>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</si>
  <si>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</si>
  <si>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</si>
  <si>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</si>
  <si>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</si>
  <si>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</si>
  <si>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</si>
  <si>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</si>
  <si>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</si>
  <si>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</si>
  <si>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</si>
  <si>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</si>
  <si>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</si>
  <si>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</si>
  <si>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</si>
  <si>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</si>
  <si>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</si>
  <si>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</si>
  <si>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</si>
  <si>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</si>
  <si>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</si>
  <si>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</si>
  <si>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</si>
  <si>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</si>
  <si>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</si>
  <si>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</si>
  <si>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</si>
  <si>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</si>
  <si>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</si>
  <si>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</si>
  <si>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</si>
  <si>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</si>
  <si>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</si>
  <si>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</si>
  <si>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</si>
  <si>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</si>
  <si>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</si>
  <si>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</si>
  <si>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</si>
  <si>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</si>
  <si>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</si>
  <si>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</si>
  <si>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</si>
  <si>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</si>
  <si>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</si>
  <si>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</si>
  <si>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</si>
  <si>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</si>
  <si>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</si>
  <si>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</si>
  <si>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</si>
  <si>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</si>
  <si>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</si>
  <si>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</si>
  <si>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</si>
  <si>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</si>
  <si>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</si>
  <si>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</si>
  <si>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</si>
  <si>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</si>
  <si>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</si>
  <si>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</si>
  <si>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</si>
  <si>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</si>
  <si>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</si>
  <si>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</si>
  <si>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</si>
  <si>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</si>
  <si>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</si>
  <si>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</si>
  <si>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</si>
  <si>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</si>
  <si>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</si>
  <si>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</si>
  <si>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</si>
  <si>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</si>
  <si>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</si>
  <si>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</si>
  <si>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</si>
  <si>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</si>
  <si>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</si>
  <si>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</si>
  <si>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</si>
  <si>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</si>
  <si>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</si>
  <si>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</si>
  <si>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</si>
  <si>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</si>
  <si>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</si>
  <si>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</si>
  <si>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</si>
  <si>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</si>
  <si>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</si>
  <si>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</si>
  <si>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</si>
  <si>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</si>
  <si>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</si>
  <si>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</si>
  <si>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</si>
  <si>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</si>
  <si>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</si>
  <si>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</si>
  <si>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</si>
  <si>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</si>
  <si>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</si>
  <si>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</si>
  <si>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</si>
  <si>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</si>
  <si>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</si>
  <si>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</si>
  <si>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</si>
  <si>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</si>
  <si>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</si>
  <si>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</si>
  <si>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</si>
  <si>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</si>
  <si>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</si>
  <si>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</si>
  <si>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</si>
  <si>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</si>
  <si>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</si>
  <si>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</si>
  <si>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</si>
  <si>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</si>
  <si>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</si>
  <si>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</si>
  <si>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</si>
  <si>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</si>
  <si>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</si>
  <si>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</si>
  <si>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</si>
  <si>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</si>
  <si>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</si>
  <si>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</si>
  <si>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</si>
  <si>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</si>
  <si>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</si>
  <si>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</si>
  <si>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</si>
  <si>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</si>
  <si>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</si>
  <si>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</si>
  <si>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</si>
  <si>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</si>
  <si>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</si>
  <si>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</si>
  <si>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</si>
  <si>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</si>
  <si>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</si>
  <si>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</si>
  <si>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</si>
  <si>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</si>
  <si>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</si>
  <si>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</si>
  <si>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</si>
  <si>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</si>
  <si>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</si>
  <si>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</si>
  <si>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</si>
  <si>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</si>
  <si>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</si>
  <si>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</si>
  <si>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</si>
  <si>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</si>
  <si>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</si>
  <si>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</si>
  <si>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</si>
  <si>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</si>
  <si>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</si>
  <si>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</si>
  <si>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</si>
  <si>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</si>
  <si>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</si>
  <si>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</si>
  <si>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</si>
  <si>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</si>
  <si>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</si>
  <si>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</si>
  <si>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</si>
  <si>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</si>
  <si>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</si>
  <si>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</si>
  <si>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</si>
  <si>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</si>
  <si>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</si>
  <si>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</si>
  <si>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</si>
  <si>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</si>
  <si>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</si>
  <si>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</si>
  <si>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</si>
  <si>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</si>
  <si>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</si>
  <si>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</si>
  <si>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</si>
  <si>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</si>
  <si>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</si>
  <si>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</si>
  <si>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</si>
  <si>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</si>
  <si>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</si>
  <si>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</si>
  <si>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</si>
  <si>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</si>
  <si>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</si>
  <si>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</si>
  <si>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</si>
  <si>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</si>
  <si>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</si>
  <si>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</si>
  <si>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</si>
  <si>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</si>
  <si>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</si>
  <si>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</si>
  <si>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</si>
  <si>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</si>
  <si>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</si>
  <si>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</si>
  <si>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</si>
  <si>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</si>
  <si>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</si>
  <si>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</si>
  <si>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</si>
  <si>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</si>
  <si>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</si>
  <si>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</si>
  <si>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</si>
  <si>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</si>
  <si>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</si>
  <si>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</si>
  <si>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</si>
  <si>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</si>
  <si>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</si>
  <si>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</si>
  <si>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</si>
  <si>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</si>
  <si>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</si>
  <si>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</si>
  <si>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</si>
  <si>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</si>
  <si>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</si>
  <si>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</si>
  <si>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</si>
  <si>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</si>
  <si>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</si>
  <si>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</si>
  <si>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</si>
  <si>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</si>
  <si>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</si>
  <si>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</si>
  <si>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</si>
  <si>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</si>
  <si>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</si>
  <si>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</si>
  <si>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</si>
  <si>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</si>
  <si>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</si>
  <si>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</si>
  <si>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</si>
  <si>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</si>
  <si>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</si>
  <si>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</si>
  <si>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</si>
  <si>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</si>
  <si>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</si>
  <si>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</si>
  <si>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</si>
  <si>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</si>
  <si>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</si>
  <si>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</si>
  <si>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</si>
  <si>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</si>
  <si>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</si>
  <si>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</si>
  <si>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</si>
  <si>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</si>
  <si>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</si>
  <si>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</si>
  <si>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</si>
  <si>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</si>
  <si>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</si>
  <si>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</si>
  <si>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</si>
  <si>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</si>
  <si>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</si>
  <si>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</si>
  <si>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</si>
  <si>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</si>
  <si>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</si>
  <si>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</si>
  <si>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</si>
  <si>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</si>
  <si>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</si>
  <si>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</si>
  <si>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</si>
  <si>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</si>
  <si>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</si>
  <si>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</si>
  <si>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</si>
  <si>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</si>
  <si>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</si>
  <si>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</si>
  <si>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</si>
  <si>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</si>
  <si>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</si>
  <si>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</si>
  <si>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</si>
  <si>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</si>
  <si>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</si>
  <si>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</si>
  <si>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</si>
  <si>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</si>
  <si>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</si>
  <si>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</si>
  <si>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</si>
  <si>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</si>
  <si>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</si>
  <si>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</si>
  <si>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</si>
  <si>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</si>
  <si>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</si>
  <si>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</si>
  <si>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</si>
  <si>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</si>
  <si>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</si>
  <si>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</si>
  <si>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</si>
  <si>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</si>
  <si>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</si>
  <si>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</si>
  <si>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</si>
  <si>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</si>
  <si>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</si>
  <si>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</si>
  <si>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</si>
  <si>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</si>
  <si>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</si>
  <si>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</si>
  <si>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</si>
  <si>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</si>
  <si>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</si>
  <si>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</si>
  <si>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</si>
  <si>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</si>
  <si>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</si>
  <si>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</si>
  <si>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</si>
  <si>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</si>
  <si>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</si>
  <si>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</si>
  <si>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</si>
  <si>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</si>
  <si>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</si>
  <si>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</si>
  <si>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</si>
  <si>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</si>
  <si>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</si>
  <si>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</si>
  <si>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</si>
  <si>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</si>
  <si>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</si>
  <si>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</si>
  <si>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</si>
  <si>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</si>
  <si>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</si>
  <si>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</si>
  <si>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</si>
  <si>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</si>
  <si>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</si>
  <si>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</si>
  <si>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</si>
  <si>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</si>
  <si>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</si>
  <si>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</si>
  <si>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</si>
  <si>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</si>
  <si>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</si>
  <si>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</si>
  <si>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</si>
  <si>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</si>
  <si>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</si>
  <si>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</si>
  <si>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</si>
  <si>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</si>
  <si>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</si>
  <si>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</si>
  <si>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</si>
  <si>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</si>
  <si>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</si>
  <si>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</si>
  <si>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</si>
  <si>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</si>
  <si>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</si>
  <si>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</si>
  <si>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</si>
  <si>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</si>
  <si>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</si>
  <si>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</si>
  <si>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</si>
  <si>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</si>
  <si>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</si>
  <si>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</si>
  <si>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</si>
  <si>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</si>
  <si>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</si>
  <si>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</si>
  <si>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</si>
  <si>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</si>
  <si>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</si>
  <si>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</si>
  <si>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</si>
  <si>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</si>
  <si>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</si>
  <si>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</si>
  <si>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</si>
  <si>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</si>
  <si>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</si>
  <si>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</si>
  <si>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</si>
  <si>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</si>
  <si>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</si>
  <si>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</si>
  <si>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</si>
  <si>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</si>
  <si>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</si>
  <si>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</si>
  <si>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</si>
  <si>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</si>
  <si>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</si>
  <si>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</si>
  <si>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</si>
  <si>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</si>
  <si>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</si>
  <si>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</si>
  <si>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</si>
  <si>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</si>
  <si>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</si>
  <si>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</si>
  <si>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</si>
  <si>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</si>
  <si>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</si>
  <si>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</si>
  <si>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</si>
  <si>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</si>
  <si>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</si>
  <si>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</si>
  <si>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</si>
  <si>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</si>
  <si>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</si>
  <si>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</si>
  <si>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</si>
  <si>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</si>
  <si>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</si>
  <si>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</si>
  <si>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</si>
  <si>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</si>
  <si>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</si>
  <si>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</si>
  <si>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</si>
  <si>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</si>
  <si>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</si>
  <si>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</si>
  <si>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</si>
  <si>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</si>
  <si>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</si>
  <si>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</si>
  <si>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</si>
  <si>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</si>
  <si>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</si>
  <si>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</si>
  <si>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</si>
  <si>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</si>
  <si>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</si>
  <si>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</si>
  <si>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</si>
  <si>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</si>
  <si>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</si>
  <si>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</si>
  <si>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</si>
  <si>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</si>
  <si>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</si>
  <si>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</si>
  <si>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</si>
  <si>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</si>
  <si>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</si>
  <si>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</si>
  <si>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</si>
  <si>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</si>
  <si>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</si>
  <si>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</si>
  <si>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</si>
  <si>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</si>
  <si>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</si>
  <si>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</si>
  <si>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</si>
  <si>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</si>
  <si>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</si>
  <si>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</si>
  <si>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</si>
  <si>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</si>
  <si>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</si>
  <si>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</si>
  <si>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</si>
  <si>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</si>
  <si>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</si>
  <si>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</si>
  <si>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</si>
  <si>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</si>
  <si>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</si>
  <si>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</si>
  <si>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</si>
  <si>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</si>
  <si>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</si>
  <si>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</si>
  <si>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</si>
  <si>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</si>
  <si>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</si>
  <si>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</si>
  <si>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</si>
  <si>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</si>
  <si>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</si>
  <si>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</si>
  <si>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</si>
  <si>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</si>
  <si>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</si>
  <si>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</si>
  <si>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</si>
  <si>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</si>
  <si>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</si>
  <si>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</si>
  <si>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</si>
  <si>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</si>
  <si>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</si>
  <si>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</si>
  <si>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</si>
  <si>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</si>
  <si>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</si>
  <si>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</si>
  <si>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</si>
  <si>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</si>
  <si>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</si>
  <si>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</si>
  <si>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</si>
  <si>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</si>
  <si>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</si>
  <si>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</si>
  <si>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</si>
  <si>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</si>
  <si>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</si>
  <si>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</si>
  <si>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</si>
  <si>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</si>
  <si>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</si>
  <si>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</si>
  <si>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</si>
  <si>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</si>
  <si>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</si>
  <si>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</si>
  <si>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</si>
  <si>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</si>
  <si>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</si>
  <si>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</si>
  <si>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</si>
  <si>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</si>
  <si>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</si>
  <si>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</si>
  <si>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</si>
  <si>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</si>
  <si>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</si>
  <si>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</si>
  <si>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</si>
  <si>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</si>
  <si>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</si>
  <si>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</si>
  <si>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</si>
  <si>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</si>
  <si>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</si>
  <si>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</si>
  <si>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</si>
  <si>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</si>
  <si>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</si>
  <si>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</si>
  <si>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</si>
  <si>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</si>
  <si>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</si>
  <si>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</si>
  <si>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</si>
  <si>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</si>
  <si>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</si>
  <si>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</si>
  <si>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</si>
  <si>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</si>
  <si>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</si>
  <si>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</si>
  <si>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</si>
  <si>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</si>
  <si>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</si>
  <si>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</si>
  <si>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</si>
  <si>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</si>
  <si>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</si>
  <si>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</si>
  <si>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</si>
  <si>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</si>
  <si>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</si>
  <si>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</si>
  <si>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</si>
  <si>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</si>
  <si>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</si>
  <si>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</si>
  <si>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</si>
  <si>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</si>
  <si>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</si>
  <si>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</si>
  <si>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</si>
  <si>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</si>
  <si>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</si>
  <si>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</si>
  <si>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</si>
  <si>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</si>
  <si>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</si>
  <si>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</si>
  <si>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</si>
  <si>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</si>
  <si>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</si>
  <si>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</si>
  <si>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</si>
  <si>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</si>
  <si>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</si>
  <si>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</si>
  <si>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</si>
  <si>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</si>
  <si>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</si>
  <si>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</si>
  <si>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</si>
  <si>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</si>
  <si>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</si>
  <si>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</si>
  <si>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</si>
  <si>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</si>
  <si>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</si>
  <si>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</si>
  <si>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</si>
  <si>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</si>
  <si>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</si>
  <si>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</si>
  <si>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</si>
  <si>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</si>
  <si>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</si>
  <si>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</si>
  <si>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</si>
  <si>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</si>
  <si>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</si>
  <si>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</si>
  <si>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</si>
  <si>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</si>
  <si>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</si>
  <si>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</si>
  <si>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</si>
  <si>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</si>
  <si>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</si>
  <si>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</si>
  <si>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</si>
  <si>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</si>
  <si>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</si>
  <si>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</si>
  <si>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</si>
  <si>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</si>
  <si>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</si>
  <si>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</si>
  <si>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</si>
  <si>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</si>
  <si>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</si>
  <si>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</si>
  <si>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</si>
  <si>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</si>
  <si>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</si>
  <si>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</si>
  <si>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</si>
  <si>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</si>
  <si>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</si>
  <si>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</si>
  <si>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</si>
  <si>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</si>
  <si>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</si>
  <si>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</si>
  <si>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</si>
  <si>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</si>
  <si>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</si>
  <si>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</si>
  <si>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</si>
  <si>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</si>
  <si>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</si>
  <si>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</si>
  <si>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</si>
  <si>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</si>
  <si>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</si>
  <si>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</si>
  <si>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</si>
  <si>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</si>
  <si>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</si>
  <si>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</si>
  <si>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</si>
  <si>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</si>
  <si>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</si>
  <si>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</si>
  <si>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</si>
  <si>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</si>
  <si>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</si>
  <si>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</si>
  <si>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</si>
  <si>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</si>
  <si>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</si>
  <si>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</si>
  <si>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</si>
  <si>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</si>
  <si>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</si>
  <si>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</si>
  <si>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</si>
  <si>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</si>
  <si>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</si>
  <si>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</si>
  <si>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</si>
  <si>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</si>
  <si>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</si>
  <si>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</si>
  <si>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</si>
  <si>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</si>
  <si>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</si>
  <si>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</si>
  <si>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</si>
  <si>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</si>
  <si>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</si>
  <si>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</si>
  <si>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</si>
  <si>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</si>
  <si>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</si>
  <si>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</si>
  <si>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</si>
  <si>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</si>
  <si>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</si>
  <si>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</si>
  <si>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</si>
  <si>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</si>
  <si>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</si>
  <si>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</si>
  <si>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</si>
  <si>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</si>
  <si>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</si>
  <si>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</si>
  <si>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</si>
  <si>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</si>
  <si>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</si>
  <si>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</si>
  <si>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</si>
  <si>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</si>
  <si>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</si>
  <si>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</si>
  <si>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</si>
  <si>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</si>
  <si>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</si>
  <si>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</si>
  <si>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</si>
  <si>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</si>
  <si>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</si>
  <si>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</si>
  <si>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</si>
  <si>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</si>
  <si>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</si>
  <si>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</si>
  <si>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</si>
  <si>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</si>
  <si>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</si>
  <si>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</si>
  <si>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</si>
  <si>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</si>
  <si>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</si>
  <si>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</si>
  <si>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</si>
  <si>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</si>
  <si>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</si>
  <si>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</si>
  <si>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</si>
  <si>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</si>
  <si>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</si>
  <si>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</si>
  <si>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</si>
  <si>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</si>
  <si>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</si>
  <si>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</si>
  <si>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</si>
  <si>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</si>
  <si>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</si>
  <si>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</si>
  <si>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</si>
  <si>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</si>
  <si>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</si>
  <si>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</si>
  <si>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</si>
  <si>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</si>
  <si>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</si>
  <si>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</si>
  <si>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</si>
  <si>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</si>
  <si>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</si>
  <si>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</si>
  <si>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</si>
  <si>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</si>
  <si>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</si>
  <si>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</si>
  <si>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</si>
  <si>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</si>
  <si>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</si>
  <si>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</si>
  <si>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</si>
  <si>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</si>
  <si>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</si>
  <si>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</si>
  <si>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</si>
  <si>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</si>
  <si>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</si>
  <si>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</si>
  <si>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</si>
  <si>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</si>
  <si>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</si>
  <si>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</si>
  <si>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</si>
  <si>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</si>
  <si>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</si>
  <si>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</si>
  <si>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</si>
  <si>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</si>
  <si>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</si>
  <si>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</si>
  <si>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</si>
  <si>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</si>
  <si>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</si>
  <si>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</si>
  <si>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</si>
  <si>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</si>
  <si>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</si>
  <si>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</si>
  <si>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</si>
  <si>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</si>
  <si>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</si>
  <si>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</si>
  <si>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</si>
  <si>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</si>
  <si>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</si>
  <si>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</si>
  <si>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</si>
  <si>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</si>
  <si>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</si>
  <si>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</si>
  <si>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</si>
  <si>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</si>
  <si>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</si>
  <si>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</si>
  <si>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</si>
  <si>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</si>
  <si>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</si>
  <si>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</si>
  <si>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</si>
  <si>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</si>
  <si>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</si>
  <si>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</si>
  <si>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</si>
  <si>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</si>
  <si>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</si>
  <si>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</si>
  <si>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</si>
  <si>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</si>
  <si>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</si>
  <si>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</si>
  <si>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</si>
  <si>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</si>
  <si>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</si>
  <si>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</si>
  <si>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</si>
  <si>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</si>
  <si>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</si>
  <si>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</si>
  <si>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</si>
  <si>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</si>
  <si>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</si>
  <si>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</si>
  <si>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</si>
  <si>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</si>
  <si>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</si>
  <si>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</si>
  <si>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</si>
  <si>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</si>
  <si>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</si>
  <si>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</si>
  <si>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</si>
  <si>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</si>
  <si>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</si>
  <si>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</si>
  <si>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</si>
  <si>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</si>
  <si>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</si>
  <si>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</si>
  <si>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</si>
  <si>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</si>
  <si>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</si>
  <si>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</si>
  <si>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</si>
  <si>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</si>
  <si>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</si>
  <si>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</si>
  <si>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</si>
  <si>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</si>
  <si>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</si>
  <si>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</si>
  <si>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</si>
  <si>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</si>
  <si>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</si>
  <si>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</si>
  <si>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</si>
  <si>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</si>
  <si>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</si>
  <si>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</si>
  <si>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</si>
  <si>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</si>
  <si>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</si>
  <si>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</si>
  <si>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</si>
  <si>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</si>
  <si>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</si>
  <si>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</si>
  <si>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</si>
  <si>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</si>
  <si>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</si>
  <si>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</si>
  <si>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</si>
  <si>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</si>
  <si>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</si>
  <si>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</si>
  <si>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</si>
  <si>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</si>
  <si>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</si>
  <si>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</si>
  <si>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</si>
  <si>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</si>
  <si>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</si>
  <si>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</si>
  <si>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</si>
  <si>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</si>
  <si>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</si>
  <si>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</si>
  <si>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</si>
  <si>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</si>
  <si>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</si>
  <si>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</si>
  <si>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</si>
  <si>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</si>
  <si>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</si>
  <si>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</si>
  <si>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</si>
  <si>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</si>
  <si>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</si>
  <si>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</si>
  <si>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</si>
  <si>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</si>
  <si>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</si>
  <si>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</si>
  <si>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</si>
  <si>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</si>
  <si>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</si>
  <si>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</si>
  <si>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</si>
  <si>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</si>
  <si>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</si>
  <si>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</si>
  <si>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</si>
  <si>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</si>
  <si>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</si>
  <si>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</si>
  <si>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</si>
  <si>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</si>
  <si>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</si>
  <si>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</si>
  <si>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</si>
  <si>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</si>
  <si>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</si>
  <si>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</si>
  <si>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</si>
  <si>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</si>
  <si>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</si>
  <si>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</si>
  <si>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</si>
  <si>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</si>
  <si>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</si>
  <si>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</si>
  <si>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</si>
  <si>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</si>
  <si>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</si>
  <si>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</si>
  <si>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</si>
  <si>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</si>
  <si>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</si>
  <si>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</si>
  <si>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</si>
  <si>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</si>
  <si>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</si>
  <si>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</si>
  <si>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</si>
  <si>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</si>
  <si>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</si>
  <si>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</si>
  <si>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</si>
  <si>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</si>
  <si>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</si>
  <si>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</si>
  <si>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</si>
  <si>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</si>
  <si>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</si>
  <si>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</si>
  <si>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</si>
  <si>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</si>
  <si>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</si>
  <si>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</si>
  <si>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</si>
  <si>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</si>
  <si>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</si>
  <si>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</si>
  <si>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</si>
  <si>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</si>
  <si>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</si>
  <si>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</si>
  <si>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</si>
  <si>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</si>
  <si>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</si>
  <si>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</si>
  <si>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</si>
  <si>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</si>
  <si>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</si>
  <si>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</si>
  <si>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</si>
  <si>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</si>
  <si>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</si>
  <si>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</si>
  <si>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</si>
  <si>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</si>
  <si>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</si>
  <si>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</si>
  <si>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</si>
  <si>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</si>
  <si>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</si>
  <si>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</si>
  <si>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</si>
  <si>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</si>
  <si>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</si>
  <si>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</si>
  <si>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</si>
  <si>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</si>
  <si>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</si>
  <si>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</si>
  <si>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</si>
  <si>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</si>
  <si>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</si>
  <si>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</si>
  <si>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</si>
  <si>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</si>
  <si>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</si>
  <si>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</si>
  <si>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</si>
  <si>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</si>
  <si>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</si>
  <si>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</si>
  <si>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</si>
  <si>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</si>
  <si>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</si>
  <si>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</si>
  <si>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</si>
  <si>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</si>
  <si>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</si>
  <si>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</si>
  <si>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</si>
  <si>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</si>
  <si>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</si>
  <si>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</si>
  <si>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</si>
  <si>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</si>
  <si>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</si>
  <si>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</si>
  <si>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</si>
  <si>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</si>
  <si>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</si>
  <si>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</si>
  <si>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</si>
  <si>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</si>
  <si>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</si>
  <si>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</si>
  <si>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</si>
  <si>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</si>
  <si>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</si>
  <si>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</si>
  <si>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</si>
  <si>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</si>
  <si>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</si>
  <si>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</si>
  <si>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</si>
  <si>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</si>
  <si>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</si>
  <si>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</si>
  <si>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</si>
  <si>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</si>
  <si>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</si>
  <si>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</si>
  <si>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</si>
  <si>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</si>
  <si>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</si>
  <si>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</si>
  <si>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</si>
  <si>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</si>
  <si>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</si>
  <si>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</si>
  <si>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</si>
  <si>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</si>
  <si>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</si>
  <si>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</si>
  <si>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</si>
  <si>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</si>
  <si>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</si>
  <si>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</si>
  <si>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</si>
  <si>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</si>
  <si>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</si>
  <si>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</si>
  <si>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</si>
  <si>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</si>
  <si>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</si>
  <si>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</si>
  <si>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</si>
  <si>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</si>
  <si>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</si>
  <si>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</si>
  <si>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</si>
  <si>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</si>
  <si>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</si>
  <si>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</si>
  <si>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</si>
  <si>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</si>
  <si>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</si>
  <si>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</si>
  <si>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</si>
  <si>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</si>
  <si>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</si>
  <si>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</si>
  <si>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</si>
  <si>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</si>
  <si>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</si>
  <si>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</si>
  <si>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</si>
  <si>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</si>
  <si>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</si>
  <si>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</si>
  <si>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</si>
  <si>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</si>
  <si>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</si>
  <si>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</si>
  <si>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</si>
  <si>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</si>
  <si>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</si>
  <si>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</si>
  <si>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</si>
  <si>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</si>
  <si>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</si>
  <si>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</si>
  <si>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</si>
  <si>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</si>
  <si>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</si>
  <si>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</si>
  <si>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</si>
  <si>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</si>
  <si>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</si>
  <si>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</si>
  <si>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</si>
  <si>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</si>
  <si>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</si>
  <si>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</si>
  <si>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</si>
  <si>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</si>
  <si>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</si>
  <si>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</si>
  <si>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</si>
  <si>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</si>
  <si>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</si>
  <si>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</si>
  <si>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</si>
  <si>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</si>
  <si>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</si>
  <si>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</si>
  <si>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</si>
  <si>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</si>
  <si>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</si>
  <si>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</si>
  <si>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</si>
  <si>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</si>
  <si>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</si>
  <si>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</si>
  <si>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</si>
  <si>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</si>
  <si>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</si>
  <si>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</si>
  <si>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</si>
  <si>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</si>
  <si>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</si>
  <si>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</si>
  <si>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</si>
  <si>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</si>
  <si>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</si>
  <si>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</si>
  <si>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</si>
  <si>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</si>
  <si>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</si>
  <si>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</si>
  <si>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</si>
  <si>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</si>
  <si>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</si>
  <si>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</si>
  <si>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</si>
  <si>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</si>
  <si>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</si>
  <si>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</si>
  <si>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</si>
  <si>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</si>
  <si>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</si>
  <si>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</si>
  <si>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</si>
  <si>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</si>
  <si>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</si>
  <si>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</si>
  <si>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</si>
  <si>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</si>
  <si>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</si>
  <si>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</si>
  <si>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</si>
  <si>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</si>
  <si>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</si>
  <si>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</si>
  <si>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</si>
  <si>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</si>
  <si>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</si>
  <si>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</si>
  <si>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</si>
  <si>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</si>
  <si>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</si>
  <si>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</si>
  <si>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</si>
  <si>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</si>
  <si>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</si>
  <si>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</si>
  <si>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</si>
  <si>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</si>
  <si>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</si>
  <si>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</si>
  <si>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</si>
  <si>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</si>
  <si>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</si>
  <si>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</si>
  <si>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</si>
  <si>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</si>
  <si>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</si>
  <si>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</si>
  <si>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</si>
  <si>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</si>
  <si>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</si>
  <si>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</si>
  <si>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</si>
  <si>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</si>
  <si>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</si>
  <si>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</si>
  <si>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</si>
  <si>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</si>
  <si>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</si>
  <si>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</si>
  <si>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</si>
  <si>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</si>
  <si>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</si>
  <si>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</si>
  <si>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</si>
  <si>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</si>
  <si>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</si>
  <si>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</si>
  <si>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</si>
  <si>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</si>
  <si>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</si>
  <si>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</si>
  <si>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</si>
  <si>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</si>
  <si>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</si>
  <si>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</si>
  <si>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</si>
  <si>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</si>
  <si>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</si>
  <si>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</si>
  <si>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</si>
  <si>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</si>
  <si>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</si>
  <si>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</si>
  <si>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</si>
  <si>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</si>
  <si>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</si>
  <si>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</si>
  <si>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</si>
  <si>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</si>
  <si>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</si>
  <si>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</si>
  <si>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</si>
  <si>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</si>
  <si>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</si>
  <si>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</si>
  <si>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</si>
  <si>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</si>
  <si>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</si>
  <si>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</si>
  <si>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</si>
  <si>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</si>
  <si>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</si>
  <si>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</si>
  <si>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</si>
  <si>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</si>
  <si>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</si>
  <si>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</si>
  <si>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</si>
  <si>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</si>
  <si>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</si>
  <si>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</si>
  <si>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</si>
  <si>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</si>
  <si>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</si>
  <si>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</si>
  <si>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</si>
  <si>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</si>
  <si>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</si>
  <si>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</si>
  <si>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</si>
  <si>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</si>
  <si>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</si>
  <si>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</si>
  <si>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</si>
  <si>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</si>
  <si>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</si>
  <si>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</si>
  <si>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</si>
  <si>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</si>
  <si>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</si>
  <si>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</si>
  <si>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</si>
  <si>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</si>
  <si>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</si>
  <si>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</si>
  <si>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</si>
  <si>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</si>
  <si>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</si>
  <si>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</si>
  <si>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</si>
  <si>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</si>
  <si>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</si>
  <si>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</si>
  <si>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</si>
  <si>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</si>
  <si>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</si>
  <si>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</si>
  <si>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</si>
  <si>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</si>
  <si>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</si>
  <si>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</si>
  <si>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</si>
  <si>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</si>
  <si>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</si>
  <si>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</si>
  <si>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</si>
  <si>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</si>
  <si>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</si>
  <si>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</si>
  <si>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</si>
  <si>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</si>
  <si>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</si>
  <si>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</si>
  <si>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</si>
  <si>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</si>
  <si>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</si>
  <si>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</si>
  <si>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</si>
  <si>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</si>
  <si>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</si>
  <si>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</si>
  <si>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</si>
  <si>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</si>
  <si>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</si>
  <si>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</si>
  <si>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</si>
  <si>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</si>
  <si>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</si>
  <si>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</si>
  <si>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</si>
  <si>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</si>
  <si>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</si>
  <si>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</si>
  <si>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</si>
  <si>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</si>
  <si>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</si>
  <si>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</si>
  <si>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</si>
  <si>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</si>
  <si>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</si>
  <si>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</si>
  <si>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</si>
  <si>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</si>
  <si>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</si>
  <si>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</si>
  <si>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</si>
  <si>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</si>
  <si>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</si>
  <si>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</si>
  <si>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</si>
  <si>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</si>
  <si>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</si>
  <si>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</si>
  <si>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</si>
  <si>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</si>
  <si>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</si>
  <si>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</si>
  <si>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</si>
  <si>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</si>
  <si>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</si>
  <si>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</si>
  <si>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</si>
  <si>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</si>
  <si>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</si>
  <si>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</si>
  <si>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</si>
  <si>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</si>
  <si>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</si>
  <si>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</si>
  <si>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</si>
  <si>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</si>
  <si>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</si>
  <si>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</si>
  <si>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</si>
  <si>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</si>
  <si>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</si>
  <si>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</si>
  <si>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</si>
  <si>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</si>
  <si>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</si>
  <si>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</si>
  <si>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</si>
  <si>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</si>
  <si>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</si>
  <si>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</si>
  <si>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</si>
  <si>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</si>
  <si>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</si>
  <si>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</si>
  <si>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</si>
  <si>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</si>
  <si>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</si>
  <si>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</si>
  <si>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</si>
  <si>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</si>
  <si>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</si>
  <si>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</si>
  <si>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</si>
  <si>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</si>
  <si>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</si>
  <si>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</si>
  <si>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</si>
  <si>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</si>
  <si>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</si>
  <si>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</si>
  <si>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</si>
  <si>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</si>
  <si>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</si>
  <si>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</si>
  <si>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</si>
  <si>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</si>
  <si>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</si>
  <si>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</si>
  <si>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</si>
  <si>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</si>
  <si>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</si>
  <si>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</si>
  <si>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</si>
  <si>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</si>
  <si>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</si>
  <si>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</si>
  <si>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</si>
  <si>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</si>
  <si>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</si>
  <si>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</si>
  <si>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</si>
  <si>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</si>
  <si>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</si>
  <si>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</si>
  <si>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</si>
  <si>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</si>
  <si>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</si>
  <si>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</si>
  <si>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</si>
  <si>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</si>
  <si>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</si>
  <si>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</si>
  <si>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</si>
  <si>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</si>
  <si>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</si>
  <si>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</si>
  <si>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</si>
  <si>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</si>
  <si>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</si>
  <si>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</si>
  <si>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</si>
  <si>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</si>
  <si>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</si>
  <si>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</si>
  <si>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</si>
  <si>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</si>
  <si>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</si>
  <si>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</si>
  <si>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</si>
  <si>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</si>
  <si>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</si>
  <si>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</si>
  <si>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</si>
  <si>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</si>
  <si>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</si>
  <si>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</si>
  <si>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</si>
  <si>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</si>
  <si>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</si>
  <si>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</si>
  <si>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</si>
  <si>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</si>
  <si>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</si>
  <si>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</si>
  <si>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</si>
  <si>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</si>
  <si>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</si>
  <si>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</si>
  <si>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</si>
  <si>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</si>
  <si>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</si>
  <si>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</si>
  <si>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</si>
  <si>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</si>
  <si>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</si>
  <si>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</si>
  <si>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</si>
  <si>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</si>
  <si>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</si>
  <si>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</si>
  <si>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</si>
  <si>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</si>
  <si>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</si>
  <si>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</si>
  <si>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</si>
  <si>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</si>
  <si>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</si>
  <si>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</si>
  <si>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</si>
  <si>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</si>
  <si>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</si>
  <si>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</si>
  <si>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</si>
  <si>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</si>
  <si>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</si>
  <si>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</si>
  <si>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</si>
  <si>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</si>
  <si>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</si>
  <si>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</si>
  <si>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</si>
  <si>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</si>
  <si>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</si>
  <si>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</si>
  <si>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</si>
  <si>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</si>
  <si>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</si>
  <si>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</si>
  <si>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</si>
  <si>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</si>
  <si>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</si>
  <si>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</si>
  <si>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</si>
  <si>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</si>
  <si>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</si>
  <si>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</si>
  <si>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</si>
  <si>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</si>
  <si>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</si>
  <si>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</si>
  <si>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</si>
  <si>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</si>
  <si>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</si>
  <si>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</si>
  <si>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</si>
  <si>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</si>
  <si>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</si>
  <si>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</si>
  <si>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</si>
  <si>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</si>
  <si>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</si>
  <si>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</si>
  <si>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</si>
  <si>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</si>
  <si>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</si>
  <si>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</si>
  <si>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</si>
  <si>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</si>
  <si>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</si>
  <si>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</si>
  <si>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</si>
  <si>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</si>
  <si>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</si>
  <si>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</si>
  <si>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</si>
  <si>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</si>
  <si>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</si>
  <si>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</si>
  <si>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</si>
  <si>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</si>
  <si>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</si>
  <si>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</si>
  <si>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</si>
  <si>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</si>
  <si>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</si>
  <si>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</si>
  <si>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</si>
  <si>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</si>
  <si>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</si>
  <si>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</si>
  <si>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</si>
  <si>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</si>
  <si>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</si>
  <si>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</si>
  <si>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</si>
  <si>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</si>
  <si>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</si>
  <si>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</si>
  <si>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</si>
  <si>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</si>
  <si>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</si>
  <si>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</si>
  <si>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</si>
  <si>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</si>
  <si>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</si>
  <si>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</si>
  <si>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</si>
  <si>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</si>
  <si>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</si>
  <si>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</si>
  <si>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</si>
  <si>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</si>
  <si>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</si>
  <si>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</si>
  <si>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</si>
  <si>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</si>
  <si>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</si>
  <si>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</si>
  <si>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</si>
  <si>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</si>
  <si>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</si>
  <si>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</si>
  <si>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</si>
  <si>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</si>
  <si>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</si>
  <si>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</si>
  <si>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</si>
  <si>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</si>
  <si>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</si>
  <si>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</si>
  <si>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</si>
  <si>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</si>
  <si>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</si>
  <si>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</si>
  <si>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</si>
  <si>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</si>
  <si>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</si>
  <si>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</si>
  <si>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</si>
  <si>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</si>
  <si>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</si>
  <si>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</si>
  <si>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</si>
  <si>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</si>
  <si>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</si>
  <si>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</si>
  <si>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</si>
  <si>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</si>
  <si>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</si>
  <si>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</si>
  <si>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</si>
  <si>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</si>
  <si>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</si>
  <si>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</si>
  <si>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</si>
  <si>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</si>
  <si>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</si>
  <si>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</si>
  <si>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</si>
  <si>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</si>
  <si>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</si>
  <si>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</si>
  <si>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</si>
  <si>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</si>
  <si>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</si>
  <si>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</si>
  <si>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</si>
  <si>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</si>
  <si>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</si>
  <si>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</si>
  <si>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</si>
  <si>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</si>
  <si>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</si>
  <si>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</si>
  <si>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</si>
  <si>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</si>
  <si>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</si>
  <si>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</si>
  <si>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</si>
  <si>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</si>
  <si>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</si>
  <si>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</si>
  <si>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</si>
  <si>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</si>
  <si>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</si>
  <si>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</si>
  <si>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</si>
  <si>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</si>
  <si>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</si>
  <si>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</si>
  <si>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</si>
  <si>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</si>
  <si>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</si>
  <si>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</si>
  <si>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</si>
  <si>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</si>
  <si>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</si>
  <si>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</si>
  <si>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</si>
  <si>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</si>
  <si>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</si>
  <si>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</si>
  <si>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</si>
  <si>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</si>
  <si>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</si>
  <si>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</si>
  <si>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</si>
  <si>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</si>
  <si>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</si>
  <si>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</si>
  <si>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</si>
  <si>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</si>
  <si>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</si>
  <si>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</si>
  <si>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</si>
  <si>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</si>
  <si>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</si>
  <si>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</si>
  <si>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</si>
  <si>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</si>
  <si>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</si>
  <si>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</si>
  <si>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</si>
  <si>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</si>
  <si>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</si>
  <si>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</si>
  <si>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</si>
  <si>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</si>
  <si>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</si>
  <si>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</si>
  <si>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</si>
  <si>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</si>
  <si>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</si>
  <si>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</si>
  <si>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</si>
  <si>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</si>
  <si>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</si>
  <si>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</si>
  <si>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</si>
  <si>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</si>
  <si>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</si>
  <si>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</si>
  <si>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</si>
  <si>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</si>
  <si>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</si>
  <si>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</si>
  <si>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</si>
  <si>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</si>
  <si>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</si>
  <si>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</si>
  <si>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</si>
  <si>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</si>
  <si>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</si>
  <si>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</si>
  <si>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</si>
  <si>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</si>
  <si>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</si>
  <si>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</si>
  <si>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</si>
  <si>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</si>
  <si>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</si>
  <si>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</si>
  <si>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</si>
  <si>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</si>
  <si>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</si>
  <si>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</si>
  <si>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</si>
  <si>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</si>
  <si>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</si>
  <si>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</si>
  <si>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</si>
  <si>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</si>
  <si>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</si>
  <si>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</si>
  <si>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</si>
  <si>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</si>
  <si>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</si>
  <si>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</si>
  <si>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</si>
  <si>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</si>
  <si>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</si>
  <si>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</si>
  <si>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</si>
  <si>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</si>
  <si>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</si>
  <si>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</si>
  <si>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</si>
  <si>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</si>
  <si>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</si>
  <si>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</si>
  <si>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</si>
  <si>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</si>
  <si>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</si>
  <si>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</si>
  <si>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</si>
  <si>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</si>
  <si>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</si>
  <si>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</si>
  <si>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</si>
  <si>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</si>
  <si>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</si>
  <si>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</si>
  <si>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</si>
  <si>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</si>
  <si>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</si>
  <si>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</si>
  <si>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</si>
  <si>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</si>
  <si>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</si>
  <si>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</si>
  <si>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</si>
  <si>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</si>
  <si>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</si>
  <si>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</si>
  <si>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</si>
  <si>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</si>
  <si>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</si>
  <si>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</si>
  <si>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</si>
  <si>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</si>
  <si>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</si>
  <si>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</si>
  <si>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</si>
  <si>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</si>
  <si>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</si>
  <si>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</si>
  <si>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</si>
  <si>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</si>
  <si>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</si>
  <si>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</si>
  <si>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</si>
  <si>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</si>
  <si>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</si>
  <si>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</si>
  <si>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</si>
  <si>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</si>
  <si>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</si>
  <si>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</si>
  <si>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</si>
  <si>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</si>
  <si>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</si>
  <si>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</si>
  <si>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</si>
  <si>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</si>
  <si>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</si>
  <si>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</si>
  <si>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</si>
  <si>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</si>
  <si>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</si>
  <si>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</si>
  <si>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</si>
  <si>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</si>
  <si>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</si>
  <si>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</si>
  <si>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</si>
  <si>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</si>
  <si>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</si>
  <si>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</si>
  <si>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</si>
  <si>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</si>
  <si>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</si>
  <si>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</si>
  <si>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</si>
  <si>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</si>
  <si>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</si>
  <si>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</si>
  <si>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</si>
  <si>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</si>
  <si>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</si>
  <si>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</si>
  <si>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</si>
  <si>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</si>
  <si>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</si>
  <si>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</si>
  <si>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</si>
  <si>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</si>
  <si>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</si>
  <si>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</si>
  <si>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</si>
  <si>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</si>
  <si>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</si>
  <si>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</si>
  <si>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</si>
  <si>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</si>
  <si>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</si>
  <si>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</si>
  <si>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</si>
  <si>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</si>
  <si>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</si>
  <si>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</si>
  <si>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</si>
  <si>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</si>
  <si>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</si>
  <si>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</si>
  <si>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</si>
  <si>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</si>
  <si>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</si>
  <si>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</si>
  <si>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</si>
  <si>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</si>
  <si>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</si>
  <si>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</si>
  <si>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</si>
  <si>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</si>
  <si>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</si>
  <si>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</si>
  <si>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</si>
  <si>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</si>
  <si>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</si>
  <si>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</si>
  <si>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</si>
  <si>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</si>
  <si>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</si>
  <si>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</si>
  <si>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</si>
  <si>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</si>
  <si>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</si>
  <si>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</si>
  <si>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</si>
  <si>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</si>
  <si>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</si>
  <si>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</si>
  <si>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</si>
  <si>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</si>
  <si>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</si>
  <si>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</si>
  <si>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</si>
  <si>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</si>
  <si>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</si>
  <si>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</si>
  <si>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</si>
  <si>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</si>
  <si>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</si>
  <si>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</si>
  <si>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</si>
  <si>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</si>
  <si>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</si>
  <si>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</si>
  <si>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</si>
  <si>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</si>
  <si>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</si>
  <si>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</si>
  <si>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</si>
  <si>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</si>
  <si>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</si>
  <si>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</si>
  <si>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</si>
  <si>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</si>
  <si>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</si>
  <si>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</si>
  <si>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</si>
  <si>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</si>
  <si>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</si>
  <si>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</si>
  <si>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</si>
  <si>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</si>
  <si>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</si>
  <si>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</si>
  <si>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</si>
  <si>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</si>
  <si>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</si>
  <si>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</si>
  <si>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</si>
  <si>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</si>
  <si>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</si>
  <si>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</si>
  <si>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</si>
  <si>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</si>
  <si>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</si>
  <si>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</si>
  <si>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</si>
  <si>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</si>
  <si>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</si>
  <si>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</si>
  <si>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</si>
  <si>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</si>
  <si>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</si>
  <si>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</si>
  <si>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</si>
  <si>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</si>
  <si>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</si>
  <si>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</si>
  <si>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</si>
  <si>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</si>
  <si>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</si>
  <si>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</si>
  <si>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</si>
  <si>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</si>
  <si>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</si>
  <si>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</si>
  <si>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</si>
  <si>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</si>
  <si>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</si>
  <si>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</si>
  <si>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</si>
  <si>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</si>
  <si>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</si>
  <si>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</si>
  <si>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</si>
  <si>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</si>
  <si>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</si>
  <si>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</si>
  <si>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</si>
  <si>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</si>
  <si>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</si>
  <si>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</si>
  <si>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</si>
  <si>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</si>
  <si>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</si>
  <si>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</si>
  <si>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</si>
  <si>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</si>
  <si>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</si>
  <si>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</si>
  <si>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</si>
  <si>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</si>
  <si>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</si>
  <si>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</si>
  <si>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</si>
  <si>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</si>
  <si>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</si>
  <si>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</si>
  <si>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</si>
  <si>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</si>
  <si>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</si>
  <si>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</si>
  <si>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</si>
  <si>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</si>
  <si>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</si>
  <si>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</si>
  <si>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</si>
  <si>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</si>
  <si>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</si>
  <si>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</si>
  <si>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</si>
  <si>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</si>
  <si>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</si>
  <si>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</si>
  <si>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</si>
  <si>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</si>
  <si>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</si>
  <si>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</si>
  <si>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</si>
  <si>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</si>
  <si>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</si>
  <si>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</si>
  <si>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</si>
  <si>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</si>
  <si>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</si>
  <si>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</si>
  <si>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</si>
  <si>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</si>
  <si>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</si>
  <si>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</si>
  <si>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</si>
  <si>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</si>
  <si>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</si>
  <si>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</si>
  <si>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</si>
  <si>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</si>
  <si>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</si>
  <si>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</si>
  <si>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</si>
  <si>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</si>
  <si>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</si>
  <si>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</si>
  <si>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</si>
  <si>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</si>
  <si>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</si>
  <si>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</si>
  <si>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</si>
  <si>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</si>
  <si>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</si>
  <si>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</si>
  <si>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</si>
  <si>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</si>
  <si>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</si>
  <si>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</si>
  <si>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</si>
  <si>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</si>
  <si>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</si>
  <si>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</si>
  <si>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</si>
  <si>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</si>
  <si>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</si>
  <si>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</si>
  <si>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</si>
  <si>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</si>
  <si>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</si>
  <si>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</si>
  <si>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</si>
  <si>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</si>
  <si>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</si>
  <si>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</si>
  <si>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</si>
  <si>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</si>
  <si>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</si>
  <si>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</si>
  <si>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</si>
  <si>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</si>
  <si>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</si>
  <si>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</si>
  <si>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</si>
  <si>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</si>
  <si>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</si>
  <si>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</si>
  <si>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</si>
  <si>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</si>
  <si>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</si>
  <si>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</si>
  <si>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</si>
  <si>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</si>
  <si>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</si>
  <si>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</si>
  <si>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</si>
  <si>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</si>
  <si>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</si>
  <si>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</si>
  <si>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</si>
  <si>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</si>
  <si>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</si>
  <si>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</si>
  <si>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</si>
  <si>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</si>
  <si>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</si>
  <si>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</si>
  <si>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</si>
  <si>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</si>
  <si>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</si>
  <si>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</si>
  <si>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</si>
  <si>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</si>
  <si>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</si>
  <si>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</si>
  <si>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</si>
  <si>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</si>
  <si>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</si>
  <si>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</si>
  <si>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</si>
  <si>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</si>
  <si>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</si>
  <si>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</si>
  <si>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</si>
  <si>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</si>
  <si>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</si>
  <si>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</si>
  <si>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</si>
  <si>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</si>
  <si>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</si>
  <si>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</si>
  <si>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</si>
  <si>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</si>
  <si>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</si>
  <si>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</si>
  <si>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</si>
  <si>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</si>
  <si>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</si>
  <si>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</si>
  <si>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</si>
  <si>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</si>
  <si>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</si>
  <si>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</si>
  <si>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</si>
  <si>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</si>
  <si>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</si>
  <si>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</si>
  <si>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</si>
  <si>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</si>
  <si>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</si>
  <si>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</si>
  <si>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</si>
  <si>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</si>
  <si>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</si>
  <si>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</si>
  <si>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</si>
  <si>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</si>
  <si>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</si>
  <si>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</si>
  <si>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</si>
  <si>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</si>
  <si>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</si>
  <si>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</si>
  <si>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</si>
  <si>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</si>
  <si>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</si>
  <si>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</si>
  <si>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</si>
  <si>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</si>
  <si>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</si>
  <si>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</si>
  <si>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</si>
  <si>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</si>
  <si>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</si>
  <si>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</si>
  <si>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</si>
  <si>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</si>
  <si>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</si>
  <si>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</si>
  <si>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</si>
  <si>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</si>
  <si>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</si>
  <si>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</si>
  <si>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</si>
  <si>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</si>
  <si>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</si>
  <si>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</si>
  <si>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</si>
  <si>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</si>
  <si>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</si>
  <si>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</si>
  <si>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</si>
  <si>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</si>
  <si>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</si>
  <si>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</si>
  <si>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</si>
  <si>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</si>
  <si>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</si>
  <si>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</si>
  <si>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</si>
  <si>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</si>
  <si>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</si>
  <si>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</si>
  <si>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</si>
  <si>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</si>
  <si>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</si>
  <si>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</si>
  <si>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</si>
  <si>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</si>
  <si>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</si>
  <si>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</si>
  <si>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</si>
  <si>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</si>
  <si>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</si>
  <si>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</si>
  <si>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</si>
  <si>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</si>
  <si>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</si>
  <si>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</si>
  <si>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</si>
  <si>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</si>
  <si>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</si>
  <si>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</si>
  <si>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</si>
  <si>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</si>
  <si>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</si>
  <si>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</si>
  <si>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</si>
  <si>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</si>
  <si>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</si>
  <si>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</si>
  <si>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</si>
  <si>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</si>
  <si>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</si>
  <si>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</si>
  <si>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</si>
  <si>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</si>
  <si>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</si>
  <si>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</si>
  <si>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</si>
  <si>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</si>
  <si>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</si>
  <si>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</si>
  <si>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</si>
  <si>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</si>
  <si>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</si>
  <si>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</si>
  <si>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</si>
  <si>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</si>
  <si>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</si>
  <si>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</si>
  <si>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</si>
  <si>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</si>
  <si>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</si>
  <si>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</si>
  <si>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</si>
  <si>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</si>
  <si>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</si>
  <si>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</si>
  <si>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</si>
  <si>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</si>
  <si>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</si>
  <si>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</si>
  <si>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</si>
  <si>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</si>
  <si>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</si>
  <si>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</si>
  <si>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</si>
  <si>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</si>
  <si>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</si>
  <si>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</si>
  <si>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</si>
  <si>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</si>
  <si>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</si>
  <si>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</si>
  <si>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</si>
  <si>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</si>
  <si>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</si>
  <si>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</si>
  <si>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</si>
  <si>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</si>
  <si>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</si>
  <si>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</si>
  <si>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</si>
  <si>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</si>
  <si>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</si>
  <si>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</si>
  <si>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</si>
  <si>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</si>
  <si>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</si>
  <si>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</si>
  <si>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</si>
  <si>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</si>
  <si>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</si>
  <si>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</si>
  <si>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</si>
  <si>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</si>
  <si>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</si>
  <si>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</si>
  <si>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</si>
  <si>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</si>
  <si>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</si>
  <si>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</si>
  <si>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</si>
  <si>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</si>
  <si>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</si>
  <si>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</si>
  <si>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</si>
  <si>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</si>
  <si>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</si>
  <si>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</si>
  <si>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</si>
  <si>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</si>
  <si>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</si>
  <si>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</si>
  <si>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</si>
  <si>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</si>
  <si>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</si>
  <si>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</si>
  <si>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</si>
  <si>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</si>
  <si>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</si>
  <si>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</si>
  <si>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</si>
  <si>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</si>
  <si>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</si>
  <si>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</si>
  <si>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</si>
  <si>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</si>
  <si>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</si>
  <si>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</si>
  <si>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</si>
  <si>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</si>
  <si>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</si>
  <si>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</si>
  <si>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</si>
  <si>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</si>
  <si>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</si>
  <si>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</si>
  <si>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</si>
  <si>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</si>
  <si>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</si>
  <si>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</si>
  <si>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</si>
  <si>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</si>
  <si>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</si>
  <si>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</si>
  <si>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</si>
  <si>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</si>
  <si>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</si>
  <si>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</si>
  <si>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</si>
  <si>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</si>
  <si>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</si>
  <si>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</si>
  <si>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</si>
  <si>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</si>
  <si>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</si>
  <si>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</si>
  <si>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</si>
  <si>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</si>
  <si>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</si>
  <si>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</si>
  <si>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</si>
  <si>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</si>
  <si>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</si>
  <si>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</si>
  <si>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</si>
  <si>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</si>
  <si>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</si>
  <si>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</si>
  <si>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</si>
  <si>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</si>
  <si>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</si>
  <si>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</si>
  <si>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</si>
  <si>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</si>
  <si>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</si>
  <si>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</si>
  <si>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</si>
  <si>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</si>
  <si>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</si>
  <si>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</si>
  <si>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</si>
  <si>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</si>
  <si>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</si>
  <si>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</si>
  <si>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</si>
  <si>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</si>
  <si>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</si>
  <si>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</si>
  <si>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</si>
  <si>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</si>
  <si>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</si>
  <si>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</si>
  <si>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</si>
  <si>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</si>
  <si>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</si>
  <si>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</si>
  <si>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</si>
  <si>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</si>
  <si>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</si>
  <si>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</si>
  <si>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</si>
  <si>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</si>
  <si>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</si>
  <si>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</si>
  <si>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</si>
  <si>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</si>
  <si>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</si>
  <si>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</si>
  <si>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</si>
  <si>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</si>
  <si>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</si>
  <si>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</si>
  <si>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</si>
  <si>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</si>
  <si>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</si>
  <si>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</si>
  <si>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</si>
  <si>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</si>
  <si>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</si>
  <si>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</si>
  <si>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</si>
  <si>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</si>
  <si>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</si>
  <si>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</si>
  <si>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</si>
  <si>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</si>
  <si>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</si>
  <si>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</si>
  <si>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</si>
  <si>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</si>
  <si>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</si>
  <si>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</si>
  <si>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</si>
  <si>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</si>
  <si>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</si>
  <si>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</si>
  <si>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</si>
  <si>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</si>
  <si>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</si>
  <si>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</si>
  <si>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</si>
  <si>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</si>
  <si>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</si>
  <si>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</si>
  <si>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</si>
  <si>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</si>
  <si>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</si>
  <si>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</si>
  <si>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</si>
  <si>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</si>
  <si>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</si>
  <si>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</si>
  <si>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</si>
  <si>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</si>
  <si>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</si>
  <si>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</si>
  <si>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</si>
  <si>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</si>
  <si>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</si>
  <si>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</si>
  <si>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</si>
  <si>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</si>
  <si>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</si>
  <si>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</si>
  <si>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</si>
  <si>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</si>
  <si>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</si>
  <si>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</si>
  <si>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</si>
  <si>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</si>
  <si>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</si>
  <si>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</si>
  <si>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</si>
  <si>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</si>
  <si>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</si>
  <si>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</si>
  <si>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</si>
  <si>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</si>
  <si>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</si>
  <si>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</si>
  <si>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</si>
  <si>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</si>
  <si>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</si>
  <si>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</si>
  <si>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</si>
  <si>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</si>
  <si>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</si>
  <si>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</si>
  <si>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</si>
  <si>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</si>
  <si>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</si>
  <si>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</si>
  <si>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</si>
  <si>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</si>
  <si>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</si>
  <si>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</si>
  <si>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</si>
  <si>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</si>
  <si>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</si>
  <si>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</si>
  <si>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</si>
  <si>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</si>
  <si>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</si>
  <si>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</si>
  <si>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</si>
  <si>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</si>
  <si>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</si>
  <si>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</si>
  <si>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</si>
  <si>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</si>
  <si>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</si>
  <si>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</si>
  <si>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</si>
  <si>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</si>
  <si>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</si>
  <si>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</si>
  <si>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</si>
  <si>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</si>
  <si>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</si>
  <si>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</si>
  <si>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</si>
  <si>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</si>
  <si>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</si>
  <si>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</si>
  <si>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</si>
  <si>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</si>
  <si>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</si>
  <si>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</si>
  <si>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</si>
  <si>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</si>
  <si>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</si>
  <si>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</si>
  <si>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</si>
  <si>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</si>
  <si>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</si>
  <si>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</si>
  <si>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</si>
  <si>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</si>
  <si>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</si>
  <si>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</si>
  <si>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</si>
  <si>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</si>
  <si>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</si>
  <si>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</si>
  <si>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</si>
  <si>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</si>
  <si>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</si>
  <si>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</si>
  <si>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</si>
  <si>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</si>
  <si>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</si>
  <si>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</si>
  <si>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</si>
  <si>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</si>
  <si>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</si>
  <si>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</si>
  <si>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</si>
  <si>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</si>
  <si>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</si>
  <si>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</si>
  <si>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</si>
  <si>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</si>
  <si>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</si>
  <si>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</si>
  <si>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</si>
  <si>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</si>
  <si>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</si>
  <si>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</si>
  <si>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</si>
  <si>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</si>
  <si>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</si>
  <si>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</si>
  <si>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</si>
  <si>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</si>
  <si>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</si>
  <si>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</si>
  <si>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</si>
  <si>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</si>
  <si>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</si>
  <si>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</si>
  <si>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</si>
  <si>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</si>
  <si>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</si>
  <si>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</si>
  <si>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</si>
  <si>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</si>
  <si>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</si>
  <si>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</si>
  <si>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</si>
  <si>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</si>
  <si>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</si>
  <si>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</si>
  <si>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</si>
  <si>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</si>
  <si>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</si>
  <si>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</si>
  <si>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</si>
  <si>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</si>
  <si>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</si>
  <si>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</si>
  <si>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</si>
  <si>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</si>
  <si>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</si>
  <si>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</si>
  <si>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</si>
  <si>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</si>
  <si>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</si>
  <si>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</si>
  <si>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</si>
  <si>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</si>
  <si>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</si>
  <si>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</si>
  <si>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</si>
  <si>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</si>
  <si>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</si>
  <si>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</si>
  <si>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</si>
  <si>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</si>
  <si>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</si>
  <si>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</si>
  <si>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</si>
  <si>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</si>
  <si>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</si>
  <si>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</si>
  <si>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</si>
  <si>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</si>
  <si>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</si>
  <si>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</si>
  <si>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</si>
  <si>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</si>
  <si>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</si>
  <si>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</si>
  <si>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</si>
  <si>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</si>
  <si>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</si>
  <si>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</si>
  <si>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</si>
  <si>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</si>
  <si>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</si>
  <si>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</si>
  <si>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</si>
  <si>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</si>
  <si>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</si>
  <si>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</si>
  <si>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</si>
  <si>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</si>
  <si>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</si>
  <si>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</si>
  <si>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</si>
  <si>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</si>
  <si>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</si>
  <si>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</si>
  <si>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</si>
  <si>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</si>
  <si>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</si>
  <si>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</si>
  <si>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</si>
  <si>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</si>
  <si>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</si>
  <si>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</si>
  <si>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</si>
  <si>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</si>
  <si>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</si>
  <si>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</si>
  <si>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</si>
  <si>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</si>
  <si>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</si>
  <si>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</si>
  <si>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</si>
  <si>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</si>
  <si>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</si>
  <si>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</si>
  <si>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</si>
  <si>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</si>
  <si>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</si>
  <si>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</si>
  <si>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</si>
  <si>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</si>
  <si>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</si>
  <si>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</si>
  <si>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</si>
  <si>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</si>
  <si>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</si>
  <si>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</si>
  <si>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</si>
  <si>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</si>
  <si>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</si>
  <si>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</si>
  <si>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</si>
  <si>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</si>
  <si>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</si>
  <si>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</si>
  <si>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</si>
  <si>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</si>
  <si>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</si>
  <si>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</si>
  <si>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</si>
  <si>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</si>
  <si>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</si>
  <si>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</si>
  <si>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</si>
  <si>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</si>
  <si>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</si>
  <si>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</si>
  <si>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</si>
  <si>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</si>
  <si>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</si>
  <si>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</si>
  <si>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</si>
  <si>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</si>
  <si>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</si>
  <si>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</si>
  <si>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</si>
  <si>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</si>
  <si>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</si>
  <si>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</si>
  <si>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</si>
  <si>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</si>
  <si>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</si>
  <si>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</si>
  <si>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</si>
  <si>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</si>
  <si>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</si>
  <si>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</si>
  <si>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</si>
  <si>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</si>
  <si>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</si>
  <si>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</si>
  <si>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</si>
  <si>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</si>
  <si>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</si>
  <si>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</si>
  <si>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</si>
  <si>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</si>
  <si>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</si>
  <si>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</si>
  <si>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</si>
  <si>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</si>
  <si>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</si>
  <si>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</si>
  <si>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</si>
  <si>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</si>
  <si>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</si>
  <si>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</si>
  <si>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</si>
  <si>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</si>
  <si>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</si>
  <si>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</si>
  <si>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</si>
  <si>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</si>
  <si>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</si>
  <si>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</si>
  <si>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</si>
  <si>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</si>
  <si>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</si>
  <si>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</si>
  <si>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</si>
  <si>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</si>
  <si>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</si>
  <si>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</si>
  <si>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</si>
  <si>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</si>
  <si>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</si>
  <si>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</si>
  <si>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</si>
  <si>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</si>
  <si>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</si>
  <si>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</si>
  <si>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</si>
  <si>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</si>
  <si>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</si>
  <si>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</si>
  <si>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</si>
  <si>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</si>
  <si>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</si>
  <si>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</si>
  <si>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</si>
  <si>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</si>
  <si>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</si>
  <si>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</si>
  <si>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</si>
  <si>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</si>
  <si>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</si>
  <si>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</si>
  <si>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</si>
  <si>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</si>
  <si>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</si>
  <si>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</si>
  <si>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</si>
  <si>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</si>
  <si>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</si>
  <si>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</si>
  <si>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</si>
  <si>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</si>
  <si>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</si>
  <si>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</si>
  <si>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</si>
  <si>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</si>
  <si>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</si>
  <si>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</si>
  <si>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</si>
  <si>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</si>
  <si>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</si>
  <si>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</si>
  <si>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</si>
  <si>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</si>
  <si>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</si>
  <si>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</si>
  <si>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</si>
  <si>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</si>
  <si>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</si>
  <si>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</si>
  <si>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</si>
  <si>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</si>
  <si>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</si>
  <si>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</si>
  <si>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</si>
  <si>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</si>
  <si>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</si>
  <si>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</si>
  <si>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</si>
  <si>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</si>
  <si>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</si>
  <si>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</si>
  <si>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</si>
  <si>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</si>
  <si>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</si>
  <si>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</si>
  <si>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</si>
  <si>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</si>
  <si>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</si>
  <si>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</si>
  <si>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</si>
  <si>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</si>
  <si>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</si>
  <si>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</si>
  <si>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</si>
  <si>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</si>
  <si>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</si>
  <si>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</si>
  <si>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</si>
  <si>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</si>
  <si>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</si>
  <si>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</si>
  <si>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</si>
  <si>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</si>
  <si>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</si>
  <si>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</si>
  <si>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</si>
  <si>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</si>
  <si>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</si>
  <si>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</si>
  <si>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</si>
  <si>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</si>
  <si>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</si>
  <si>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</si>
  <si>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</si>
  <si>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</si>
  <si>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</si>
  <si>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</si>
  <si>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</si>
  <si>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</si>
  <si>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</si>
  <si>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</si>
  <si>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</si>
  <si>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</si>
  <si>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</si>
  <si>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</si>
  <si>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</si>
  <si>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</si>
  <si>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</si>
  <si>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</si>
  <si>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</si>
  <si>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</si>
  <si>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</si>
  <si>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</si>
  <si>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</si>
  <si>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</si>
  <si>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</si>
  <si>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</si>
  <si>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</si>
  <si>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</si>
  <si>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</si>
  <si>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</si>
  <si>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</si>
  <si>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</si>
  <si>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</si>
  <si>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</si>
  <si>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</si>
  <si>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</si>
  <si>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</si>
  <si>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</si>
  <si>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</si>
  <si>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</si>
  <si>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</si>
  <si>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</si>
  <si>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</si>
  <si>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</si>
  <si>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</si>
  <si>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</si>
  <si>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</si>
  <si>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</si>
  <si>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</si>
  <si>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</si>
  <si>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</si>
  <si>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</si>
  <si>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</si>
  <si>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</si>
  <si>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</si>
  <si>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</si>
  <si>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</si>
  <si>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</si>
  <si>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</si>
  <si>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</si>
  <si>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</si>
  <si>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</si>
  <si>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</si>
  <si>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</si>
  <si>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</si>
  <si>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</si>
  <si>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</si>
  <si>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</si>
  <si>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</si>
  <si>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</si>
  <si>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</si>
  <si>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</si>
  <si>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</si>
  <si>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</si>
  <si>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</si>
  <si>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</si>
  <si>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</si>
  <si>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</si>
  <si>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</si>
  <si>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</si>
  <si>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</si>
  <si>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</si>
  <si>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</si>
  <si>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</si>
  <si>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</si>
  <si>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</si>
  <si>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</si>
  <si>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</si>
  <si>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</si>
  <si>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</si>
  <si>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</si>
  <si>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</si>
  <si>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</si>
  <si>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</si>
  <si>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</si>
  <si>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</si>
  <si>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</si>
  <si>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</si>
  <si>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</si>
  <si>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</si>
  <si>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</si>
  <si>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</si>
  <si>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</si>
  <si>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</si>
  <si>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</si>
  <si>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</si>
  <si>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</si>
  <si>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</si>
  <si>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</si>
  <si>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</si>
  <si>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</si>
  <si>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</si>
  <si>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</si>
  <si>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</si>
  <si>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</si>
  <si>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</si>
  <si>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</si>
  <si>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</si>
  <si>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</si>
  <si>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</si>
  <si>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</si>
  <si>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</si>
  <si>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</si>
  <si>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</si>
  <si>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</si>
  <si>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</si>
  <si>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</si>
  <si>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</si>
  <si>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</si>
  <si>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</si>
  <si>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</si>
  <si>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</si>
  <si>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</si>
  <si>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</si>
  <si>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</si>
  <si>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</si>
  <si>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</si>
  <si>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</si>
  <si>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</si>
  <si>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</si>
  <si>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</si>
  <si>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</si>
  <si>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</si>
  <si>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</si>
  <si>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</si>
  <si>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</si>
  <si>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</si>
  <si>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</si>
  <si>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</si>
  <si>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</si>
  <si>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</si>
  <si>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</si>
  <si>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</si>
  <si>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</si>
  <si>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</si>
  <si>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</si>
  <si>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</si>
  <si>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</si>
  <si>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</si>
  <si>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</si>
  <si>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</si>
  <si>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</si>
  <si>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</si>
  <si>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</si>
  <si>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</si>
  <si>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</si>
  <si>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</si>
  <si>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</si>
  <si>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</si>
  <si>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</si>
  <si>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</si>
  <si>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</si>
  <si>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</si>
  <si>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</si>
  <si>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</si>
  <si>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</si>
  <si>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</si>
  <si>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</si>
  <si>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</si>
  <si>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</si>
  <si>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</si>
  <si>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</si>
  <si>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</si>
  <si>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</si>
  <si>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</si>
  <si>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</si>
  <si>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</si>
  <si>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</si>
  <si>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</si>
  <si>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</si>
  <si>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</si>
  <si>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</si>
  <si>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</si>
  <si>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</si>
  <si>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</si>
  <si>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</si>
  <si>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</si>
  <si>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</si>
  <si>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</si>
  <si>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</si>
  <si>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</si>
  <si>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</si>
  <si>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</si>
  <si>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</si>
  <si>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</si>
  <si>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</si>
  <si>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</si>
  <si>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</si>
  <si>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</si>
  <si>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</si>
  <si>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</si>
  <si>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</si>
  <si>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</si>
  <si>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</si>
  <si>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</si>
  <si>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</si>
  <si>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</si>
  <si>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</si>
  <si>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</si>
  <si>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</si>
  <si>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</si>
  <si>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</si>
  <si>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</si>
  <si>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</si>
  <si>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</si>
  <si>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</si>
  <si>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</si>
  <si>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</si>
  <si>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</si>
  <si>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</si>
  <si>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</si>
  <si>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</si>
  <si>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</si>
  <si>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</si>
  <si>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</si>
  <si>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</si>
  <si>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</si>
  <si>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</si>
  <si>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</si>
  <si>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</si>
  <si>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</si>
  <si>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</si>
  <si>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</si>
  <si>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</si>
  <si>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</si>
  <si>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</si>
  <si>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</si>
  <si>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</si>
  <si>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</si>
  <si>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</si>
  <si>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</si>
  <si>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</si>
  <si>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</si>
  <si>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</si>
  <si>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</si>
  <si>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</si>
  <si>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</si>
  <si>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</si>
  <si>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</si>
  <si>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</si>
  <si>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</si>
  <si>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</si>
  <si>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</si>
  <si>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</si>
  <si>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</si>
  <si>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</si>
  <si>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</si>
  <si>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</si>
  <si>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</si>
  <si>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</si>
  <si>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</si>
  <si>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</si>
  <si>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</si>
  <si>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</si>
  <si>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</si>
  <si>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</si>
  <si>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</si>
  <si>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</si>
  <si>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</si>
  <si>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</si>
  <si>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</si>
  <si>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</si>
  <si>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</si>
  <si>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</si>
  <si>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</si>
  <si>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</si>
  <si>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</si>
  <si>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</si>
  <si>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</si>
  <si>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</si>
  <si>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</si>
  <si>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</si>
  <si>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</si>
  <si>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</si>
  <si>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</si>
  <si>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</si>
  <si>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</si>
  <si>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</si>
  <si>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</si>
  <si>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</si>
  <si>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</si>
  <si>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</si>
  <si>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</si>
  <si>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</si>
  <si>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</si>
  <si>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</si>
  <si>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</si>
  <si>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</si>
  <si>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</si>
  <si>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</si>
  <si>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</si>
  <si>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</si>
  <si>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</si>
  <si>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</si>
  <si>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</si>
  <si>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</si>
  <si>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</si>
  <si>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</si>
  <si>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</si>
  <si>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</si>
  <si>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</si>
  <si>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</si>
  <si>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</si>
  <si>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</si>
  <si>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</si>
  <si>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</si>
  <si>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</si>
  <si>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</si>
  <si>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</si>
  <si>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</si>
  <si>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</si>
  <si>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</si>
  <si>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</si>
  <si>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</si>
  <si>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</si>
  <si>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</si>
  <si>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</si>
  <si>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</si>
  <si>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</si>
  <si>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</si>
  <si>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</si>
  <si>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</si>
  <si>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</si>
  <si>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</si>
  <si>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</si>
  <si>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</si>
  <si>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</si>
  <si>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</si>
  <si>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</si>
  <si>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</si>
  <si>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</si>
  <si>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</si>
  <si>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</si>
  <si>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</si>
  <si>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</si>
  <si>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</si>
  <si>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</si>
  <si>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</si>
  <si>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</si>
  <si>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</si>
  <si>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</si>
  <si>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</si>
  <si>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</si>
  <si>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</si>
  <si>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</si>
  <si>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</si>
  <si>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</si>
  <si>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</si>
  <si>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</si>
  <si>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</si>
  <si>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</si>
  <si>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</si>
  <si>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</si>
  <si>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</si>
  <si>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</si>
  <si>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</si>
  <si>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</si>
  <si>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</si>
  <si>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</si>
  <si>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</si>
  <si>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</si>
  <si>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</si>
  <si>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</si>
  <si>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</si>
  <si>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</si>
  <si>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</si>
  <si>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</si>
  <si>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</si>
  <si>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</si>
  <si>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</si>
  <si>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</si>
  <si>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</si>
  <si>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</si>
  <si>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</si>
  <si>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</si>
  <si>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</si>
  <si>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</si>
  <si>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</si>
  <si>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</si>
  <si>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</si>
  <si>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</si>
  <si>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</si>
  <si>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</si>
  <si>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</si>
  <si>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</si>
  <si>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</si>
  <si>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</si>
  <si>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</si>
  <si>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</si>
  <si>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</si>
  <si>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</si>
  <si>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</si>
  <si>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</si>
  <si>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</si>
  <si>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</si>
  <si>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</si>
  <si>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</si>
  <si>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</si>
  <si>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</si>
  <si>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</si>
  <si>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</si>
  <si>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</si>
  <si>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</si>
  <si>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</si>
  <si>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</si>
  <si>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</si>
  <si>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</si>
  <si>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</si>
  <si>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</si>
  <si>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</si>
  <si>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</si>
  <si>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</si>
  <si>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</si>
  <si>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</si>
  <si>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</si>
  <si>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</si>
  <si>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</si>
  <si>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</si>
  <si>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</si>
  <si>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</si>
  <si>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</si>
  <si>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</si>
  <si>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</si>
  <si>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</si>
  <si>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</si>
  <si>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</si>
  <si>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</si>
  <si>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</si>
  <si>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</si>
  <si>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</si>
  <si>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</si>
  <si>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</si>
  <si>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</si>
  <si>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</si>
  <si>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</si>
  <si>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</si>
  <si>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</si>
  <si>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</si>
  <si>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</si>
  <si>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</si>
  <si>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</si>
  <si>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</si>
  <si>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</si>
  <si>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</si>
  <si>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</si>
  <si>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</si>
  <si>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</si>
  <si>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</si>
  <si>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</si>
  <si>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</si>
  <si>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</si>
  <si>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</si>
  <si>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</si>
  <si>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</si>
  <si>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</si>
  <si>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</si>
  <si>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</si>
  <si>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</si>
  <si>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</si>
  <si>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</si>
  <si>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</si>
  <si>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</si>
  <si>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</si>
  <si>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</si>
  <si>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</si>
  <si>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</si>
  <si>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</si>
  <si>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</si>
  <si>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</si>
  <si>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</si>
  <si>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</si>
  <si>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</si>
  <si>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</si>
  <si>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</si>
  <si>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</si>
  <si>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</si>
  <si>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</si>
  <si>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</si>
  <si>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</si>
  <si>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</si>
  <si>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</si>
  <si>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</si>
  <si>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</si>
  <si>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</si>
  <si>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</si>
  <si>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</si>
  <si>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</si>
  <si>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</si>
  <si>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</si>
  <si>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</si>
  <si>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</si>
  <si>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</si>
  <si>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</si>
  <si>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</si>
  <si>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</si>
  <si>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</si>
  <si>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</si>
  <si>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</si>
  <si>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</si>
  <si>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</si>
  <si>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</si>
  <si>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</si>
  <si>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</si>
  <si>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</si>
  <si>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</si>
  <si>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</si>
  <si>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</si>
  <si>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</si>
  <si>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</si>
  <si>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</si>
  <si>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</si>
  <si>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</si>
  <si>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</si>
  <si>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</si>
  <si>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</si>
  <si>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</si>
  <si>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</si>
  <si>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</si>
  <si>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</si>
  <si>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</si>
  <si>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</si>
  <si>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</si>
  <si>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</si>
  <si>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</si>
  <si>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</si>
  <si>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</si>
  <si>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</si>
  <si>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</si>
  <si>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</si>
  <si>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</si>
  <si>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</si>
  <si>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</si>
  <si>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</si>
  <si>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</si>
  <si>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</si>
  <si>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</si>
  <si>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</si>
  <si>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</si>
  <si>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</si>
  <si>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</si>
  <si>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</si>
  <si>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</si>
  <si>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</si>
  <si>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</si>
  <si>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</si>
  <si>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</si>
  <si>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</si>
  <si>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</si>
  <si>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</si>
  <si>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</si>
  <si>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</si>
  <si>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</si>
  <si>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</si>
  <si>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</si>
  <si>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</si>
  <si>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</si>
  <si>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</si>
  <si>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</si>
  <si>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</si>
  <si>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</si>
  <si>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</si>
  <si>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</si>
  <si>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</si>
  <si>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</si>
  <si>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</si>
  <si>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</si>
  <si>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</si>
  <si>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</si>
  <si>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</si>
  <si>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</si>
  <si>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</si>
  <si>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</si>
  <si>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</si>
  <si>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</si>
  <si>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</si>
  <si>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</si>
  <si>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</si>
  <si>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</si>
  <si>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</si>
  <si>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</si>
  <si>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</si>
  <si>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</si>
  <si>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</si>
  <si>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</si>
  <si>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</si>
  <si>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</si>
  <si>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</si>
  <si>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</si>
  <si>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</si>
  <si>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</si>
  <si>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</si>
  <si>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</si>
  <si>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</si>
  <si>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</si>
  <si>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</si>
  <si>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</si>
  <si>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</si>
  <si>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</si>
  <si>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</si>
  <si>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</si>
  <si>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</si>
  <si>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</si>
  <si>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</si>
  <si>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</si>
  <si>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</si>
  <si>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</si>
  <si>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</si>
  <si>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</si>
  <si>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</si>
  <si>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</si>
  <si>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</si>
  <si>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</si>
  <si>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</si>
  <si>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</si>
  <si>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</si>
  <si>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</si>
  <si>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</si>
  <si>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</si>
  <si>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</si>
  <si>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</si>
  <si>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</si>
  <si>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</si>
  <si>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</si>
  <si>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</si>
  <si>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</si>
  <si>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</si>
  <si>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</si>
  <si>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</si>
  <si>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</si>
  <si>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</si>
  <si>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</si>
  <si>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</si>
  <si>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</si>
  <si>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</si>
  <si>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</si>
  <si>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</si>
  <si>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</si>
  <si>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</si>
  <si>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</si>
  <si>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</si>
  <si>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</si>
  <si>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</si>
  <si>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</si>
  <si>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</si>
  <si>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</si>
  <si>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</si>
  <si>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</si>
  <si>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</si>
  <si>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</si>
  <si>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</si>
  <si>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</si>
  <si>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</si>
  <si>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</si>
  <si>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</si>
  <si>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</si>
  <si>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</si>
  <si>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</si>
  <si>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</si>
  <si>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</si>
  <si>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</si>
  <si>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</si>
  <si>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</si>
  <si>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</si>
  <si>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</si>
  <si>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</si>
  <si>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</si>
  <si>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</si>
  <si>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</si>
  <si>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</si>
  <si>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</si>
  <si>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</si>
  <si>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</si>
  <si>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</si>
  <si>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</si>
  <si>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</si>
  <si>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</si>
  <si>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</si>
  <si>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</si>
  <si>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</si>
  <si>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</si>
  <si>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</si>
  <si>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</si>
  <si>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</si>
  <si>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</si>
  <si>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</si>
  <si>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</si>
  <si>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</si>
  <si>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</si>
  <si>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</si>
  <si>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</si>
  <si>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</si>
  <si>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</si>
  <si>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</si>
  <si>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</si>
  <si>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</si>
  <si>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</si>
  <si>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</si>
  <si>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</si>
  <si>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</si>
  <si>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</si>
  <si>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</si>
  <si>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</si>
  <si>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</si>
  <si>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</si>
  <si>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</si>
  <si>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</si>
  <si>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</si>
  <si>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</si>
  <si>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</si>
  <si>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</si>
  <si>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</si>
  <si>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</si>
  <si>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</si>
  <si>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</si>
  <si>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</si>
  <si>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</si>
  <si>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</si>
  <si>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</si>
  <si>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</si>
  <si>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</si>
  <si>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</si>
  <si>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</si>
  <si>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</si>
  <si>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</si>
  <si>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</si>
  <si>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</si>
  <si>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</si>
  <si>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</si>
  <si>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</si>
  <si>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</si>
  <si>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</si>
  <si>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</si>
  <si>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</si>
  <si>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</si>
  <si>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</si>
  <si>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</si>
  <si>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</si>
  <si>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</si>
  <si>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</si>
  <si>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</si>
  <si>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</si>
  <si>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</si>
  <si>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</si>
  <si>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</si>
  <si>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</si>
  <si>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</si>
  <si>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</si>
  <si>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</si>
  <si>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</si>
  <si>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</si>
  <si>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</si>
  <si>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</si>
  <si>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</si>
  <si>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</si>
  <si>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</si>
  <si>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</si>
  <si>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</si>
  <si>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</si>
  <si>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</si>
  <si>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</si>
  <si>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</si>
  <si>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</si>
  <si>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</si>
  <si>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</si>
  <si>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</si>
  <si>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</si>
  <si>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</si>
  <si>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</si>
  <si>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</si>
  <si>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</si>
  <si>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</si>
  <si>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</si>
  <si>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</si>
  <si>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</si>
  <si>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</si>
  <si>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</si>
  <si>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</si>
  <si>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</si>
  <si>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</si>
  <si>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</si>
  <si>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</si>
  <si>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</si>
  <si>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</si>
  <si>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</si>
  <si>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</si>
  <si>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</si>
  <si>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</si>
  <si>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</si>
  <si>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</si>
  <si>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</si>
  <si>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</si>
  <si>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</si>
  <si>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</si>
  <si>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</si>
  <si>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</si>
  <si>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</si>
  <si>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</si>
  <si>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</si>
  <si>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</si>
  <si>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</si>
  <si>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</si>
  <si>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</si>
  <si>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</si>
  <si>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</si>
  <si>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</si>
  <si>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</si>
  <si>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</si>
  <si>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</si>
  <si>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</si>
  <si>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</si>
  <si>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</si>
  <si>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</si>
  <si>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</si>
  <si>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</si>
  <si>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</si>
  <si>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</si>
  <si>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</si>
  <si>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</si>
  <si>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</si>
  <si>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</si>
  <si>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</si>
  <si>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</si>
  <si>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</si>
  <si>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</si>
  <si>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</si>
  <si>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</si>
  <si>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</si>
  <si>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</si>
  <si>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</si>
  <si>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</si>
  <si>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</si>
  <si>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</si>
  <si>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</si>
  <si>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</si>
  <si>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</si>
  <si>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</si>
  <si>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</si>
  <si>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</si>
  <si>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</si>
  <si>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</si>
  <si>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</si>
  <si>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</si>
  <si>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</si>
  <si>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</si>
  <si>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</si>
  <si>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</si>
  <si>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</si>
  <si>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</si>
  <si>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</si>
  <si>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</si>
  <si>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</si>
  <si>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</si>
  <si>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</si>
  <si>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</si>
  <si>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</si>
  <si>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</si>
  <si>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</si>
  <si>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</si>
  <si>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</si>
  <si>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</si>
  <si>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</si>
  <si>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</si>
  <si>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</si>
  <si>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</si>
  <si>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</si>
  <si>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</si>
  <si>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</si>
  <si>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</si>
  <si>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</si>
  <si>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</si>
  <si>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</si>
  <si>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</si>
  <si>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</si>
  <si>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</si>
  <si>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</si>
  <si>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</si>
  <si>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</si>
  <si>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</si>
  <si>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</si>
  <si>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</si>
  <si>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</si>
  <si>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</si>
  <si>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</si>
  <si>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</si>
  <si>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</si>
  <si>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</si>
  <si>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</si>
  <si>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</si>
  <si>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</si>
  <si>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</si>
  <si>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</si>
  <si>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</si>
  <si>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</si>
  <si>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</si>
  <si>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</si>
  <si>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</si>
  <si>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</si>
  <si>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</si>
  <si>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</si>
  <si>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</si>
  <si>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</si>
  <si>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</si>
  <si>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</si>
  <si>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</si>
  <si>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</si>
  <si>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</si>
  <si>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</si>
  <si>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</si>
  <si>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</si>
  <si>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</si>
  <si>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</si>
  <si>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</si>
  <si>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</si>
  <si>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</si>
  <si>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</si>
  <si>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</si>
  <si>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</si>
  <si>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</si>
  <si>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</si>
  <si>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</si>
  <si>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</si>
  <si>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</si>
  <si>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</si>
  <si>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</si>
  <si>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</si>
  <si>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</si>
  <si>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</si>
  <si>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</si>
  <si>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</si>
  <si>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</si>
  <si>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</si>
  <si>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</si>
  <si>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</si>
  <si>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</si>
  <si>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</si>
  <si>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</si>
  <si>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</si>
  <si>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</si>
  <si>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</si>
  <si>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</si>
  <si>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</si>
  <si>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</si>
  <si>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</si>
  <si>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</si>
  <si>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</si>
  <si>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</si>
  <si>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</si>
  <si>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</si>
  <si>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</si>
  <si>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</si>
  <si>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</si>
  <si>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</si>
  <si>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</si>
  <si>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</si>
  <si>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</si>
  <si>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</si>
  <si>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</si>
  <si>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</si>
  <si>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</si>
  <si>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</si>
  <si>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</si>
  <si>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</si>
  <si>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</si>
  <si>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</si>
  <si>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</si>
  <si>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</si>
  <si>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</si>
  <si>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</si>
  <si>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</si>
  <si>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</si>
  <si>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</si>
  <si>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</si>
  <si>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</si>
  <si>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</si>
  <si>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</si>
  <si>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</si>
  <si>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</si>
  <si>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</si>
  <si>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</si>
  <si>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</si>
  <si>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</si>
  <si>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</si>
  <si>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</si>
  <si>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</si>
  <si>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</si>
  <si>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</si>
  <si>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</si>
  <si>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</si>
  <si>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</si>
  <si>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</si>
  <si>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</si>
  <si>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</si>
  <si>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</si>
  <si>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</si>
  <si>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</si>
  <si>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</si>
  <si>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</si>
  <si>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</si>
  <si>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</si>
  <si>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</si>
  <si>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</si>
  <si>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</si>
  <si>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</si>
  <si>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</si>
  <si>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</si>
  <si>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</si>
  <si>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</si>
  <si>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</si>
  <si>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</si>
  <si>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</si>
  <si>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</si>
  <si>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</si>
  <si>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</si>
  <si>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</si>
  <si>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</si>
  <si>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</si>
  <si>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</si>
  <si>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</si>
  <si>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</si>
  <si>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</si>
  <si>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</si>
  <si>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</si>
  <si>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</si>
  <si>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</si>
  <si>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</si>
  <si>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</si>
  <si>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</si>
  <si>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</si>
  <si>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</si>
  <si>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</si>
  <si>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</si>
  <si>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</si>
  <si>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</si>
  <si>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</si>
  <si>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</si>
  <si>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</si>
  <si>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</si>
  <si>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</si>
  <si>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</si>
  <si>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</si>
  <si>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</si>
  <si>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</si>
  <si>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</si>
  <si>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</si>
  <si>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</si>
  <si>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</si>
  <si>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</si>
  <si>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</si>
  <si>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</si>
  <si>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</si>
  <si>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</si>
  <si>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</si>
  <si>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</si>
  <si>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</si>
  <si>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</si>
  <si>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</si>
  <si>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</si>
  <si>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</si>
  <si>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</si>
  <si>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</si>
  <si>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</si>
  <si>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</si>
  <si>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</si>
  <si>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</si>
  <si>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</si>
  <si>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</si>
  <si>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</si>
  <si>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</si>
  <si>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</si>
  <si>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</si>
  <si>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</si>
  <si>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</si>
  <si>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</si>
  <si>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</si>
  <si>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</si>
  <si>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</si>
  <si>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</si>
  <si>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</si>
  <si>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</si>
  <si>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</si>
  <si>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</si>
  <si>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</si>
  <si>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</si>
  <si>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</si>
  <si>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</si>
  <si>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</si>
  <si>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</si>
  <si>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</si>
  <si>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</si>
  <si>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</si>
  <si>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</si>
  <si>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</si>
  <si>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</si>
  <si>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</si>
  <si>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</si>
  <si>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</si>
  <si>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</si>
  <si>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</si>
  <si>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</si>
  <si>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</si>
  <si>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</si>
  <si>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</si>
  <si>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</si>
  <si>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</si>
  <si>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</si>
  <si>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</si>
  <si>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</si>
  <si>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</si>
  <si>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</si>
  <si>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</si>
  <si>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</si>
  <si>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</si>
  <si>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</si>
  <si>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</si>
  <si>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</si>
  <si>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</si>
  <si>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</si>
  <si>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</si>
  <si>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</si>
  <si>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</si>
  <si>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</si>
  <si>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</si>
  <si>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</si>
  <si>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</si>
  <si>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</si>
  <si>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</si>
  <si>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</si>
  <si>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</si>
  <si>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</si>
  <si>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</si>
  <si>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</si>
  <si>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</si>
  <si>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</si>
  <si>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</si>
  <si>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</si>
  <si>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</si>
  <si>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</si>
  <si>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</si>
  <si>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</si>
  <si>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</si>
  <si>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</si>
  <si>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</si>
  <si>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</si>
  <si>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</si>
  <si>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</si>
  <si>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</si>
  <si>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</si>
  <si>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</si>
  <si>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</si>
  <si>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</si>
  <si>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</si>
  <si>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</si>
  <si>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</si>
  <si>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</si>
  <si>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</si>
  <si>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</si>
  <si>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</si>
  <si>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</si>
  <si>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</si>
  <si>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</si>
  <si>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</si>
  <si>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</si>
  <si>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</si>
  <si>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</si>
  <si>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</si>
  <si>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</si>
  <si>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</si>
  <si>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</si>
  <si>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</si>
  <si>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</si>
  <si>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</si>
  <si>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</si>
  <si>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</si>
  <si>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</si>
  <si>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</si>
  <si>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</si>
  <si>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</si>
  <si>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</si>
  <si>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</si>
  <si>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</si>
  <si>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</si>
  <si>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</si>
  <si>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</si>
  <si>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</si>
  <si>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</si>
  <si>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</si>
  <si>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</si>
  <si>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</si>
  <si>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</si>
  <si>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</si>
  <si>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</si>
  <si>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</si>
  <si>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</si>
  <si>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</si>
  <si>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</si>
  <si>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</si>
  <si>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</si>
  <si>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</si>
  <si>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</si>
  <si>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</si>
  <si>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</si>
  <si>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</si>
  <si>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</si>
  <si>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</si>
  <si>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</si>
  <si>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</si>
  <si>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</si>
  <si>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</si>
  <si>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</si>
  <si>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</si>
  <si>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</si>
  <si>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</si>
  <si>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</si>
  <si>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</si>
  <si>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</si>
  <si>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</si>
  <si>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</si>
  <si>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</si>
  <si>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</si>
  <si>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</si>
  <si>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</si>
  <si>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</si>
  <si>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</si>
  <si>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</si>
  <si>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</si>
  <si>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</si>
  <si>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</si>
  <si>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</si>
  <si>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</si>
  <si>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</si>
  <si>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</si>
  <si>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</si>
  <si>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</si>
  <si>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</si>
  <si>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</si>
  <si>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</si>
  <si>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</si>
  <si>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</si>
  <si>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</si>
  <si>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</si>
  <si>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</si>
  <si>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</si>
  <si>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</si>
  <si>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</si>
  <si>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</si>
  <si>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</si>
  <si>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</si>
  <si>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</si>
  <si>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</si>
  <si>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</si>
  <si>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</si>
  <si>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</si>
  <si>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</si>
  <si>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</si>
  <si>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</si>
  <si>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</si>
  <si>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</si>
  <si>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</si>
  <si>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</si>
  <si>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</si>
  <si>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</si>
  <si>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</si>
  <si>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</si>
  <si>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</si>
  <si>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</si>
  <si>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</si>
  <si>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</si>
  <si>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</si>
  <si>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</si>
  <si>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</si>
  <si>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</si>
  <si>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</si>
  <si>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</si>
  <si>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</si>
  <si>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</si>
  <si>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</si>
  <si>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</si>
  <si>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</si>
  <si>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</si>
  <si>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</si>
  <si>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</si>
  <si>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</si>
  <si>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</si>
  <si>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</si>
  <si>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</si>
  <si>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</si>
  <si>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</si>
  <si>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</si>
  <si>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</si>
  <si>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</si>
  <si>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</si>
  <si>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</si>
  <si>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</si>
  <si>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</si>
  <si>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</si>
  <si>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</si>
  <si>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</si>
  <si>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</si>
  <si>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</si>
  <si>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</si>
  <si>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</si>
  <si>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</si>
  <si>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</si>
  <si>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</si>
  <si>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</si>
  <si>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</si>
  <si>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</si>
  <si>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</si>
  <si>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</si>
  <si>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</si>
  <si>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</si>
  <si>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</si>
  <si>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</si>
  <si>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</si>
  <si>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</si>
  <si>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</si>
  <si>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</si>
  <si>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</si>
  <si>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</si>
  <si>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</si>
  <si>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</si>
  <si>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</si>
  <si>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</si>
  <si>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</si>
  <si>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</si>
  <si>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</si>
  <si>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</si>
  <si>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</si>
  <si>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</si>
  <si>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</si>
  <si>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</si>
  <si>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</si>
  <si>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</si>
  <si>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</si>
  <si>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</si>
  <si>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</si>
  <si>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</si>
  <si>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</si>
  <si>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</si>
  <si>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</si>
  <si>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</si>
  <si>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</si>
  <si>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</si>
  <si>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</si>
  <si>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</si>
  <si>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</si>
  <si>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</si>
  <si>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</si>
  <si>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</si>
  <si>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</si>
  <si>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</si>
  <si>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</si>
  <si>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</si>
  <si>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</si>
  <si>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</si>
  <si>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</si>
  <si>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</si>
  <si>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</si>
  <si>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</si>
  <si>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</si>
  <si>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</si>
  <si>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</si>
  <si>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</si>
  <si>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</si>
  <si>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</si>
  <si>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</si>
  <si>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</si>
  <si>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</si>
  <si>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</si>
  <si>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</si>
  <si>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</si>
  <si>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</si>
  <si>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</si>
  <si>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</si>
  <si>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</si>
  <si>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</si>
  <si>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</si>
  <si>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</si>
  <si>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</si>
  <si>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</si>
  <si>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</si>
  <si>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</si>
  <si>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</si>
  <si>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</si>
  <si>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</si>
  <si>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</si>
  <si>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</si>
  <si>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</si>
  <si>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</si>
  <si>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</si>
  <si>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</si>
  <si>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</si>
  <si>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</si>
  <si>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</si>
  <si>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</si>
  <si>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</si>
  <si>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</si>
  <si>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</si>
  <si>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</si>
  <si>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</si>
  <si>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</si>
  <si>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</si>
  <si>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</si>
  <si>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</si>
  <si>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</si>
  <si>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</si>
  <si>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</si>
  <si>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</si>
  <si>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</si>
  <si>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</si>
  <si>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</si>
  <si>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</si>
  <si>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</si>
  <si>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</si>
  <si>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</si>
  <si>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</si>
  <si>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</si>
  <si>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</si>
  <si>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</si>
  <si>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</si>
  <si>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</si>
  <si>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</si>
  <si>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</si>
  <si>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</si>
  <si>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IH232</t>
  </si>
  <si>
    <t>Datenherkunft zu GuiXT optimierten Fahrzeugequis ermitteln</t>
  </si>
  <si>
    <t>NL1</t>
  </si>
  <si>
    <t>Onlineanfrage HA erfassen</t>
  </si>
  <si>
    <t>NL2</t>
  </si>
  <si>
    <t>Onlineanfrage HA prüfen (ADB)</t>
  </si>
  <si>
    <t>NL3</t>
  </si>
  <si>
    <t>Vorgangsanlage (Cronos)</t>
  </si>
  <si>
    <t>NL4</t>
  </si>
  <si>
    <t>Vorgangsanlage (ETW)</t>
  </si>
  <si>
    <t>NL5</t>
  </si>
  <si>
    <t>Vorgangsanlage (SDA)</t>
  </si>
  <si>
    <t>NL6</t>
  </si>
  <si>
    <t>WfKz übergeben/auslesen</t>
  </si>
  <si>
    <t>NL7</t>
  </si>
  <si>
    <t>SAP-Job: HA-Vorgangserzeugung durch DMS-Wkfw-Kennzeichen</t>
  </si>
  <si>
    <t>NL8</t>
  </si>
  <si>
    <t>Vorgang wird automatisch angelegt</t>
  </si>
  <si>
    <t>NL9</t>
  </si>
  <si>
    <t>WkfW: Vorrang im BWP einsortieren</t>
  </si>
  <si>
    <t>NL10</t>
  </si>
  <si>
    <t>Vorgang anlegen</t>
  </si>
  <si>
    <t>NL11</t>
  </si>
  <si>
    <t>Vorgang ändern</t>
  </si>
  <si>
    <t>NL12</t>
  </si>
  <si>
    <t>Vorgang anzeigen</t>
  </si>
  <si>
    <t>NL13</t>
  </si>
  <si>
    <t>Wkfw: Status 000 in HA-Vorgang setzen</t>
  </si>
  <si>
    <t>NL14</t>
  </si>
  <si>
    <t>Versorgungssituation ansehen (Kundendaten)</t>
  </si>
  <si>
    <t>NL16</t>
  </si>
  <si>
    <t>GrdSt anlegen, ändern, anzeigen</t>
  </si>
  <si>
    <t>NL21</t>
  </si>
  <si>
    <t>JOB: Neuantrag in TABD (sofort)</t>
  </si>
  <si>
    <t>NL22</t>
  </si>
  <si>
    <t>Cronosvorgang klassifizieren (nach autom. Anlage)</t>
  </si>
  <si>
    <t>NL24</t>
  </si>
  <si>
    <t>Wkfw: Status 010 in HA-Vorgang setzen</t>
  </si>
  <si>
    <t>NL25</t>
  </si>
  <si>
    <t>Wkfw: Vorrang im BWP einsortieren</t>
  </si>
  <si>
    <t>NL27</t>
  </si>
  <si>
    <t>EW-Veranlagung (Mitanschluss)</t>
  </si>
  <si>
    <t>NL28</t>
  </si>
  <si>
    <t>EW-Veranlagung (gem. Anschluss)</t>
  </si>
  <si>
    <t>NL29</t>
  </si>
  <si>
    <t>Aufhebung Wiedervorlage (durch Wfkz im DMS)</t>
  </si>
  <si>
    <t>NL30</t>
  </si>
  <si>
    <t>Aufhebung Wiedervorlage (Erreichung Datum)</t>
  </si>
  <si>
    <t>NL31</t>
  </si>
  <si>
    <t>Cronosvorgang stornieren</t>
  </si>
  <si>
    <t>NL32</t>
  </si>
  <si>
    <t>Beauftragung Stammdaten schließen</t>
  </si>
  <si>
    <t>NL33</t>
  </si>
  <si>
    <t>SD-Angebot anlegen, ändern, anzeigen</t>
  </si>
  <si>
    <t>NL34</t>
  </si>
  <si>
    <t>Wkfw: Status 020 in HA-Vorgang setzen</t>
  </si>
  <si>
    <t>NL35</t>
  </si>
  <si>
    <t>NL36</t>
  </si>
  <si>
    <t>NL37</t>
  </si>
  <si>
    <t>NL38</t>
  </si>
  <si>
    <t>NL39</t>
  </si>
  <si>
    <t>Status 030 in HA-Vorgang setzen (manuell)</t>
  </si>
  <si>
    <t>NL40</t>
  </si>
  <si>
    <t>Status 040 in HA-Vorgang setzen (manuell)</t>
  </si>
  <si>
    <t>NL41</t>
  </si>
  <si>
    <t>SD-Kundenauftrag anlegen, ändern, anzeigen</t>
  </si>
  <si>
    <t>NL42</t>
  </si>
  <si>
    <t>CS-Auftrag automatisch erzeugen</t>
  </si>
  <si>
    <t>NL43</t>
  </si>
  <si>
    <t>Wkfw: Status 050 in HA-Vorgang setzen</t>
  </si>
  <si>
    <t>NL44</t>
  </si>
  <si>
    <t>Wkfw: Vorgang im BWP einsortieren</t>
  </si>
  <si>
    <t>NL45</t>
  </si>
  <si>
    <t>Systempflege</t>
  </si>
  <si>
    <t>NL46</t>
  </si>
  <si>
    <t>Vorgang weiterleiten (Freigabe Installateurbescheinigung)</t>
  </si>
  <si>
    <t>NL47</t>
  </si>
  <si>
    <t>NL48</t>
  </si>
  <si>
    <t>NL49</t>
  </si>
  <si>
    <t>NL50</t>
  </si>
  <si>
    <t>Neuanschluss: CS-Auftrag bearbeiten</t>
  </si>
  <si>
    <t>NL51</t>
  </si>
  <si>
    <t xml:space="preserve">SAP-Job: CO_KB21_ZCOKB21WVHA_UC4_TAG </t>
  </si>
  <si>
    <t>NL52</t>
  </si>
  <si>
    <t>Import HA-Vorgang ins UBI</t>
  </si>
  <si>
    <t>NL53</t>
  </si>
  <si>
    <t>UBI-Vorgang anlegen (Kunde und/oder BWB)</t>
  </si>
  <si>
    <t>NL56</t>
  </si>
  <si>
    <t>Rep./Ausw.: CS-Auftrag anlegen (Kunde)</t>
  </si>
  <si>
    <t>NL57</t>
  </si>
  <si>
    <t>NL58</t>
  </si>
  <si>
    <t>Materialreservierung</t>
  </si>
  <si>
    <t>NL61</t>
  </si>
  <si>
    <t>Bestellentwurf im UBI erfassen</t>
  </si>
  <si>
    <t>NL66</t>
  </si>
  <si>
    <t>Baubeginn eintragen</t>
  </si>
  <si>
    <t>NL67</t>
  </si>
  <si>
    <t>Wkfw: Status 060 in HA-Vorgang setzen</t>
  </si>
  <si>
    <t>NL68</t>
  </si>
  <si>
    <t>Bauende eintragen</t>
  </si>
  <si>
    <t>NL69</t>
  </si>
  <si>
    <t>Wkfw: Status 070 in HA-Vorgang setzen</t>
  </si>
  <si>
    <t>NL70</t>
  </si>
  <si>
    <t>T1 eintragen (Firmenrechnung vorhanden)</t>
  </si>
  <si>
    <t>NL71</t>
  </si>
  <si>
    <t>T2 eintragen (alle Rechnungen vorhanden)</t>
  </si>
  <si>
    <t>NL72</t>
  </si>
  <si>
    <t>Maßnahme anlegen</t>
  </si>
  <si>
    <t>NL73</t>
  </si>
  <si>
    <t>Maßnahme abschließen</t>
  </si>
  <si>
    <t>NL74</t>
  </si>
  <si>
    <t>Meldung anlegen</t>
  </si>
  <si>
    <t>NL75</t>
  </si>
  <si>
    <t>Katalogeintrag, LeitArbPlatz, in Arbeit geben</t>
  </si>
  <si>
    <t>NL76</t>
  </si>
  <si>
    <t>Meldung abschließen</t>
  </si>
  <si>
    <t>NL77</t>
  </si>
  <si>
    <t>CS-Auftrag techn. abschließen</t>
  </si>
  <si>
    <t>NL78</t>
  </si>
  <si>
    <t>Checkbox-Daten abfrage</t>
  </si>
  <si>
    <t>NL79</t>
  </si>
  <si>
    <t>eStraße anlegen</t>
  </si>
  <si>
    <t>NL80</t>
  </si>
  <si>
    <t>eStraße abschließen</t>
  </si>
  <si>
    <t>NL81</t>
  </si>
  <si>
    <t>NL82</t>
  </si>
  <si>
    <t>NL83</t>
  </si>
  <si>
    <t>Vorgang an Team KS-A/N weiterleiten</t>
  </si>
  <si>
    <t>NL84</t>
  </si>
  <si>
    <t>Wkfw: Status 075 in HA-Vorgang setzen</t>
  </si>
  <si>
    <t>NL85</t>
  </si>
  <si>
    <t>NL86</t>
  </si>
  <si>
    <t>NL87</t>
  </si>
  <si>
    <t>SAP-Job: CO_ABR-TAG-105_VBP-VA88-M (UC4)</t>
  </si>
  <si>
    <t>NL88</t>
  </si>
  <si>
    <t xml:space="preserve">SAP-Job: CO_ABR-TAG-130_COAUFHA-M (UC4) </t>
  </si>
  <si>
    <t>NL89</t>
  </si>
  <si>
    <t xml:space="preserve">SAP-Job: ZCO_TVARVC_PER </t>
  </si>
  <si>
    <t>NL90</t>
  </si>
  <si>
    <t>SAP-Job: Leistungsverrechnung Ingenieure (Bauleiter)</t>
  </si>
  <si>
    <t>NL91</t>
  </si>
  <si>
    <t>SAP-Job: Leistungsverrechnung KS</t>
  </si>
  <si>
    <t>NL92</t>
  </si>
  <si>
    <t>NL93</t>
  </si>
  <si>
    <t>NL94</t>
  </si>
  <si>
    <t>NL95</t>
  </si>
  <si>
    <t>NL96</t>
  </si>
  <si>
    <t>NL97</t>
  </si>
  <si>
    <t>NL98</t>
  </si>
  <si>
    <t>NL99</t>
  </si>
  <si>
    <t>NL100</t>
  </si>
  <si>
    <t>NL101</t>
  </si>
  <si>
    <t>NL102</t>
  </si>
  <si>
    <t>NL103</t>
  </si>
  <si>
    <t>NL104</t>
  </si>
  <si>
    <t>NL105</t>
  </si>
  <si>
    <t>NL106</t>
  </si>
  <si>
    <t>NL107</t>
  </si>
  <si>
    <t>NL108</t>
  </si>
  <si>
    <t>NL109</t>
  </si>
  <si>
    <t>NL110</t>
  </si>
  <si>
    <t>NL111</t>
  </si>
  <si>
    <t>NL112</t>
  </si>
  <si>
    <t>NL113</t>
  </si>
  <si>
    <t>NL114</t>
  </si>
  <si>
    <t>NL115</t>
  </si>
  <si>
    <t>NL116</t>
  </si>
  <si>
    <t>NL117</t>
  </si>
  <si>
    <t>NL118</t>
  </si>
  <si>
    <t>NL119</t>
  </si>
  <si>
    <t>NL120</t>
  </si>
  <si>
    <t>NL121</t>
  </si>
  <si>
    <t>NL122</t>
  </si>
  <si>
    <t>NL123</t>
  </si>
  <si>
    <t>NL124</t>
  </si>
  <si>
    <t>Prüfung Berechtigung</t>
  </si>
  <si>
    <t>NL143</t>
  </si>
  <si>
    <t>NL144</t>
  </si>
  <si>
    <t>NL145</t>
  </si>
  <si>
    <t>NL146</t>
  </si>
  <si>
    <t>Übersicht Liste Aufträge</t>
  </si>
  <si>
    <t>NL147</t>
  </si>
  <si>
    <t>VA05N - Liste Kundenaufträge</t>
  </si>
  <si>
    <t>NL148</t>
  </si>
  <si>
    <t>Anlegen Debitor</t>
  </si>
  <si>
    <t>NL149</t>
  </si>
  <si>
    <t>Ändern Debitor</t>
  </si>
  <si>
    <t>NL150</t>
  </si>
  <si>
    <t xml:space="preserve">Anzeigen Debitor </t>
  </si>
  <si>
    <t>NL151</t>
  </si>
  <si>
    <t>Debitor</t>
  </si>
  <si>
    <t>NL152</t>
  </si>
  <si>
    <t>Debitorenkonto anzeigen Zahlung überprüfen</t>
  </si>
  <si>
    <t>NL153</t>
  </si>
  <si>
    <t>NL154</t>
  </si>
  <si>
    <t>NL156</t>
  </si>
  <si>
    <t>Löschvermerk Debitor</t>
  </si>
  <si>
    <t>NL157</t>
  </si>
  <si>
    <t>NL158</t>
  </si>
  <si>
    <t>NL159</t>
  </si>
  <si>
    <t>NL160</t>
  </si>
  <si>
    <t>Faktura anlegen, ändern, anzeigen</t>
  </si>
  <si>
    <t>NL161</t>
  </si>
  <si>
    <t>Wkfw: Status 080 in HA-Vorgang setzen</t>
  </si>
  <si>
    <t>NL162</t>
  </si>
  <si>
    <t>Einleitdatum (EW) manuell eintragen</t>
  </si>
  <si>
    <t>NL163</t>
  </si>
  <si>
    <t>Wkfw: Status 090 in HA-Vorgang setzen</t>
  </si>
  <si>
    <t>NL164</t>
  </si>
  <si>
    <t>Vorgang stornieren</t>
  </si>
  <si>
    <t>NL165</t>
  </si>
  <si>
    <t>Wkfw: Status 100 in HA-Vorgang setzen</t>
  </si>
  <si>
    <t>NL166</t>
  </si>
  <si>
    <t>Vorgang abschließen</t>
  </si>
  <si>
    <t>NL167</t>
  </si>
  <si>
    <t>Wkfw: Status 110 in HA-Vorgang setzen</t>
  </si>
  <si>
    <t>NL168</t>
  </si>
  <si>
    <t>NL169</t>
  </si>
  <si>
    <t>NL170</t>
  </si>
  <si>
    <t xml:space="preserve">VF05N - Liste Fakturen </t>
  </si>
  <si>
    <t>NL171</t>
  </si>
  <si>
    <t>NL172</t>
  </si>
  <si>
    <t>NL173</t>
  </si>
  <si>
    <t>NL174</t>
  </si>
  <si>
    <t>NL175</t>
  </si>
  <si>
    <t>NL176</t>
  </si>
  <si>
    <t>NL177</t>
  </si>
  <si>
    <t>Auftrag ändern</t>
  </si>
  <si>
    <t>NL178</t>
  </si>
  <si>
    <t>NL179</t>
  </si>
  <si>
    <t>NL180</t>
  </si>
  <si>
    <t>Report CS Auftrag zu Selbstkosten (ABAP)</t>
  </si>
  <si>
    <t>NL181</t>
  </si>
  <si>
    <t>NL182</t>
  </si>
  <si>
    <t>NL183</t>
  </si>
  <si>
    <t>NL184</t>
  </si>
  <si>
    <t>Beleg anzeigen für Ermittlung Debitor</t>
  </si>
  <si>
    <t>NL185</t>
  </si>
  <si>
    <t>Materialbeleg anzeigen für Materialnummer</t>
  </si>
  <si>
    <t>NL186</t>
  </si>
  <si>
    <t>NL187</t>
  </si>
  <si>
    <t>NL188</t>
  </si>
  <si>
    <t>Statistik Abrechnung</t>
  </si>
  <si>
    <t>NL189</t>
  </si>
  <si>
    <t>NL190</t>
  </si>
  <si>
    <t>NL191</t>
  </si>
  <si>
    <t>NL192</t>
  </si>
  <si>
    <t>NL193</t>
  </si>
  <si>
    <t>Kontoauszug bearbeiten</t>
  </si>
  <si>
    <t>NL194</t>
  </si>
  <si>
    <t>Kontoauszüge nach Begriffen suchen</t>
  </si>
  <si>
    <t>NL195</t>
  </si>
  <si>
    <t>NL196</t>
  </si>
  <si>
    <t>Forderungen/Umbuchungen buchen im FI-AR</t>
  </si>
  <si>
    <t>NL197</t>
  </si>
  <si>
    <t>Forderungen/Umbuchungen an FI-CA</t>
  </si>
  <si>
    <t>NL198</t>
  </si>
  <si>
    <t>Ausbuchung</t>
  </si>
  <si>
    <t>NL199</t>
  </si>
  <si>
    <t>Debitor anlegen</t>
  </si>
  <si>
    <t>NL200</t>
  </si>
  <si>
    <t>Debitor ändern</t>
  </si>
  <si>
    <t>NL201</t>
  </si>
  <si>
    <t>Debitor anzeigen</t>
  </si>
  <si>
    <t>NL202</t>
  </si>
  <si>
    <t>Debitor ausziffern</t>
  </si>
  <si>
    <t>NL203</t>
  </si>
  <si>
    <t>Debitor sperren</t>
  </si>
  <si>
    <t>NL204</t>
  </si>
  <si>
    <t>Debitor Löschvermerk setzen</t>
  </si>
  <si>
    <t>NL205</t>
  </si>
  <si>
    <t>Debitoren Salden anzeigen</t>
  </si>
  <si>
    <t>NL206</t>
  </si>
  <si>
    <t>Debitoren Salden anzeigen in HW</t>
  </si>
  <si>
    <t>NL207</t>
  </si>
  <si>
    <t>NL208</t>
  </si>
  <si>
    <t>Elektron. Kontoauszug</t>
  </si>
  <si>
    <t>NL209</t>
  </si>
  <si>
    <t>WANG in SAP</t>
  </si>
  <si>
    <t>NL210</t>
  </si>
  <si>
    <t>Kontrollsummen anzeigen</t>
  </si>
  <si>
    <t>NL211</t>
  </si>
  <si>
    <t>Sachkonten anzeigen</t>
  </si>
  <si>
    <t>NL212</t>
  </si>
  <si>
    <t>Sachkonten ausziffern</t>
  </si>
  <si>
    <t>NL213</t>
  </si>
  <si>
    <t>NL214</t>
  </si>
  <si>
    <t>NL215</t>
  </si>
  <si>
    <t>NL216</t>
  </si>
  <si>
    <t>NL217</t>
  </si>
  <si>
    <t>NL218</t>
  </si>
  <si>
    <t>Dauerbuchungs erfassen</t>
  </si>
  <si>
    <t>NL219</t>
  </si>
  <si>
    <t>NL220</t>
  </si>
  <si>
    <t>Dauerbuchung ansehen</t>
  </si>
  <si>
    <t>NL221</t>
  </si>
  <si>
    <t>Dauerbelegänderungen ansehen</t>
  </si>
  <si>
    <t>NL222</t>
  </si>
  <si>
    <t xml:space="preserve">Dauerbuchungslisten </t>
  </si>
  <si>
    <t>NL223</t>
  </si>
  <si>
    <t>NL224</t>
  </si>
  <si>
    <t>Debitoren anzeigen</t>
  </si>
  <si>
    <t>NL225</t>
  </si>
  <si>
    <t>Automatisches Mahnverfahren  Rechnung</t>
  </si>
  <si>
    <t>NL226</t>
  </si>
  <si>
    <t>Automatisches Mahnverfahren Gebühren</t>
  </si>
  <si>
    <t>NL227</t>
  </si>
  <si>
    <t>aussergerichtliche Forderungsrealisierung Rechnung / Gebühren</t>
  </si>
  <si>
    <t>NL228</t>
  </si>
  <si>
    <t>Übergabe gerichtliches Mahnverfahren</t>
  </si>
  <si>
    <t>NL229</t>
  </si>
  <si>
    <t>Übergabe Vollstreckung</t>
  </si>
  <si>
    <t>NL230</t>
  </si>
  <si>
    <t>Prüfung Aufträge zu Positionen / Buchungen</t>
  </si>
  <si>
    <t>NL231</t>
  </si>
  <si>
    <t>Prüfung zur Vorbereitung oder Fehleranalyse von Buchungen</t>
  </si>
  <si>
    <t>NL232</t>
  </si>
  <si>
    <t>NL233</t>
  </si>
  <si>
    <t>Säumniszins  - Einstellung Selektionsparameter Zinslauf/ Postenverzinsung</t>
  </si>
  <si>
    <t>NL234</t>
  </si>
  <si>
    <t>Säumniszins - Druckvorschau, Nachdruck, Storno Zinsbelege/-läufe, Zurücksetzen von Zinsdaten im Debitor - FINTSHOW</t>
  </si>
  <si>
    <t>NL235</t>
  </si>
  <si>
    <t>Säumniszins -  Storno Zinsbelege</t>
  </si>
  <si>
    <t>NL236</t>
  </si>
  <si>
    <t>Positionen im SD-Auftrag abschließen</t>
  </si>
  <si>
    <t>NL237</t>
  </si>
  <si>
    <t>CS-Aufträge (CD12,14,18,19,22,24) kaufm. abschließen</t>
  </si>
  <si>
    <t>NL238</t>
  </si>
  <si>
    <t>Anfrage für Tiefbauleistungen bearbeiten</t>
  </si>
  <si>
    <t>NL239</t>
  </si>
  <si>
    <t>Vertrag für Tiebauleistungen schließen</t>
  </si>
  <si>
    <t>NL240</t>
  </si>
  <si>
    <t>Auswertung der Aufträge Tiefbauleistungen</t>
  </si>
  <si>
    <t>NL241</t>
  </si>
  <si>
    <t>NL242</t>
  </si>
  <si>
    <t>Aufnahme telefonische Anfrage Kunde</t>
  </si>
  <si>
    <t>NL243</t>
  </si>
  <si>
    <t>PM Auftrag anlegen</t>
  </si>
  <si>
    <t>NL246</t>
  </si>
  <si>
    <t>Angebotserstellung</t>
  </si>
  <si>
    <t>NL247</t>
  </si>
  <si>
    <t>Angebot verschicken</t>
  </si>
  <si>
    <t>NL248</t>
  </si>
  <si>
    <t>Angebotsbestätigung</t>
  </si>
  <si>
    <t>NL252</t>
  </si>
  <si>
    <t>Prüfung der Lieferung</t>
  </si>
  <si>
    <t>NL253</t>
  </si>
  <si>
    <t>Materialeingang/WE</t>
  </si>
  <si>
    <t>NL255</t>
  </si>
  <si>
    <t>Fertigmeldung an Kunden</t>
  </si>
  <si>
    <t>NL256</t>
  </si>
  <si>
    <t>Abholtermin festgelegt</t>
  </si>
  <si>
    <t>NL257</t>
  </si>
  <si>
    <t>Übergabe und Übergabeprotokoll</t>
  </si>
  <si>
    <t>NL259</t>
  </si>
  <si>
    <t>Abrechnungsunterlagen erstellen an KS</t>
  </si>
  <si>
    <t>NL260</t>
  </si>
  <si>
    <t>Rechnungserstellung an Kunden</t>
  </si>
  <si>
    <t>NL261</t>
  </si>
  <si>
    <t>Kaufmännischer Abschluss (Job)</t>
  </si>
  <si>
    <t>NL263</t>
  </si>
  <si>
    <t>UBI: Vorgang anlegen</t>
  </si>
  <si>
    <t>NL264</t>
  </si>
  <si>
    <t>UBI: Auftrag anlegen</t>
  </si>
  <si>
    <t>NL265</t>
  </si>
  <si>
    <t>UBI: Stunden erfassen</t>
  </si>
  <si>
    <t>NL266</t>
  </si>
  <si>
    <t>SAP-JOB: Erlösüberführung</t>
  </si>
  <si>
    <t>NL267</t>
  </si>
  <si>
    <t>Anfrage vom Investor geht ein</t>
  </si>
  <si>
    <t>NL268</t>
  </si>
  <si>
    <t>Leistungsphase (HOAI 1-9 etc.) bearbeiten</t>
  </si>
  <si>
    <t>NL269</t>
  </si>
  <si>
    <t>Kalkulation und Angebotserstellung</t>
  </si>
  <si>
    <t>NL270</t>
  </si>
  <si>
    <t>Vertragsabschluss</t>
  </si>
  <si>
    <t>NL271</t>
  </si>
  <si>
    <t>Maßnahmengenerierung</t>
  </si>
  <si>
    <t>NL272</t>
  </si>
  <si>
    <t>Beauftragung der BWB Ing.-Leistung durch Dritte</t>
  </si>
  <si>
    <t>NL274</t>
  </si>
  <si>
    <t>Leistungserbringung Ing.-Leistung</t>
  </si>
  <si>
    <t>NL278</t>
  </si>
  <si>
    <t>Baudurchführung und Dokumentation</t>
  </si>
  <si>
    <t>NL279</t>
  </si>
  <si>
    <t>Veranlassung Weiterberechnung Dritte</t>
  </si>
  <si>
    <t>NL280</t>
  </si>
  <si>
    <t>Annahme und Registrierung der Abrechnungsunterlagen</t>
  </si>
  <si>
    <t>NL281</t>
  </si>
  <si>
    <t>Abrechnungsunterlagen auf Vollständigkeit und Richtigkeit prüfen</t>
  </si>
  <si>
    <t>NL282</t>
  </si>
  <si>
    <t>Buchungskreis Ermittlung</t>
  </si>
  <si>
    <t>NL283</t>
  </si>
  <si>
    <t>steuerliche Prüfung (welche Transaktion?)</t>
  </si>
  <si>
    <t>NL284</t>
  </si>
  <si>
    <t>Debitor ermitteln</t>
  </si>
  <si>
    <t>NL285</t>
  </si>
  <si>
    <t>Abrechnung mittels NewWANG</t>
  </si>
  <si>
    <t>NL286</t>
  </si>
  <si>
    <t>Journal (Buchungsmappe) im NewWANG erstellen</t>
  </si>
  <si>
    <t>NL288</t>
  </si>
  <si>
    <t>Stammdatenanlage für Wasserspender: Geschäftspartner, Account im CRM</t>
  </si>
  <si>
    <t>NL289</t>
  </si>
  <si>
    <t>technischer Platz anlegen im ERP für Wasserspender</t>
  </si>
  <si>
    <t>NL290</t>
  </si>
  <si>
    <t>Konditionen zum Wasserspender im ERP anlegen</t>
  </si>
  <si>
    <t>NL291</t>
  </si>
  <si>
    <t>Konditionen zum Wasserspender im ERP ändern</t>
  </si>
  <si>
    <t>NL292</t>
  </si>
  <si>
    <t>Konditionen zum Wasserspender im ERP anzeigen</t>
  </si>
  <si>
    <t>NL293</t>
  </si>
  <si>
    <t>Material zum Wasserspender im ERP anlegen</t>
  </si>
  <si>
    <t>NL294</t>
  </si>
  <si>
    <t>Material zum Wasserspender im ERP ändern</t>
  </si>
  <si>
    <t>NL295</t>
  </si>
  <si>
    <t>Material zum Wasserspender im ERP anzeigen</t>
  </si>
  <si>
    <t>NL296</t>
  </si>
  <si>
    <t>Serviceprodukt für Wasserspender anlegen im CRM</t>
  </si>
  <si>
    <t>NL297</t>
  </si>
  <si>
    <t>Ansprechpartner für Wasserspender anlegen im CRM</t>
  </si>
  <si>
    <t>NL298</t>
  </si>
  <si>
    <t>Opportunity im CRM anlegen</t>
  </si>
  <si>
    <t>NL299</t>
  </si>
  <si>
    <t>Aktivitätenmanagement im CRM : Kontaktberichte, Aufgaben Mails</t>
  </si>
  <si>
    <t>NL300</t>
  </si>
  <si>
    <t>Kundenanliegen zum Wasserspender bearbeiten (Auskünfte / Identifikation) über IC-Webclient / CRM-Webclient</t>
  </si>
  <si>
    <t>NL301</t>
  </si>
  <si>
    <t>Vertriebsaktivitäten/ Angebotsphase im CRM</t>
  </si>
  <si>
    <t>NL302</t>
  </si>
  <si>
    <t>Vertragsabschluß / Anlage Vertrag im CRM</t>
  </si>
  <si>
    <t>NL303</t>
  </si>
  <si>
    <t>Vertragsverlängerung im CRM</t>
  </si>
  <si>
    <t>NL304</t>
  </si>
  <si>
    <t>Auftrag zur Aufstellung Wasserspender anlegen - ERP</t>
  </si>
  <si>
    <t>NL305</t>
  </si>
  <si>
    <t>Equipment (Wasserspender) anlegen - ERP</t>
  </si>
  <si>
    <t>NL306</t>
  </si>
  <si>
    <t>Equipment zum techn. Platz zuordnen (1 Wasserspender = 1 Equipment) - ERP</t>
  </si>
  <si>
    <t>NL307</t>
  </si>
  <si>
    <t>Wasserspender Aufträge bearbeiten</t>
  </si>
  <si>
    <t>NL308</t>
  </si>
  <si>
    <t>Wasserspender  Aufträge stornieren</t>
  </si>
  <si>
    <t>NL309</t>
  </si>
  <si>
    <t>Wasserspender Aufträge ändern oder abschliessen</t>
  </si>
  <si>
    <t>NL310</t>
  </si>
  <si>
    <t>Wartungsplan anlegen zum Wasserspender (Equipment - ERP)</t>
  </si>
  <si>
    <t>NL311</t>
  </si>
  <si>
    <t>Wartungplan zum Wasserspender ändern</t>
  </si>
  <si>
    <t>NL312</t>
  </si>
  <si>
    <t>Wartungsplan zum Wasserspender terminieren</t>
  </si>
  <si>
    <t>NL313</t>
  </si>
  <si>
    <t>Erfassung von Servicemitarbeitern / externe Partner im Auftrag für Wasserspender</t>
  </si>
  <si>
    <t>NL314</t>
  </si>
  <si>
    <t>Übersicht zu Wartungsterminen der Wasserspender</t>
  </si>
  <si>
    <t>NL315</t>
  </si>
  <si>
    <t>NL316</t>
  </si>
  <si>
    <t xml:space="preserve">Auftrag für Reparatur / Störungsbeseitigung / CO2-Flaschen (unterschiedliche Meldungsarten) Ausdrucken des PM-Auftrag </t>
  </si>
  <si>
    <t>NL317</t>
  </si>
  <si>
    <t xml:space="preserve">CO2 Flaschen bearbeiten </t>
  </si>
  <si>
    <t>NL318</t>
  </si>
  <si>
    <t>Serviceaufträge ohne Rückmeldung - CRM</t>
  </si>
  <si>
    <t>NL323</t>
  </si>
  <si>
    <t>Fakturaplan für Miete generieren / aktivieren - CRM</t>
  </si>
  <si>
    <t>NL324</t>
  </si>
  <si>
    <t>Abrechnung WSP Miete  und Serviceaufträge - manuell</t>
  </si>
  <si>
    <t>NL325</t>
  </si>
  <si>
    <t>Abrechnung WSP Miete und Serviceauftrge - maschinell (JOB)</t>
  </si>
  <si>
    <t>NL326</t>
  </si>
  <si>
    <t>Fakturen Drucken (maschinell)</t>
  </si>
  <si>
    <t>NL327</t>
  </si>
  <si>
    <t>Faktura stornieren und drucken</t>
  </si>
  <si>
    <t>NL328</t>
  </si>
  <si>
    <t>Kündigung bearbeiten, Vertrag beenden - CRM</t>
  </si>
  <si>
    <t>NL329</t>
  </si>
  <si>
    <t>Abrechnungsaufträge für Serviceaufträge erstellen im CRM</t>
  </si>
  <si>
    <t>NL330</t>
  </si>
  <si>
    <t>Buchungsbelege zum Wasserspender anzeigen</t>
  </si>
  <si>
    <t>NL331</t>
  </si>
  <si>
    <t>Monitoring Rechnungslauf für Wasserspender</t>
  </si>
  <si>
    <t>NL332</t>
  </si>
  <si>
    <t>Liste gesperrter Fakturen für Wasserspender</t>
  </si>
  <si>
    <t>NL333</t>
  </si>
  <si>
    <t>Faktura ändern für Wasserspender</t>
  </si>
  <si>
    <t>NL334</t>
  </si>
  <si>
    <t>Faktura Anzeigen für Wasserspender</t>
  </si>
  <si>
    <t>NL335</t>
  </si>
  <si>
    <t>Faktura zum Wasserspender bearbeiten</t>
  </si>
  <si>
    <t>NL336</t>
  </si>
  <si>
    <t>Faktura stornieren für Wasserspender</t>
  </si>
  <si>
    <t>NL337</t>
  </si>
  <si>
    <t>Übersicht zu techn. Strukturen für Wasserspender</t>
  </si>
  <si>
    <t>NL338</t>
  </si>
  <si>
    <t>NL339</t>
  </si>
  <si>
    <t>Innenauftrag anzeigen  für Wasserspender</t>
  </si>
  <si>
    <t>NL340</t>
  </si>
  <si>
    <t>Analysieren Servicevertrag für Wasserspender</t>
  </si>
  <si>
    <t>NL341</t>
  </si>
  <si>
    <t>Servicevorganganalyse für Wasserspender</t>
  </si>
  <si>
    <t>NL342</t>
  </si>
  <si>
    <t>Erweiterte Servicevorgangsanalyse für Wasserspender</t>
  </si>
  <si>
    <t>NL343</t>
  </si>
  <si>
    <t>Cockpit für Controlling-Integration für Wasserspender</t>
  </si>
  <si>
    <t>NL344</t>
  </si>
  <si>
    <t>Anlagengitter für Wasserspender</t>
  </si>
  <si>
    <t>NL345</t>
  </si>
  <si>
    <t>Anlagenbestand für Wasserspender</t>
  </si>
  <si>
    <t>NL346</t>
  </si>
  <si>
    <t>Anlagen-Stammsatz anzeigen für Wasserspender</t>
  </si>
  <si>
    <t>NL347</t>
  </si>
  <si>
    <t>MAM: Auflistung OAV / Kostenstelle für Wasserspender</t>
  </si>
  <si>
    <t>NL348</t>
  </si>
  <si>
    <t>SAM: Inventurstatistik/ -abschluss für Wasserspender</t>
  </si>
  <si>
    <t>NL349</t>
  </si>
  <si>
    <t>SAM: Stationäres Anlagenmanagemnt für Wasserspender</t>
  </si>
  <si>
    <t>NL350</t>
  </si>
  <si>
    <t>Anlagenkarte drucken für Wasserspender</t>
  </si>
  <si>
    <t>NL351</t>
  </si>
  <si>
    <t>Einzelposten Debitoren für Wasserspender</t>
  </si>
  <si>
    <t>NL352</t>
  </si>
  <si>
    <t>Auswertung Faktura SD für Wasserspender</t>
  </si>
  <si>
    <t>NL353</t>
  </si>
  <si>
    <t>Masseänderungen zum Wasserspender: Preisanpassung in Verträgen im CRM</t>
  </si>
  <si>
    <t>NL354</t>
  </si>
  <si>
    <t>Masseänderungen zum Wasserspender: Neukunde zu Bestandskunde im CRM</t>
  </si>
  <si>
    <t>NL355</t>
  </si>
  <si>
    <t>Auswertung Kundengruppen zu Wasserspendern im CRM</t>
  </si>
  <si>
    <t>NL356</t>
  </si>
  <si>
    <t>NL357</t>
  </si>
  <si>
    <t>Auswertung Opportunitymanagement im CRM</t>
  </si>
  <si>
    <t>NL358</t>
  </si>
  <si>
    <t>Vorgang für Reparatur GWZ/HWZ-Anlagen abschließen; ggf. abrechnen</t>
  </si>
  <si>
    <t>NL359</t>
  </si>
  <si>
    <t>PWZ Wechsel anlegen</t>
  </si>
  <si>
    <t>NL360</t>
  </si>
  <si>
    <t>PWZ Wechsel Annehmen/Planen/Ausführen</t>
  </si>
  <si>
    <t>NL361</t>
  </si>
  <si>
    <t>PWZ Wechsel Abschließen</t>
  </si>
  <si>
    <t>NL362</t>
  </si>
  <si>
    <t>Umverlegung der WZ-Anlage für Bauwasser anlegen</t>
  </si>
  <si>
    <t>NL363</t>
  </si>
  <si>
    <t>Umverlegung der WZ-Anlage für Bauwasser Annehmen/Planen/Ausführen</t>
  </si>
  <si>
    <t>NL364</t>
  </si>
  <si>
    <t>Umverlegung der WZ-Anlage für Bauwasser Abschließen</t>
  </si>
  <si>
    <t>NL365</t>
  </si>
  <si>
    <t>Wiederinbetriebnahme mit Laborprobe anlegen</t>
  </si>
  <si>
    <t>NL366</t>
  </si>
  <si>
    <t>Wiederinbetriebnahme mit Laborprobe Annehmen/Planen/Ausführen</t>
  </si>
  <si>
    <t>NL367</t>
  </si>
  <si>
    <t>Wiederinbetriebnahme mit Laborprobe Abschließen</t>
  </si>
  <si>
    <t>NL368</t>
  </si>
  <si>
    <t>Spülung anlegen</t>
  </si>
  <si>
    <t>NL369</t>
  </si>
  <si>
    <t>Spülung Annehmen/Planen/Ausführen</t>
  </si>
  <si>
    <t>NL370</t>
  </si>
  <si>
    <t>Spülung Abschließen</t>
  </si>
  <si>
    <t>NL371</t>
  </si>
  <si>
    <t>Dimensionsänderung (auch MUB) Anlegen</t>
  </si>
  <si>
    <t>NL372</t>
  </si>
  <si>
    <t>Dimensionsänderung (auch MUB) Annehmen/Planen/Ausführen</t>
  </si>
  <si>
    <t>NL373</t>
  </si>
  <si>
    <t>Dimensionsänderung (auch MUB) Abschließen</t>
  </si>
  <si>
    <t>NL374</t>
  </si>
  <si>
    <t>Rückflussverhinderer Einbauen/Wechseln Anlegen</t>
  </si>
  <si>
    <t>NL375</t>
  </si>
  <si>
    <t>Rückflussverhinderer Einbauen/Wechseln Annehmen/Planen/Ausführen</t>
  </si>
  <si>
    <t>NL376</t>
  </si>
  <si>
    <t>Rückflussverhinderer Einbauen/Wechseln Abschließen</t>
  </si>
  <si>
    <t>NL377</t>
  </si>
  <si>
    <t>Rückflussverhinderer Wartung Anlegen</t>
  </si>
  <si>
    <t>NL378</t>
  </si>
  <si>
    <t>Rückflussverhinderer Wartung Annehmen/Planen/Ausführen</t>
  </si>
  <si>
    <t>NL379</t>
  </si>
  <si>
    <t>Rückflussverhinderer Wartung Abschließen</t>
  </si>
  <si>
    <t>NL380</t>
  </si>
  <si>
    <t>Umbaumaßnahme für Notversorgung Anlegen</t>
  </si>
  <si>
    <t>NL381</t>
  </si>
  <si>
    <t>Umbaumaßnahme für Notversorgung Annehmen/Planen/Ausführen</t>
  </si>
  <si>
    <t>NL382</t>
  </si>
  <si>
    <t>Umbaumaßnahme für Notversorgung Abschließen</t>
  </si>
  <si>
    <t>HL31</t>
  </si>
  <si>
    <t>Massenlauf Servicemeldungen zu außerplanm. Zählerwechsel (alle Arten von Servicemeldungen möglich)</t>
  </si>
  <si>
    <t>HL32</t>
  </si>
  <si>
    <t>Auswertung UBI-Maßnahmen</t>
  </si>
  <si>
    <t>HL38</t>
  </si>
  <si>
    <t>Schließung Stammdatenkonstrukt veranlassen</t>
  </si>
  <si>
    <t>HL39</t>
  </si>
  <si>
    <t>HL40</t>
  </si>
  <si>
    <t>Tarifkunde (EW) veranlssen</t>
  </si>
  <si>
    <t>HL41</t>
  </si>
  <si>
    <t>Tarifkunde (TW) veranlassen</t>
  </si>
  <si>
    <t>HL209</t>
  </si>
  <si>
    <t>Suche nach Belegnummern zur Identifikation von NL-Kunden (SD) gegenüber IS-U Kunden</t>
  </si>
  <si>
    <t>NL393</t>
  </si>
  <si>
    <t>NL394</t>
  </si>
  <si>
    <t>NL395</t>
  </si>
  <si>
    <t>NL396</t>
  </si>
  <si>
    <t>BSW: Plan IST Abweichung</t>
  </si>
  <si>
    <t>NL397</t>
  </si>
  <si>
    <t>BSW: Profitcenter Plan / Ist Vergleich</t>
  </si>
  <si>
    <t>NL398</t>
  </si>
  <si>
    <t>BSW: erfassen Leistungsverrechnung</t>
  </si>
  <si>
    <t>NL399</t>
  </si>
  <si>
    <t>BSW: anzeigen Leistungsverrechnung</t>
  </si>
  <si>
    <t>NL400</t>
  </si>
  <si>
    <t>BSW: stornieren Leistungsverrechnung</t>
  </si>
  <si>
    <t>NL401</t>
  </si>
  <si>
    <t>Investitionsplanung Kundenservice</t>
  </si>
  <si>
    <t>NL402</t>
  </si>
  <si>
    <t>NL403</t>
  </si>
  <si>
    <t>Wasserspender: Profitcenter Plan/IST Vergleich</t>
  </si>
  <si>
    <t>NL404</t>
  </si>
  <si>
    <t>Wasserspender: Kostenstellen mit Erlösuaftrag auswerten</t>
  </si>
  <si>
    <t>NL405</t>
  </si>
  <si>
    <t>Wasserspender: Auswertung Kostenstellen Obligo</t>
  </si>
  <si>
    <t>NL406</t>
  </si>
  <si>
    <t>Rückstellungen im Kundenservice</t>
  </si>
  <si>
    <t>NL407</t>
  </si>
  <si>
    <t>NL408</t>
  </si>
  <si>
    <t>NL409</t>
  </si>
  <si>
    <t>NL410</t>
  </si>
  <si>
    <t>Touren- und Routenplanung incl. Kundenanschreiben</t>
  </si>
  <si>
    <t>NL411</t>
  </si>
  <si>
    <t>NL412</t>
  </si>
  <si>
    <t>NL413</t>
  </si>
  <si>
    <t>NL414</t>
  </si>
  <si>
    <t>NL415</t>
  </si>
  <si>
    <t>NL416</t>
  </si>
  <si>
    <t>NL417</t>
  </si>
  <si>
    <t>NL418</t>
  </si>
  <si>
    <t>NL419</t>
  </si>
  <si>
    <t>NL420</t>
  </si>
  <si>
    <t>NL421</t>
  </si>
  <si>
    <t>NL422</t>
  </si>
  <si>
    <t>NL423</t>
  </si>
  <si>
    <t>NL424</t>
  </si>
  <si>
    <t>NL425</t>
  </si>
  <si>
    <t>NL426</t>
  </si>
  <si>
    <t>NL427</t>
  </si>
  <si>
    <t>NL428</t>
  </si>
  <si>
    <t>WV</t>
  </si>
  <si>
    <t>WV, KS</t>
  </si>
  <si>
    <t>IT</t>
  </si>
  <si>
    <t>ZKO22</t>
  </si>
  <si>
    <t>KS</t>
  </si>
  <si>
    <t>PB</t>
  </si>
  <si>
    <t>WV / KS</t>
  </si>
  <si>
    <t>AE</t>
  </si>
  <si>
    <t>ZPM175</t>
  </si>
  <si>
    <t>ZPM178</t>
  </si>
  <si>
    <t>ZPM183</t>
  </si>
  <si>
    <t>MCF ???</t>
  </si>
  <si>
    <t>WfKz (DMS)</t>
  </si>
  <si>
    <t>DMS</t>
  </si>
  <si>
    <t>VA12, VA13, VA15</t>
  </si>
  <si>
    <t>ADB (KS)</t>
  </si>
  <si>
    <t>Cronos</t>
  </si>
  <si>
    <t>ES55, ES56</t>
  </si>
  <si>
    <t>VA22, VA23</t>
  </si>
  <si>
    <t>VA02, VA03</t>
  </si>
  <si>
    <t>IW51, IW52, IW53</t>
  </si>
  <si>
    <t>IW31, IW32, IW33</t>
  </si>
  <si>
    <t>IW38, IW39</t>
  </si>
  <si>
    <t>MB21, MB22, MB23</t>
  </si>
  <si>
    <t>UBI-BAPI</t>
  </si>
  <si>
    <t>VF02, VF03</t>
  </si>
  <si>
    <t>FS2 Autobank</t>
  </si>
  <si>
    <t>Filenet P8</t>
  </si>
  <si>
    <t>Filenet P8. MoPs</t>
  </si>
  <si>
    <t>Filenet P9</t>
  </si>
  <si>
    <t>BP, XD03</t>
  </si>
  <si>
    <t>IL02, IL03</t>
  </si>
  <si>
    <t>VK14, VK31, VK34</t>
  </si>
  <si>
    <t>VF03; Report: RV60BAT</t>
  </si>
  <si>
    <t>Report: RSNAST00</t>
  </si>
  <si>
    <t>Filenet P8, SAP CRM</t>
  </si>
  <si>
    <t>Cronos TUHAV</t>
  </si>
  <si>
    <t>ZPM170 bis ZPM188</t>
  </si>
  <si>
    <t>ggf. obsolet -&gt; Digital vehicle Suite</t>
  </si>
  <si>
    <t>Invaris</t>
  </si>
  <si>
    <t>HA-Prozess</t>
  </si>
  <si>
    <t>HA-Prozess, Anbindung ADB</t>
  </si>
  <si>
    <t>HA-Prozess (WkFl legt Vorgang an)</t>
  </si>
  <si>
    <t>HA-Prozess (Postkorbsteuerung)</t>
  </si>
  <si>
    <t>HA-Prozess (manuelle Anlage)</t>
  </si>
  <si>
    <t>HA-Prozess (Anbindung KunO)</t>
  </si>
  <si>
    <t>HA-Prozess (ÜTP für gemZul)</t>
  </si>
  <si>
    <t>HA-Prozess (sofortige Anlage)</t>
  </si>
  <si>
    <t>HA-Prozess (Erzeugung CS-Meldung)</t>
  </si>
  <si>
    <t>HA-Prozess (EW/TW techn. Bearbeitung)</t>
  </si>
  <si>
    <t>MS Word</t>
  </si>
  <si>
    <t>HA-Prozess (Dok. erzeugt MOPS-Vorgang)</t>
  </si>
  <si>
    <t>HA-Prozess (Auflösung WV anhand Posteingang)</t>
  </si>
  <si>
    <t>HA-Prozess (Auflösung WV anhand Datum)</t>
  </si>
  <si>
    <t>HA-Prozess (Stornierung Vorgang)</t>
  </si>
  <si>
    <t>HA-Prozess (Stornieren -&gt; Stammdaten absagen)</t>
  </si>
  <si>
    <t>HA-Prozess (Angebotsänderung)</t>
  </si>
  <si>
    <t>HA-Prozess (Eingang Unterlagen)</t>
  </si>
  <si>
    <t>HA-Prozess (anhand Serviceprodukt)</t>
  </si>
  <si>
    <t>HA-Prozess (EW/TW-kaufmännische Bearbeitung)</t>
  </si>
  <si>
    <t>Excel</t>
  </si>
  <si>
    <t>HA-Prozess (Prozesscontrolling)</t>
  </si>
  <si>
    <t>HA-Prozess (Neuanschluss: Eintragung Leitarbeitsplatz &amp; Freigabe; S-Status: von INIT nach FREI, A-Status von EROF nach FAB)</t>
  </si>
  <si>
    <t>HA-Prozess (Buchung int. Zuschlagssatz)</t>
  </si>
  <si>
    <t>HA-Prozess (BAPI-Transaktionen)</t>
  </si>
  <si>
    <t>HA-Prozess (Rep/Auswechsl.: BAPI-Transaktionen)</t>
  </si>
  <si>
    <t>HA-Prozess (Rep/Auswechsl., BAPI-Transaktionen)</t>
  </si>
  <si>
    <t>HA-Prozess (Prozesscontr. offene CS-Aufträge inkl. Obligo)</t>
  </si>
  <si>
    <t>HA-Prozess (Mat.reservierung über UBI und ASS)</t>
  </si>
  <si>
    <t>HA-Prozess (A-Status: FBAU, BAPI-Transaktionen)</t>
  </si>
  <si>
    <t>HA-Prozess (A-Status: FM1, BAPI-Transaktionen)</t>
  </si>
  <si>
    <t>HA-Prozess (A-Status: FM3, BAPI-Transaktionen)</t>
  </si>
  <si>
    <t>HA-Prozess (A-Status: FS9, BAPI-Transaktionen)</t>
  </si>
  <si>
    <t>HA-Prozess (Rep/Auswechsl.)</t>
  </si>
  <si>
    <t>HA-Prozess (Auflösung durch Posteingang)</t>
  </si>
  <si>
    <t>Tiefbau, Wofür wird sie verwendet?</t>
  </si>
  <si>
    <t>zusätzliche Datenänderungen</t>
  </si>
  <si>
    <t>Tiefbau</t>
  </si>
  <si>
    <t>Bei zwei Abrechnungen zum gleichen Vorgang</t>
  </si>
  <si>
    <t>KunO, ggf. MOPS (EW-Veranlagung)</t>
  </si>
  <si>
    <t>Stornieren kann zu verschiedenen Zeitpunkten erfolgen, hier zB wenn es zu Lasten BWB E6b erfolgt</t>
  </si>
  <si>
    <t>KunO, ggf. MOPS (Stammdatenabsage)</t>
  </si>
  <si>
    <t>Fehlerhaft erstellte Fakturen</t>
  </si>
  <si>
    <t>Vertirebsdaten oder Stammdaten ändern</t>
  </si>
  <si>
    <t>Ungeplante Maßnahmen (zB Reparaturen und Auswechelung im TW Bereich) Baumaßnahmen sind beendet. Anlage nur relevant für Abrechnung.</t>
  </si>
  <si>
    <t>Zur Abrechnung für Leistungen fürs Vertragskonten</t>
  </si>
  <si>
    <t>Report CS Auftrag zu Selbstkosten. Werden ausgewertet und übernommen.</t>
  </si>
  <si>
    <t>sonst. NL? Wofür wird es verwendet?</t>
  </si>
  <si>
    <t>Wofür wird es verwendet?</t>
  </si>
  <si>
    <t>Word-Formular</t>
  </si>
  <si>
    <t>automatische Vorgangserstellung in Mops für Bearbeitung im FI-CA</t>
  </si>
  <si>
    <t>Batchinput Mappe</t>
  </si>
  <si>
    <t>Word-Formular Zweite Mahnung Debitor</t>
  </si>
  <si>
    <t>Zu prüfen ob der Prozessschritt im SAP anwendbar</t>
  </si>
  <si>
    <t>Digitalisierung notwendig, vollständig in SAP</t>
  </si>
  <si>
    <t>Kunden erhält Angebot via E-Mail (pdf-Datei)</t>
  </si>
  <si>
    <t>automatische E-Mail via SAP</t>
  </si>
  <si>
    <t>Bestätigung via E-Mail</t>
  </si>
  <si>
    <t>Auf dem Originallieferschein wird die Menge geprüft</t>
  </si>
  <si>
    <t>Besteller und Wareneingangsbucher müssen unterschiedliche Personen sein (Wenn Ausnahmen vorhanden sind, sind diese zu berücksichtigen)</t>
  </si>
  <si>
    <t>Kunde erhält Mail mit Info</t>
  </si>
  <si>
    <t>Kunde wird angerufen, Ansonsten per Mail benachrichtigt falls telefonisch nicht erreichbar</t>
  </si>
  <si>
    <t>Beim Anruf wird auch der Termin vereinbart oder per Mail.</t>
  </si>
  <si>
    <t>Übergabeprotokoll an SAP System anhängen. Alle zum Auftrag zugehörigen Dokumente als Anlage zum Objekt hintelegt werden.</t>
  </si>
  <si>
    <t>pdf per Mail</t>
  </si>
  <si>
    <t>künftig ist es als Fakturaanforderung im SD</t>
  </si>
  <si>
    <t>Rechnung wird ausgedruckt und an Kunden per Post geschickt, häufig auch an die OE eine Kopie</t>
  </si>
  <si>
    <t>Ablösung des NEW WANG in das SD erfolgt durch separates Vorhaben (elektronische Rechnungserstellung gesetzliche Vorgabe). Wichtig: Die Sicherstellung, dass dieser Prozesschritt im SAP erfogt ist wichtig.</t>
  </si>
  <si>
    <t>außerpl. Wechslung</t>
  </si>
  <si>
    <t>WZ-Anlage reparieren</t>
  </si>
  <si>
    <t>Übertrag der Stunden aus UBI ins SAP (Transaktionscode)</t>
  </si>
  <si>
    <t>Excel, Word</t>
  </si>
  <si>
    <t>Innenaufträge Erfolgsplan wird im ASS ausgelöst (interne Leistung, daher nicht für Investoranfragen relevant); Innenaufträge Investplan (Finanzplan) werden vorab/parallel im SAP erstellt (ID-Aufträge)</t>
  </si>
  <si>
    <t>die Ing.-Leistung wird durch PB erbracht</t>
  </si>
  <si>
    <t>DMS, eMail, Hauspost (abrechnungsrelevante Unterlagen)</t>
  </si>
  <si>
    <t>Übergabe der Unterlagen an KS</t>
  </si>
  <si>
    <t>Scan Dokumente und Ablage im Netzlaufwerk</t>
  </si>
  <si>
    <t>Prüfung ob Kunde hoheitlich oder gewerblich</t>
  </si>
  <si>
    <t>eMail bezgl. Debitoranlage</t>
  </si>
  <si>
    <t>Papier, Scan zum internen Versand</t>
  </si>
  <si>
    <t>PDF, Versand per Mail</t>
  </si>
  <si>
    <t>Geschäftspartner werden ins SAP ERP repliziert</t>
  </si>
  <si>
    <t>Daten werden ins CRM repliziert</t>
  </si>
  <si>
    <t>Materialien werden ins SAP ERP repliziert</t>
  </si>
  <si>
    <t>Nach Aktivierung der Verträge:
CO-Innenaufträge werden automatisch angelegt
SD Lastschriftanforderungen werden automatisch angelegt</t>
  </si>
  <si>
    <t>Verlängerung Lastschriftanforderung im ERP</t>
  </si>
  <si>
    <t>WSP Übernahme Faktura von CRM an SD zur Abrechnung</t>
  </si>
  <si>
    <t>Lastschriftanforderung wird beendet und ins ERP repliziert</t>
  </si>
  <si>
    <t>Rechnung</t>
  </si>
  <si>
    <t>Rep. Kann eine Rg. zur Folge haben, muss aber nicht.//Kosten auf den Auftrag Buchen</t>
  </si>
  <si>
    <t>Kostenschätzung</t>
  </si>
  <si>
    <t>Anschreiben/Wechselschein</t>
  </si>
  <si>
    <t>Gründung SD Auftrag</t>
  </si>
  <si>
    <t>Bauwasserinformationen/Kostenschätzung</t>
  </si>
  <si>
    <t>Anschreiben/Kostenschätzung/Wechselschein</t>
  </si>
  <si>
    <t>Material Reservieren</t>
  </si>
  <si>
    <t>SD Auftrag</t>
  </si>
  <si>
    <t>Rechnung/Befund</t>
  </si>
  <si>
    <t>Wenn eine Verkeimung stattgefunden hat wird der Prozess zwei Mal wiederholt und nach dem dritten Positivergebnis wird eindgültig geschlossen</t>
  </si>
  <si>
    <t>Kann auch von KS gestartet werden</t>
  </si>
  <si>
    <t>Anschreiben</t>
  </si>
  <si>
    <t>SD Auftrag gründen</t>
  </si>
  <si>
    <t>Bescheid zur Dimensionsänderung, eventuelle auch mit Kostenschätzung</t>
  </si>
  <si>
    <t>Muss nicht Kostenpflichtig sein, dann gibt es nur den Bescheid zur Änderung Bsp. HWZ</t>
  </si>
  <si>
    <t>eventuell SD Auftrag Gründen und Material reservieren</t>
  </si>
  <si>
    <t>Tarif muss angepasst werden und eventuel muss ein Zähler eingepflegt werden wenn es zur Parallelanlage umgebaut wird</t>
  </si>
  <si>
    <t>SD Auftrag Gründen und Material reservieren</t>
  </si>
  <si>
    <t>Bestellung auslösen</t>
  </si>
  <si>
    <t>Leistungsverrechnung</t>
  </si>
  <si>
    <t>IH411</t>
  </si>
  <si>
    <t>NL15</t>
  </si>
  <si>
    <t>Versorgungssituation ansehen (techn. Objekte)</t>
  </si>
  <si>
    <t>NL17</t>
  </si>
  <si>
    <t>Versorgungssituation aus TGP-Sicht ansehen</t>
  </si>
  <si>
    <t>NL18</t>
  </si>
  <si>
    <t>Techn.Platz anlegen, änder, anzeigen</t>
  </si>
  <si>
    <t>NL19</t>
  </si>
  <si>
    <t>Versorgungssituation aus Equi-Sicht ansehen</t>
  </si>
  <si>
    <t>NL20</t>
  </si>
  <si>
    <t>Anschluss anlegen, ändern, anzeigen</t>
  </si>
  <si>
    <t>NL23</t>
  </si>
  <si>
    <t>Servicemeldung anlegen (nach man. Anlage)</t>
  </si>
  <si>
    <t>NL26</t>
  </si>
  <si>
    <t>NL275</t>
  </si>
  <si>
    <t>Stundenbuchung (siehe TP IH)</t>
  </si>
  <si>
    <t>IH01, IH03</t>
  </si>
  <si>
    <t>CO-Aufträge (LLA1) werden mittels Batch-Input-Mappe angelegt. Die auszuführende Datei wird aus dem LIMS erstellt. Auftragsnummer sind somit direkt im LIMS bekannt. --&gt; TXT-Datei wird aus dem LIMS zur Leistungsverrechnung exportiert; Ablage zur Einlesung auf Netzlaufwerk
Kundendaten liegen im LIMS vor; CO-Auftrag wird vorerst ohne Kundendaten angelegt, im Nachgang wird dann eine Debitor/Kreditor angelegt und im Auftrag zugeordnet.</t>
  </si>
  <si>
    <t>HA-Prozess (Neuanschluss)</t>
  </si>
  <si>
    <t>HL109</t>
  </si>
  <si>
    <t>Nullverbrauch WF außerpl. WZ-aus/wech</t>
  </si>
  <si>
    <t>HL110</t>
  </si>
  <si>
    <t>Nullverbrauch WF WZ-Reparatur</t>
  </si>
  <si>
    <t>HL125</t>
  </si>
  <si>
    <t>Zählerprüfung WF Befundprüfung</t>
  </si>
  <si>
    <t>NL155</t>
  </si>
  <si>
    <t>Kontenstand anzeigen - Vertragskonto</t>
  </si>
  <si>
    <t>HL453</t>
  </si>
  <si>
    <t>Befundprüfung extern anlegen</t>
  </si>
  <si>
    <t>HL454</t>
  </si>
  <si>
    <t>Befundprüfung extern Annehmen/Planen/Ausführen</t>
  </si>
  <si>
    <t>HL455</t>
  </si>
  <si>
    <t>Befundprüfung extern Abschließen</t>
  </si>
  <si>
    <t>NL262</t>
  </si>
  <si>
    <t>NL64</t>
  </si>
  <si>
    <t>Neuanschluss: Zählereinbau</t>
  </si>
  <si>
    <t>NL65</t>
  </si>
  <si>
    <t>Auswechslung: Zählerwechsel</t>
  </si>
  <si>
    <t>Customer Engagement</t>
  </si>
  <si>
    <t>ZIS88</t>
  </si>
  <si>
    <t>IS-U: Massenauszug</t>
  </si>
  <si>
    <t>außerpl.WZ-Aus/Wechs. (ZA-Meldung) WS 95200093</t>
  </si>
  <si>
    <t>WZ-Reparatur (ZR-Meldung) WS 95200095</t>
  </si>
  <si>
    <t>WF Befundprüfung WS 95100061</t>
  </si>
  <si>
    <t>Der Workflow erstellt eine CS-Meldung</t>
  </si>
  <si>
    <t>an Markus: bitte Eintrag prüfen</t>
  </si>
  <si>
    <t>Anschreiben/Wechselschein/Befundprüfungsbericht</t>
  </si>
  <si>
    <t>je nach Ergebnis der Befundprüfung muss ein cs Auftrag erstellt werden und bebucht werden</t>
  </si>
  <si>
    <t>Rechnung ist Abhängig vom Ergebnis</t>
  </si>
  <si>
    <t>WZ-Anlage reparieren
Es wird eine PM-Meldung angelegt, die dann weiter verarbeitet wird um UBI-Prozesse zu steuern</t>
  </si>
  <si>
    <t>OMS - UBI-Wechselschein</t>
  </si>
  <si>
    <t>HA-Prozess (BAPI-Transaktionen)
Es wird eine CS-Meldung angelegt, die dann weiter verarbeitet wird um UBI-Prozesse zu steuern</t>
  </si>
  <si>
    <t>NL59</t>
  </si>
  <si>
    <t>NL60</t>
  </si>
  <si>
    <t>Materialverzeichnis aufrufen</t>
  </si>
  <si>
    <t>NL62</t>
  </si>
  <si>
    <t>Bestellung anlegen/anzeigen im SAP</t>
  </si>
  <si>
    <t>NL63</t>
  </si>
  <si>
    <t>NL249</t>
  </si>
  <si>
    <t>NL273</t>
  </si>
  <si>
    <t>NL276</t>
  </si>
  <si>
    <t>Materialbeschaffung</t>
  </si>
  <si>
    <t>NL277</t>
  </si>
  <si>
    <t xml:space="preserve">Fremdleistung </t>
  </si>
  <si>
    <t>NL319</t>
  </si>
  <si>
    <t xml:space="preserve">Bestellungen   </t>
  </si>
  <si>
    <t>NL320</t>
  </si>
  <si>
    <t>NL321</t>
  </si>
  <si>
    <t>Rahmenvertragsabrufe für Wasserspender Material</t>
  </si>
  <si>
    <t>NL322</t>
  </si>
  <si>
    <t>Materialabrufe zum Wasserspender über SAP SRM</t>
  </si>
  <si>
    <t>HA-Prozess (derzeit Ablösung durch Banfen inkl. Freigabeprozess)</t>
  </si>
  <si>
    <t>HA-Prozess (Auflösung Obligos (vergessene Kennzeichen))</t>
  </si>
  <si>
    <t>pdf an Lieferanten und Abrufer</t>
  </si>
  <si>
    <t>die Ing.-Leistung wird durch PB an Dritte vergeben</t>
  </si>
  <si>
    <t>eMats - Dienstleister können  BWB-Lagermaterial reservieren; Materialabholung durch Baufirma im Zentrallager</t>
  </si>
  <si>
    <t>x</t>
  </si>
  <si>
    <t>NL287</t>
  </si>
  <si>
    <t>technischer, kaufmännischer Abschluss inkl. Aktivierung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</si>
</sst>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etra Grosse" refreshedDate="45391.358678703706"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1"/>
    <x v="0"/>
  </r>
  <r>
    <s v="/HOAG/AKR_AZPOB"/>
    <s v="AK:Auszugs-Pos. n. Ordnungsbegriffen"/>
    <x v="0"/>
    <n v="71138"/>
    <s v="DIALOG"/>
    <x v="1"/>
    <x v="0"/>
  </r>
  <r>
    <s v="/HOAG/AKR_AZPOB_N"/>
    <s v="AK:Auszugs-Pos. n. Ordnungsbegriffen"/>
    <x v="0"/>
    <n v="867"/>
    <s v="DIALOG"/>
    <x v="1"/>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1"/>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1"/>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1"/>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1"/>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1"/>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1"/>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1"/>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1"/>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1"/>
    <x v="0"/>
  </r>
  <r>
    <s v="F-19"/>
    <s v="Statistische Buchung zurücknehmen"/>
    <x v="0"/>
    <n v="26"/>
    <s v="DIALOG"/>
    <x v="0"/>
    <x v="0"/>
  </r>
  <r>
    <s v="F-21"/>
    <s v="Umbuchung erfassen"/>
    <x v="0"/>
    <n v="81988"/>
    <s v="DIALOG"/>
    <x v="1"/>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1"/>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1"/>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1"/>
    <x v="0"/>
  </r>
  <r>
    <s v="FB08"/>
    <s v="Beleg stornieren"/>
    <x v="0"/>
    <n v="22689"/>
    <s v="DIALOG"/>
    <x v="1"/>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1"/>
    <x v="0"/>
  </r>
  <r>
    <s v="FBD2"/>
    <s v="Dauerbuchung ändern"/>
    <x v="0"/>
    <n v="21634"/>
    <s v="DIALOG"/>
    <x v="1"/>
    <x v="0"/>
  </r>
  <r>
    <s v="FBD3"/>
    <s v="Dauerbuchung anzeigen"/>
    <x v="0"/>
    <n v="37909"/>
    <s v="DIALOG"/>
    <x v="1"/>
    <x v="0"/>
  </r>
  <r>
    <s v="FBD4"/>
    <s v="Dauerbelegänderungen anzeigen"/>
    <x v="0"/>
    <n v="150"/>
    <s v="DIALOG"/>
    <x v="1"/>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1"/>
    <x v="0"/>
  </r>
  <r>
    <s v="FBL3"/>
    <s v="Sachkonten Einzelposten anzeigen"/>
    <x v="16"/>
    <n v="352"/>
    <s v="DIALOG"/>
    <x v="0"/>
    <x v="0"/>
  </r>
  <r>
    <s v="FBL3N"/>
    <s v="Einzelposten Sachkonten"/>
    <x v="16"/>
    <n v="3686103"/>
    <s v="DIALOG"/>
    <x v="1"/>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1"/>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1"/>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1"/>
    <x v="0"/>
  </r>
  <r>
    <s v="FD02"/>
    <s v="Ändern Debitor (Buchhaltung)"/>
    <x v="0"/>
    <n v="49404"/>
    <s v="DIALOG"/>
    <x v="1"/>
    <x v="0"/>
  </r>
  <r>
    <s v="FD03"/>
    <s v="Anzeigen Debitor (Buchhaltung)"/>
    <x v="0"/>
    <n v="199840"/>
    <s v="DIALOG"/>
    <x v="1"/>
    <x v="0"/>
  </r>
  <r>
    <s v="FD04"/>
    <s v="Debitoränderungen (Buchhaltung)"/>
    <x v="0"/>
    <n v="45"/>
    <s v="DIALOG"/>
    <x v="0"/>
    <x v="0"/>
  </r>
  <r>
    <s v="FD05"/>
    <s v="Sperren Debitor (Buchhaltung)"/>
    <x v="0"/>
    <n v="735"/>
    <s v="DIALOG"/>
    <x v="1"/>
    <x v="0"/>
  </r>
  <r>
    <s v="FD06"/>
    <s v="Löschvormerk. Debitor (Buchhaltung)"/>
    <x v="0"/>
    <n v="268"/>
    <s v="DIALOG"/>
    <x v="1"/>
    <x v="0"/>
  </r>
  <r>
    <s v="FD10N"/>
    <s v="Saldenanzeige Debitoren"/>
    <x v="0"/>
    <n v="352"/>
    <s v="DIALOG"/>
    <x v="1"/>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1"/>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1"/>
    <x v="0"/>
  </r>
  <r>
    <s v="FINTSHOW"/>
    <s v="Übersicht Zinsläufe Postenverzinsung"/>
    <x v="0"/>
    <n v="102"/>
    <s v="DIALOG"/>
    <x v="1"/>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1"/>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0"/>
    <x v="0"/>
  </r>
  <r>
    <s v="IE03"/>
    <s v="Equipment anzeigen"/>
    <x v="2"/>
    <n v="2677541"/>
    <s v="DIALOG"/>
    <x v="0"/>
    <x v="0"/>
  </r>
  <r>
    <s v="IE05"/>
    <s v="Equipment ändern"/>
    <x v="2"/>
    <n v="34251"/>
    <s v="DIALOG"/>
    <x v="1"/>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1"/>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1"/>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1"/>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1"/>
    <x v="0"/>
  </r>
  <r>
    <s v="IP24"/>
    <s v="Wartungsterminübersicht Listform"/>
    <x v="2"/>
    <n v="16749"/>
    <s v="DIALOG"/>
    <x v="1"/>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1"/>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1"/>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1"/>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1"/>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1"/>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1"/>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1"/>
    <x v="0"/>
  </r>
  <r>
    <s v="KB23"/>
    <s v="Verrechnung von Leistungen anzeigen"/>
    <x v="24"/>
    <s v=""/>
    <s v=""/>
    <x v="0"/>
    <x v="1"/>
  </r>
  <r>
    <s v="KB23N"/>
    <s v="Direkte Leistungsver. anzeigen"/>
    <x v="24"/>
    <n v="31788"/>
    <s v="DIALOG"/>
    <x v="1"/>
    <x v="0"/>
  </r>
  <r>
    <s v="KB24N"/>
    <s v="Direkte Leistungsver. stornieren"/>
    <x v="24"/>
    <n v="4871"/>
    <s v="DIALOG"/>
    <x v="1"/>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1"/>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1"/>
    <x v="0"/>
  </r>
  <r>
    <s v="KCRMCO_CRM_SEL"/>
    <s v="Servicevorganganalyse"/>
    <x v="24"/>
    <n v="700"/>
    <s v="DIALOG"/>
    <x v="1"/>
    <x v="0"/>
  </r>
  <r>
    <s v="KCRMCO_CSCEN"/>
    <s v="Erweiterte Servicevorgangsanalyse"/>
    <x v="24"/>
    <n v="8223"/>
    <s v="DIALOG"/>
    <x v="1"/>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1"/>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1"/>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1"/>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1"/>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1"/>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1"/>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1"/>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1"/>
    <x v="0"/>
  </r>
  <r>
    <s v="MB31"/>
    <s v="Wareneingang zum Fertigungsauftrag"/>
    <x v="12"/>
    <n v="845"/>
    <s v="DIALOG"/>
    <x v="0"/>
    <x v="0"/>
  </r>
  <r>
    <s v="MB51"/>
    <s v="Materialbelegliste"/>
    <x v="12"/>
    <n v="555368"/>
    <s v="DIALOG"/>
    <x v="1"/>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1"/>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1"/>
    <x v="0"/>
  </r>
  <r>
    <s v="ME23"/>
    <s v="Bestellung anzeigen"/>
    <x v="12"/>
    <n v="30639"/>
    <s v="DIALOG"/>
    <x v="0"/>
    <x v="0"/>
  </r>
  <r>
    <s v="ME23N"/>
    <s v="Bestellung anzeigen"/>
    <x v="12"/>
    <n v="67553431"/>
    <s v="DIALOG"/>
    <x v="1"/>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1"/>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1"/>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1"/>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1"/>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1"/>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1"/>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1"/>
    <x v="0"/>
  </r>
  <r>
    <s v="S_ALR_87012994"/>
    <s v="Auftrag: lfd. Periode/kumuliert"/>
    <x v="13"/>
    <n v="573354"/>
    <s v="DIALOG"/>
    <x v="1"/>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1"/>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1"/>
    <x v="0"/>
  </r>
  <r>
    <s v="S_ALR_87013621"/>
    <s v="Bereich: Ist/Plan/Obligo"/>
    <x v="0"/>
    <s v=""/>
    <s v=""/>
    <x v="0"/>
    <x v="1"/>
  </r>
  <r>
    <s v="S_ALR_87013623"/>
    <s v="Kostenstellen: Quartalsvergleich"/>
    <x v="0"/>
    <n v="15294"/>
    <s v="DIALOG"/>
    <x v="0"/>
    <x v="0"/>
  </r>
  <r>
    <s v="S_ALR_87013624"/>
    <s v="Kostenstellen: Geschäftsjahresvgl."/>
    <x v="0"/>
    <n v="11854"/>
    <s v="DIALOG"/>
    <x v="1"/>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1"/>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1"/>
    <x v="0"/>
  </r>
  <r>
    <s v="V/05"/>
    <s v="KondTab: anzeigen  (Preis Vertrieb)"/>
    <x v="8"/>
    <s v=""/>
    <s v=""/>
    <x v="0"/>
    <x v="1"/>
  </r>
  <r>
    <s v="V/LD"/>
    <s v="Konditionsliste ausführen"/>
    <x v="8"/>
    <s v=""/>
    <s v=""/>
    <x v="0"/>
    <x v="1"/>
  </r>
  <r>
    <s v="V/LE"/>
    <s v="Konditionslisten generieren"/>
    <x v="8"/>
    <s v=""/>
    <s v=""/>
    <x v="0"/>
    <x v="1"/>
  </r>
  <r>
    <s v="VA01"/>
    <s v="Kundenauftrag anlegen"/>
    <x v="8"/>
    <n v="370683"/>
    <s v="DIALOG"/>
    <x v="1"/>
    <x v="0"/>
  </r>
  <r>
    <s v="VA02"/>
    <s v="Kundenauftrag ändern"/>
    <x v="8"/>
    <n v="685220"/>
    <s v="DIALOG"/>
    <x v="1"/>
    <x v="0"/>
  </r>
  <r>
    <s v="VA03"/>
    <s v="Kundenauftrag anzeigen"/>
    <x v="8"/>
    <n v="28436"/>
    <s v="DIALOG"/>
    <x v="1"/>
    <x v="0"/>
  </r>
  <r>
    <s v="VA05"/>
    <s v="Liste Aufträge"/>
    <x v="8"/>
    <n v="525"/>
    <s v="DIALOG"/>
    <x v="1"/>
    <x v="0"/>
  </r>
  <r>
    <s v="VA05N"/>
    <s v="Liste Aufträge"/>
    <x v="8"/>
    <n v="9"/>
    <s v="DIALOG"/>
    <x v="1"/>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1"/>
    <x v="0"/>
  </r>
  <r>
    <s v="VA22"/>
    <s v="Angebot ändern"/>
    <x v="8"/>
    <n v="150793"/>
    <s v="DIALOG"/>
    <x v="1"/>
    <x v="0"/>
  </r>
  <r>
    <s v="VA23"/>
    <s v="Angebot anzeigen"/>
    <x v="8"/>
    <n v="24357"/>
    <s v="DIALOG"/>
    <x v="1"/>
    <x v="0"/>
  </r>
  <r>
    <s v="VA25"/>
    <s v="Liste Angebote"/>
    <x v="8"/>
    <n v="404"/>
    <s v=""/>
    <x v="1"/>
    <x v="0"/>
  </r>
  <r>
    <s v="VA44"/>
    <s v="Zuschläge IST:  Kundenauftrag"/>
    <x v="15"/>
    <s v=""/>
    <s v=""/>
    <x v="0"/>
    <x v="1"/>
  </r>
  <r>
    <s v="VA88"/>
    <s v="Ist-Abrechnung: Kundenaufträge"/>
    <x v="15"/>
    <n v="949"/>
    <s v="DIALOG"/>
    <x v="1"/>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1"/>
    <x v="0"/>
  </r>
  <r>
    <s v="VF02"/>
    <s v="Ändern Faktura"/>
    <x v="8"/>
    <n v="38351"/>
    <s v="DIALOG"/>
    <x v="1"/>
    <x v="0"/>
  </r>
  <r>
    <s v="VF03"/>
    <s v="Anzeigen Faktura"/>
    <x v="8"/>
    <n v="65181"/>
    <s v="DIALOG"/>
    <x v="1"/>
    <x v="0"/>
  </r>
  <r>
    <s v="VF04"/>
    <s v="Fakturavorrat bearbeiten"/>
    <x v="8"/>
    <n v="6589"/>
    <s v="DIALOG"/>
    <x v="1"/>
    <x v="0"/>
  </r>
  <r>
    <s v="VF05"/>
    <s v="Liste Fakturen"/>
    <x v="8"/>
    <n v="867"/>
    <s v="DIALOG"/>
    <x v="1"/>
    <x v="0"/>
  </r>
  <r>
    <s v="VF05N"/>
    <s v="Liste Fakturen"/>
    <x v="8"/>
    <n v="20"/>
    <s v="DIALOG"/>
    <x v="1"/>
    <x v="0"/>
  </r>
  <r>
    <s v="VF06"/>
    <s v="Batchfakturierung"/>
    <x v="8"/>
    <n v="516"/>
    <s v=""/>
    <x v="0"/>
    <x v="67"/>
  </r>
  <r>
    <s v="VF07"/>
    <s v="Anzeigen Faktura aus Archiv"/>
    <x v="8"/>
    <n v="6"/>
    <s v="DIALOG"/>
    <x v="0"/>
    <x v="0"/>
  </r>
  <r>
    <s v="VF11"/>
    <s v="Stornieren Faktura"/>
    <x v="8"/>
    <n v="18910"/>
    <s v="DIALOG"/>
    <x v="1"/>
    <x v="0"/>
  </r>
  <r>
    <s v="VF25"/>
    <s v="Liste Rechnungslisten"/>
    <x v="8"/>
    <n v="88"/>
    <s v="DIALOG"/>
    <x v="0"/>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1"/>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1"/>
    <x v="0"/>
  </r>
  <r>
    <s v="ZAA20"/>
    <s v="SAM: Inventurstatistik/ -abschluss"/>
    <x v="11"/>
    <n v="113079"/>
    <s v="DIALOG"/>
    <x v="1"/>
    <x v="0"/>
  </r>
  <r>
    <s v="ZAA21"/>
    <s v="SAM: Stationäres Anlagenmanagemnt"/>
    <x v="11"/>
    <n v="270850"/>
    <s v="DIALOG"/>
    <x v="1"/>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1"/>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1"/>
    <x v="0"/>
  </r>
  <r>
    <s v="ZCS30"/>
    <s v="Ändern Status im CS-Auftrag"/>
    <x v="37"/>
    <n v="3131"/>
    <s v="DIALOG"/>
    <x v="0"/>
    <x v="0"/>
  </r>
  <r>
    <s v="ZCS50"/>
    <s v="CS: ProfitCenter prüfen"/>
    <x v="37"/>
    <s v=""/>
    <s v=""/>
    <x v="1"/>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1"/>
    <x v="0"/>
  </r>
  <r>
    <s v="ZFI03"/>
    <s v="Schnittstelle Wang  Rechnungsjournal"/>
    <x v="0"/>
    <n v="13636"/>
    <s v="DIALOG"/>
    <x v="1"/>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1"/>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1"/>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1"/>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1"/>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1"/>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1"/>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1"/>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1"/>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1"/>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1"/>
    <x v="0"/>
  </r>
  <r>
    <s v="ZPM40"/>
    <s v="Massendruck Meldungen"/>
    <x v="2"/>
    <n v="636"/>
    <s v="DIALOG"/>
    <x v="0"/>
    <x v="0"/>
  </r>
  <r>
    <s v="ZPM41"/>
    <s v="Massendruck Aufträge"/>
    <x v="2"/>
    <n v="54"/>
    <s v="DIALOG"/>
    <x v="0"/>
    <x v="0"/>
  </r>
  <r>
    <s v="ZPM42"/>
    <s v="Massenpflege Partner zu Aufträgen"/>
    <x v="2"/>
    <n v="11292"/>
    <s v="UPDATE"/>
    <x v="1"/>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1"/>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1"/>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0"/>
    <x v="0"/>
  </r>
  <r>
    <s v="ZSD24"/>
    <s v="Belege zur GEMEINSAMEN ZULEITUNG"/>
    <x v="8"/>
    <n v="24"/>
    <s v=""/>
    <x v="0"/>
    <x v="0"/>
  </r>
  <r>
    <s v="ZSD26"/>
    <s v="Differenz Faktura- Buchungsdatum"/>
    <x v="8"/>
    <n v="1054"/>
    <s v="DIALOG"/>
    <x v="1"/>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7"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3">
    <i>
      <x/>
    </i>
    <i>
      <x v="1"/>
    </i>
    <i>
      <x v="2"/>
    </i>
    <i>
      <x v="3"/>
    </i>
    <i>
      <x v="4"/>
    </i>
    <i>
      <x v="5"/>
    </i>
    <i>
      <x v="6"/>
    </i>
    <i>
      <x v="7"/>
    </i>
    <i>
      <x v="8"/>
    </i>
    <i>
      <x v="9"/>
    </i>
    <i>
      <x v="10"/>
    </i>
    <i>
      <x v="11"/>
    </i>
    <i>
      <x v="12"/>
    </i>
    <i>
      <x v="13"/>
    </i>
    <i>
      <x v="14"/>
    </i>
    <i>
      <x v="15"/>
    </i>
    <i>
      <x v="16"/>
    </i>
    <i>
      <x v="17"/>
    </i>
    <i>
      <x v="18"/>
    </i>
    <i>
      <x v="20"/>
    </i>
    <i>
      <x v="21"/>
    </i>
    <i>
      <x v="22"/>
    </i>
    <i>
      <x v="23"/>
    </i>
    <i>
      <x v="24"/>
    </i>
    <i>
      <x v="25"/>
    </i>
    <i>
      <x v="26"/>
    </i>
    <i>
      <x v="27"/>
    </i>
    <i>
      <x v="28"/>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09" totalsRowShown="0" headerRowDxfId="27">
  <autoFilter ref="A2:AT409"/>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8" t="s">
        <v>5861</v>
      </c>
      <c r="B1" s="19"/>
      <c r="E1" t="s">
        <v>5855</v>
      </c>
      <c r="F1" t="s">
        <v>5856</v>
      </c>
      <c r="G1" t="s">
        <v>5866</v>
      </c>
      <c r="H1" t="s">
        <v>5867</v>
      </c>
    </row>
    <row r="2" spans="1:8" x14ac:dyDescent="0.25">
      <c r="A2" s="20"/>
      <c r="B2" s="21"/>
      <c r="E2" t="s">
        <v>5857</v>
      </c>
      <c r="F2" t="s">
        <v>3</v>
      </c>
      <c r="G2">
        <f>IFERROR(MATCH(Teilprojekte[[#This Row],[Kürzel]],BTT[Verantwortliches TP
(automatisch)],0)+2,"")</f>
        <v>315</v>
      </c>
      <c r="H2">
        <f>IFERROR(LOOKUP(2,1/(BTT[Verantwortliches TP
(automatisch)]=Teilprojekte[[#This Row],[Kürzel]]),ROW($2:$9999))+1,"")</f>
        <v>409</v>
      </c>
    </row>
    <row r="3" spans="1:8" ht="23.25" x14ac:dyDescent="0.35">
      <c r="A3" s="16" t="s">
        <v>5864</v>
      </c>
      <c r="B3" s="17"/>
      <c r="E3" t="s">
        <v>5858</v>
      </c>
      <c r="F3" t="s">
        <v>4</v>
      </c>
      <c r="G3">
        <f>IFERROR(MATCH(Teilprojekte[[#This Row],[Kürzel]],BTT[Verantwortliches TP
(automatisch)],0)+2,"")</f>
        <v>385</v>
      </c>
      <c r="H3">
        <f>IFERROR(LOOKUP(2,1/(BTT[Verantwortliches TP
(automatisch)]=Teilprojekte[[#This Row],[Kürzel]]),ROW($2:$9999))+1,"")</f>
        <v>392</v>
      </c>
    </row>
    <row r="4" spans="1:8" x14ac:dyDescent="0.25">
      <c r="A4" s="5" t="s">
        <v>6021</v>
      </c>
      <c r="B4" s="6">
        <f>IF(aktives_Teilprojekt="Master",COUNTA(BTT[Verantwortliches TP
(automatisch)]),COUNTIF(BTT[Verantwortliches TP
(automatisch)],VLOOKUP(aktives_Teilprojekt,Teilprojekte[[Teilprojekte]:[Kürzel]],2,FALSE)))</f>
        <v>309</v>
      </c>
      <c r="E4" t="s">
        <v>5859</v>
      </c>
      <c r="F4" t="s">
        <v>5</v>
      </c>
      <c r="G4">
        <f>IFERROR(MATCH(Teilprojekte[[#This Row],[Kürzel]],BTT[Verantwortliches TP
(automatisch)],0)+2,"")</f>
        <v>150</v>
      </c>
      <c r="H4">
        <f>IFERROR(LOOKUP(2,1/(BTT[Verantwortliches TP
(automatisch)]=Teilprojekte[[#This Row],[Kürzel]]),ROW($2:$9999))+1,"")</f>
        <v>408</v>
      </c>
    </row>
    <row r="5" spans="1:8" x14ac:dyDescent="0.25">
      <c r="A5" s="5" t="s">
        <v>6078</v>
      </c>
      <c r="B5" s="6">
        <f>COUNTIF(BTT[Pflichtfeld nicht gefüllt
(in der Phase Discover)],"leeres Pflichtfeld")</f>
        <v>380</v>
      </c>
      <c r="E5" t="s">
        <v>5860</v>
      </c>
      <c r="F5" t="s">
        <v>62</v>
      </c>
      <c r="G5">
        <f>IFERROR(MATCH(Teilprojekte[[#This Row],[Kürzel]],BTT[Verantwortliches TP
(automatisch)],0)+2,"")</f>
        <v>393</v>
      </c>
      <c r="H5">
        <f>IFERROR(LOOKUP(2,1/(BTT[Verantwortliches TP
(automatisch)]=Teilprojekte[[#This Row],[Kürzel]]),ROW($2:$9999))+1,"")</f>
        <v>396</v>
      </c>
    </row>
    <row r="6" spans="1:8" x14ac:dyDescent="0.25">
      <c r="A6" s="5" t="s">
        <v>5865</v>
      </c>
      <c r="B6" s="6">
        <f>COUNTIF(BTT[Zuordnung Subprozess (Subprozess gehört zu anderem Hauptprozess)],falscher_Subprozess)</f>
        <v>9</v>
      </c>
      <c r="E6" t="s">
        <v>5861</v>
      </c>
      <c r="F6" t="s">
        <v>63</v>
      </c>
      <c r="G6">
        <f>IFERROR(MATCH(Teilprojekte[[#This Row],[Kürzel]],BTT[Verantwortliches TP
(automatisch)],0)+2,"")</f>
        <v>3</v>
      </c>
      <c r="H6">
        <f>IFERROR(LOOKUP(2,1/(BTT[Verantwortliches TP
(automatisch)]=Teilprojekte[[#This Row],[Kürzel]]),ROW($2:$9999))+1,"")</f>
        <v>314</v>
      </c>
    </row>
    <row r="7" spans="1:8" x14ac:dyDescent="0.25">
      <c r="A7" s="5" t="s">
        <v>5868</v>
      </c>
      <c r="B7" s="6">
        <f>COUNTIF(BTT[Zuordnung Hauptprozess
(Hauptprozess gehört zu anderem TP)],anderes_TP)</f>
        <v>98</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98</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115</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112</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181</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407</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09"/>
  <sheetViews>
    <sheetView tabSelected="1" zoomScale="98" zoomScaleNormal="98" workbookViewId="0">
      <pane xSplit="4" ySplit="2" topLeftCell="E57" activePane="bottomRight" state="frozen"/>
      <selection pane="topRight" activeCell="E1" sqref="E1"/>
      <selection pane="bottomLeft" activeCell="A3" sqref="A3"/>
      <selection pane="bottomRight" activeCell="D75" sqref="D75"/>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2" t="str">
        <f>"Business Transformation Tracker: "&amp;aktives_Teilprojekt</f>
        <v>Business Transformation Tracker: Nebenleistungen</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ht="30" x14ac:dyDescent="0.25">
      <c r="A3" t="str">
        <f>IFERROR(IF(BTT[[#This Row],[Lfd Nr. 
(aus konsolidierter Datei)]]&lt;&gt;"",BTT[[#This Row],[Lfd Nr. 
(aus konsolidierter Datei)]],VLOOKUP(aktives_Teilprojekt,Teilprojekte[[Teilprojekte]:[Kürzel]],2,FALSE)&amp;ROW(BTT[[#This Row],[Lfd Nr.
(automatisch)]])-2),"")</f>
        <v>IH232</v>
      </c>
      <c r="B3" t="s">
        <v>6107</v>
      </c>
      <c r="D3" t="s">
        <v>9596</v>
      </c>
      <c r="E3" t="str">
        <f>IFERROR(IF(NOT(BTT[[#This Row],[Manuelle Änderung des Verantwortliches TP
(Auswahl - bei Bedarf)]]=""),BTT[[#This Row],[Manuelle Änderung des Verantwortliches TP
(Auswahl - bei Bedarf)]],VLOOKUP(BTT[[#This Row],[Hauptprozess
(Pflichtauswahl)]],Hauptprozesse[],3,FALSE)),"")</f>
        <v>NL</v>
      </c>
      <c r="F3" t="s">
        <v>63</v>
      </c>
      <c r="H3" t="s">
        <v>6041</v>
      </c>
      <c r="I3" t="s">
        <v>5614</v>
      </c>
      <c r="J3" t="str">
        <f>IFERROR(VLOOKUP(BTT[[#This Row],[Verwendete Transaktion (Pflichtauswahl)]],Transaktionen[[Transaktionen]:[Langtext]],2,FALSE),"")</f>
        <v>Datenherkunft zu Fahrzeugequipments</v>
      </c>
      <c r="M3" t="s">
        <v>6051</v>
      </c>
      <c r="O3" t="s">
        <v>6052</v>
      </c>
      <c r="S3" t="s">
        <v>6052</v>
      </c>
      <c r="T3" t="s">
        <v>6060</v>
      </c>
      <c r="V3" t="str">
        <f>IFERROR(VLOOKUP(BTT[[#This Row],[Verwendetes Formular
(Auswahl falls relevant)]],Formulare[[Formularbezeichnung]:[Formularname (technisch)]],2,FALSE),"")</f>
        <v/>
      </c>
      <c r="X3" t="s">
        <v>6052</v>
      </c>
      <c r="Y3" s="4" t="s">
        <v>10272</v>
      </c>
      <c r="Z3" t="s">
        <v>6046</v>
      </c>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okay</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9595</v>
      </c>
      <c r="AT3" s="10"/>
    </row>
    <row r="4" spans="1:46" x14ac:dyDescent="0.25">
      <c r="A4" t="str">
        <f>IFERROR(IF(BTT[[#This Row],[Lfd Nr. 
(aus konsolidierter Datei)]]&lt;&gt;"",BTT[[#This Row],[Lfd Nr. 
(aus konsolidierter Datei)]],VLOOKUP(aktives_Teilprojekt,Teilprojekte[[Teilprojekte]:[Kürzel]],2,FALSE)&amp;ROW(BTT[[#This Row],[Lfd Nr.
(automatisch)]])-2),"")</f>
        <v>NL1</v>
      </c>
      <c r="B4" t="s">
        <v>6118</v>
      </c>
      <c r="D4" t="s">
        <v>9598</v>
      </c>
      <c r="E4" t="str">
        <f>IFERROR(IF(NOT(BTT[[#This Row],[Manuelle Änderung des Verantwortliches TP
(Auswahl - bei Bedarf)]]=""),BTT[[#This Row],[Manuelle Änderung des Verantwortliches TP
(Auswahl - bei Bedarf)]],VLOOKUP(BTT[[#This Row],[Hauptprozess
(Pflichtauswahl)]],Hauptprozesse[],3,FALSE)),"")</f>
        <v>NL</v>
      </c>
      <c r="G4" t="s">
        <v>10234</v>
      </c>
      <c r="H4" t="s">
        <v>8485</v>
      </c>
      <c r="I4" t="s">
        <v>8521</v>
      </c>
      <c r="J4" t="str">
        <f>IFERROR(VLOOKUP(BTT[[#This Row],[Verwendete Transaktion (Pflichtauswahl)]],Transaktionen[[Transaktionen]:[Langtext]],2,FALSE),"")</f>
        <v>Durchführung in Drittsystem (Non-SAP)</v>
      </c>
      <c r="N4" t="s">
        <v>10245</v>
      </c>
      <c r="O4" t="s">
        <v>6052</v>
      </c>
      <c r="R4" t="s">
        <v>9052</v>
      </c>
      <c r="T4" t="s">
        <v>6061</v>
      </c>
      <c r="V4" t="str">
        <f>IFERROR(VLOOKUP(BTT[[#This Row],[Verwendetes Formular
(Auswahl falls relevant)]],Formulare[[Formularbezeichnung]:[Formularname (technisch)]],2,FALSE),"")</f>
        <v/>
      </c>
      <c r="W4" t="s">
        <v>10273</v>
      </c>
      <c r="X4" t="s">
        <v>6052</v>
      </c>
      <c r="Y4" s="4" t="s">
        <v>10274</v>
      </c>
      <c r="Z4" t="s">
        <v>6046</v>
      </c>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Modul anders</v>
      </c>
      <c r="AQ4" t="str">
        <f>IFERROR(IF(COUNTIFS(BTT[Verwendete Transaktion (Pflichtauswahl)],BTT[[#This Row],[Verwendete Transaktion (Pflichtauswahl)]],BTT[Verantwortliches TP
(automatisch)],"&lt;&gt;"&amp;BTT[[#This Row],[Verantwortliches TP
(automatisch)]])&gt;0,"Transaktion mehrfach","okay"),"")</f>
        <v>Transaktion mehrfach</v>
      </c>
      <c r="AR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 s="10" t="s">
        <v>9597</v>
      </c>
      <c r="AT4" s="10"/>
    </row>
    <row r="5" spans="1:46" ht="30" x14ac:dyDescent="0.25">
      <c r="A5" s="14" t="str">
        <f>IFERROR(IF(BTT[[#This Row],[Lfd Nr. 
(aus konsolidierter Datei)]]&lt;&gt;"",BTT[[#This Row],[Lfd Nr. 
(aus konsolidierter Datei)]],VLOOKUP(aktives_Teilprojekt,Teilprojekte[[Teilprojekte]:[Kürzel]],2,FALSE)&amp;ROW(BTT[[#This Row],[Lfd Nr.
(automatisch)]])-2),"")</f>
        <v>NL2</v>
      </c>
      <c r="B5" s="15" t="s">
        <v>6118</v>
      </c>
      <c r="C5" s="15"/>
      <c r="D5" t="s">
        <v>9600</v>
      </c>
      <c r="E5" s="10" t="str">
        <f>IFERROR(IF(NOT(BTT[[#This Row],[Manuelle Änderung des Verantwortliches TP
(Auswahl - bei Bedarf)]]=""),BTT[[#This Row],[Manuelle Änderung des Verantwortliches TP
(Auswahl - bei Bedarf)]],VLOOKUP(BTT[[#This Row],[Hauptprozess
(Pflichtauswahl)]],Hauptprozesse[],3,FALSE)),"")</f>
        <v>NL</v>
      </c>
      <c r="G5" t="s">
        <v>10234</v>
      </c>
      <c r="H5" s="10" t="s">
        <v>6087</v>
      </c>
      <c r="I5" t="s">
        <v>5769</v>
      </c>
      <c r="J5" s="10" t="str">
        <f>IFERROR(VLOOKUP(BTT[[#This Row],[Verwendete Transaktion (Pflichtauswahl)]],Transaktionen[[Transaktionen]:[Langtext]],2,FALSE),"")</f>
        <v>Anzeige ADB Digitaler Hausanschluss</v>
      </c>
      <c r="K5" t="s">
        <v>5767</v>
      </c>
      <c r="O5" t="s">
        <v>6052</v>
      </c>
      <c r="P5" t="s">
        <v>10246</v>
      </c>
      <c r="R5" t="s">
        <v>8499</v>
      </c>
      <c r="S5" t="s">
        <v>10247</v>
      </c>
      <c r="T5" t="s">
        <v>6061</v>
      </c>
      <c r="V5" s="10" t="str">
        <f>IFERROR(VLOOKUP(BTT[[#This Row],[Verwendetes Formular
(Auswahl falls relevant)]],Formulare[[Formularbezeichnung]:[Formularname (technisch)]],2,FALSE),"")</f>
        <v/>
      </c>
      <c r="W5" t="s">
        <v>10273</v>
      </c>
      <c r="X5" t="s">
        <v>6052</v>
      </c>
      <c r="Y5" s="4" t="s">
        <v>10275</v>
      </c>
      <c r="Z5" t="s">
        <v>6046</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Modul anders</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9599</v>
      </c>
      <c r="AT5" s="10"/>
    </row>
    <row r="6" spans="1:46" ht="30" x14ac:dyDescent="0.25">
      <c r="A6" s="14" t="str">
        <f>IFERROR(IF(BTT[[#This Row],[Lfd Nr. 
(aus konsolidierter Datei)]]&lt;&gt;"",BTT[[#This Row],[Lfd Nr. 
(aus konsolidierter Datei)]],VLOOKUP(aktives_Teilprojekt,Teilprojekte[[Teilprojekte]:[Kürzel]],2,FALSE)&amp;ROW(BTT[[#This Row],[Lfd Nr.
(automatisch)]])-2),"")</f>
        <v>NL3</v>
      </c>
      <c r="B6" s="15" t="s">
        <v>6118</v>
      </c>
      <c r="C6" s="15"/>
      <c r="D6" t="s">
        <v>9602</v>
      </c>
      <c r="E6" s="10" t="str">
        <f>IFERROR(IF(NOT(BTT[[#This Row],[Manuelle Änderung des Verantwortliches TP
(Auswahl - bei Bedarf)]]=""),BTT[[#This Row],[Manuelle Änderung des Verantwortliches TP
(Auswahl - bei Bedarf)]],VLOOKUP(BTT[[#This Row],[Hauptprozess
(Pflichtauswahl)]],Hauptprozesse[],3,FALSE)),"")</f>
        <v>NL</v>
      </c>
      <c r="G6" t="s">
        <v>10234</v>
      </c>
      <c r="H6" s="10" t="s">
        <v>6087</v>
      </c>
      <c r="I6" t="s">
        <v>5769</v>
      </c>
      <c r="J6" s="10" t="str">
        <f>IFERROR(VLOOKUP(BTT[[#This Row],[Verwendete Transaktion (Pflichtauswahl)]],Transaktionen[[Transaktionen]:[Langtext]],2,FALSE),"")</f>
        <v>Anzeige ADB Digitaler Hausanschluss</v>
      </c>
      <c r="K6" t="s">
        <v>10248</v>
      </c>
      <c r="O6" t="s">
        <v>6052</v>
      </c>
      <c r="P6" t="s">
        <v>10246</v>
      </c>
      <c r="R6" t="s">
        <v>8499</v>
      </c>
      <c r="S6" t="s">
        <v>10247</v>
      </c>
      <c r="T6" t="s">
        <v>6061</v>
      </c>
      <c r="V6" s="10" t="str">
        <f>IFERROR(VLOOKUP(BTT[[#This Row],[Verwendetes Formular
(Auswahl falls relevant)]],Formulare[[Formularbezeichnung]:[Formularname (technisch)]],2,FALSE),"")</f>
        <v/>
      </c>
      <c r="W6" t="s">
        <v>10273</v>
      </c>
      <c r="X6" t="s">
        <v>6052</v>
      </c>
      <c r="Y6" s="4" t="s">
        <v>10275</v>
      </c>
      <c r="Z6" t="s">
        <v>6046</v>
      </c>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Modul anders</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9601</v>
      </c>
      <c r="AT6" s="10"/>
    </row>
    <row r="7" spans="1:46" ht="30" x14ac:dyDescent="0.25">
      <c r="A7" s="14" t="str">
        <f>IFERROR(IF(BTT[[#This Row],[Lfd Nr. 
(aus konsolidierter Datei)]]&lt;&gt;"",BTT[[#This Row],[Lfd Nr. 
(aus konsolidierter Datei)]],VLOOKUP(aktives_Teilprojekt,Teilprojekte[[Teilprojekte]:[Kürzel]],2,FALSE)&amp;ROW(BTT[[#This Row],[Lfd Nr.
(automatisch)]])-2),"")</f>
        <v>NL4</v>
      </c>
      <c r="B7" s="15" t="s">
        <v>6118</v>
      </c>
      <c r="C7" s="15"/>
      <c r="D7" t="s">
        <v>9604</v>
      </c>
      <c r="E7" s="10" t="str">
        <f>IFERROR(IF(NOT(BTT[[#This Row],[Manuelle Änderung des Verantwortliches TP
(Auswahl - bei Bedarf)]]=""),BTT[[#This Row],[Manuelle Änderung des Verantwortliches TP
(Auswahl - bei Bedarf)]],VLOOKUP(BTT[[#This Row],[Hauptprozess
(Pflichtauswahl)]],Hauptprozesse[],3,FALSE)),"")</f>
        <v>NL</v>
      </c>
      <c r="G7" t="s">
        <v>10235</v>
      </c>
      <c r="H7" s="10" t="s">
        <v>6087</v>
      </c>
      <c r="I7" t="s">
        <v>5769</v>
      </c>
      <c r="J7" s="10" t="str">
        <f>IFERROR(VLOOKUP(BTT[[#This Row],[Verwendete Transaktion (Pflichtauswahl)]],Transaktionen[[Transaktionen]:[Langtext]],2,FALSE),"")</f>
        <v>Anzeige ADB Digitaler Hausanschluss</v>
      </c>
      <c r="O7" t="s">
        <v>6052</v>
      </c>
      <c r="T7" t="s">
        <v>6060</v>
      </c>
      <c r="V7" s="10" t="str">
        <f>IFERROR(VLOOKUP(BTT[[#This Row],[Verwendetes Formular
(Auswahl falls relevant)]],Formulare[[Formularbezeichnung]:[Formularname (technisch)]],2,FALSE),"")</f>
        <v/>
      </c>
      <c r="X7" t="s">
        <v>6052</v>
      </c>
      <c r="Y7" s="4" t="s">
        <v>10275</v>
      </c>
      <c r="Z7" t="s">
        <v>6046</v>
      </c>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Modul anders</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9603</v>
      </c>
      <c r="AT7" s="10"/>
    </row>
    <row r="8" spans="1:46" ht="30" x14ac:dyDescent="0.25">
      <c r="A8" s="14" t="str">
        <f>IFERROR(IF(BTT[[#This Row],[Lfd Nr. 
(aus konsolidierter Datei)]]&lt;&gt;"",BTT[[#This Row],[Lfd Nr. 
(aus konsolidierter Datei)]],VLOOKUP(aktives_Teilprojekt,Teilprojekte[[Teilprojekte]:[Kürzel]],2,FALSE)&amp;ROW(BTT[[#This Row],[Lfd Nr.
(automatisch)]])-2),"")</f>
        <v>NL5</v>
      </c>
      <c r="B8" s="15" t="s">
        <v>6118</v>
      </c>
      <c r="C8" s="15"/>
      <c r="D8" t="s">
        <v>9606</v>
      </c>
      <c r="E8" s="10" t="str">
        <f>IFERROR(IF(NOT(BTT[[#This Row],[Manuelle Änderung des Verantwortliches TP
(Auswahl - bei Bedarf)]]=""),BTT[[#This Row],[Manuelle Änderung des Verantwortliches TP
(Auswahl - bei Bedarf)]],VLOOKUP(BTT[[#This Row],[Hauptprozess
(Pflichtauswahl)]],Hauptprozesse[],3,FALSE)),"")</f>
        <v>NL</v>
      </c>
      <c r="G8" t="s">
        <v>10235</v>
      </c>
      <c r="H8" s="10" t="s">
        <v>6087</v>
      </c>
      <c r="I8" t="s">
        <v>5769</v>
      </c>
      <c r="J8" s="10" t="str">
        <f>IFERROR(VLOOKUP(BTT[[#This Row],[Verwendete Transaktion (Pflichtauswahl)]],Transaktionen[[Transaktionen]:[Langtext]],2,FALSE),"")</f>
        <v>Anzeige ADB Digitaler Hausanschluss</v>
      </c>
      <c r="N8" t="s">
        <v>10249</v>
      </c>
      <c r="O8" t="s">
        <v>6052</v>
      </c>
      <c r="T8" t="s">
        <v>6060</v>
      </c>
      <c r="V8" s="10" t="str">
        <f>IFERROR(VLOOKUP(BTT[[#This Row],[Verwendetes Formular
(Auswahl falls relevant)]],Formulare[[Formularbezeichnung]:[Formularname (technisch)]],2,FALSE),"")</f>
        <v/>
      </c>
      <c r="X8" t="s">
        <v>6052</v>
      </c>
      <c r="Y8" s="4" t="s">
        <v>10275</v>
      </c>
      <c r="Z8" t="s">
        <v>6046</v>
      </c>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Modul anders</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9605</v>
      </c>
      <c r="AT8" s="10"/>
    </row>
    <row r="9" spans="1:46" x14ac:dyDescent="0.25">
      <c r="A9" s="14" t="str">
        <f>IFERROR(IF(BTT[[#This Row],[Lfd Nr. 
(aus konsolidierter Datei)]]&lt;&gt;"",BTT[[#This Row],[Lfd Nr. 
(aus konsolidierter Datei)]],VLOOKUP(aktives_Teilprojekt,Teilprojekte[[Teilprojekte]:[Kürzel]],2,FALSE)&amp;ROW(BTT[[#This Row],[Lfd Nr.
(automatisch)]])-2),"")</f>
        <v>NL6</v>
      </c>
      <c r="B9" s="15" t="s">
        <v>6118</v>
      </c>
      <c r="C9" s="15"/>
      <c r="D9" t="s">
        <v>9608</v>
      </c>
      <c r="E9" s="10" t="str">
        <f>IFERROR(IF(NOT(BTT[[#This Row],[Manuelle Änderung des Verantwortliches TP
(Auswahl - bei Bedarf)]]=""),BTT[[#This Row],[Manuelle Änderung des Verantwortliches TP
(Auswahl - bei Bedarf)]],VLOOKUP(BTT[[#This Row],[Hauptprozess
(Pflichtauswahl)]],Hauptprozesse[],3,FALSE)),"")</f>
        <v>NL</v>
      </c>
      <c r="G9" t="s">
        <v>10236</v>
      </c>
      <c r="H9" s="10"/>
      <c r="J9" s="10" t="str">
        <f>IFERROR(VLOOKUP(BTT[[#This Row],[Verwendete Transaktion (Pflichtauswahl)]],Transaktionen[[Transaktionen]:[Langtext]],2,FALSE),"")</f>
        <v/>
      </c>
      <c r="N9" t="s">
        <v>10249</v>
      </c>
      <c r="O9" t="s">
        <v>6052</v>
      </c>
      <c r="T9" t="s">
        <v>6060</v>
      </c>
      <c r="V9" s="10" t="str">
        <f>IFERROR(VLOOKUP(BTT[[#This Row],[Verwendetes Formular
(Auswahl falls relevant)]],Formulare[[Formularbezeichnung]:[Formularname (technisch)]],2,FALSE),"")</f>
        <v/>
      </c>
      <c r="X9" t="s">
        <v>6052</v>
      </c>
      <c r="Y9" s="4"/>
      <c r="Z9" t="s">
        <v>6046</v>
      </c>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9607</v>
      </c>
      <c r="AT9" s="10"/>
    </row>
    <row r="10" spans="1:46" ht="30" x14ac:dyDescent="0.25">
      <c r="A10" s="14" t="str">
        <f>IFERROR(IF(BTT[[#This Row],[Lfd Nr. 
(aus konsolidierter Datei)]]&lt;&gt;"",BTT[[#This Row],[Lfd Nr. 
(aus konsolidierter Datei)]],VLOOKUP(aktives_Teilprojekt,Teilprojekte[[Teilprojekte]:[Kürzel]],2,FALSE)&amp;ROW(BTT[[#This Row],[Lfd Nr.
(automatisch)]])-2),"")</f>
        <v>NL7</v>
      </c>
      <c r="B10" s="15" t="s">
        <v>6118</v>
      </c>
      <c r="C10" s="15"/>
      <c r="D10" t="s">
        <v>9610</v>
      </c>
      <c r="E10" s="10" t="str">
        <f>IFERROR(IF(NOT(BTT[[#This Row],[Manuelle Änderung des Verantwortliches TP
(Auswahl - bei Bedarf)]]=""),BTT[[#This Row],[Manuelle Änderung des Verantwortliches TP
(Auswahl - bei Bedarf)]],VLOOKUP(BTT[[#This Row],[Hauptprozess
(Pflichtauswahl)]],Hauptprozesse[],3,FALSE)),"")</f>
        <v>NL</v>
      </c>
      <c r="G10" t="s">
        <v>10236</v>
      </c>
      <c r="H10" s="10" t="s">
        <v>9073</v>
      </c>
      <c r="I10" t="s">
        <v>8584</v>
      </c>
      <c r="J10" s="10" t="str">
        <f>IFERROR(VLOOKUP(BTT[[#This Row],[Verwendete Transaktion (Pflichtauswahl)]],Transaktionen[[Transaktionen]:[Langtext]],2,FALSE),"")</f>
        <v>Durchführung über Job</v>
      </c>
      <c r="N10" t="s">
        <v>10250</v>
      </c>
      <c r="O10" t="s">
        <v>6052</v>
      </c>
      <c r="P10" t="s">
        <v>8567</v>
      </c>
      <c r="R10" t="s">
        <v>8493</v>
      </c>
      <c r="T10" t="s">
        <v>6060</v>
      </c>
      <c r="V10" s="10" t="str">
        <f>IFERROR(VLOOKUP(BTT[[#This Row],[Verwendetes Formular
(Auswahl falls relevant)]],Formulare[[Formularbezeichnung]:[Formularname (technisch)]],2,FALSE),"")</f>
        <v/>
      </c>
      <c r="X10" t="s">
        <v>6052</v>
      </c>
      <c r="Y10" s="4" t="s">
        <v>10276</v>
      </c>
      <c r="Z10" t="s">
        <v>6046</v>
      </c>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Modul anders</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9609</v>
      </c>
      <c r="AT10" s="10"/>
    </row>
    <row r="11" spans="1:46" x14ac:dyDescent="0.25">
      <c r="A11" s="14" t="str">
        <f>IFERROR(IF(BTT[[#This Row],[Lfd Nr. 
(aus konsolidierter Datei)]]&lt;&gt;"",BTT[[#This Row],[Lfd Nr. 
(aus konsolidierter Datei)]],VLOOKUP(aktives_Teilprojekt,Teilprojekte[[Teilprojekte]:[Kürzel]],2,FALSE)&amp;ROW(BTT[[#This Row],[Lfd Nr.
(automatisch)]])-2),"")</f>
        <v>NL8</v>
      </c>
      <c r="B11" s="15" t="s">
        <v>6118</v>
      </c>
      <c r="C11" s="15"/>
      <c r="D11" t="s">
        <v>9612</v>
      </c>
      <c r="E11" s="10" t="str">
        <f>IFERROR(IF(NOT(BTT[[#This Row],[Manuelle Änderung des Verantwortliches TP
(Auswahl - bei Bedarf)]]=""),BTT[[#This Row],[Manuelle Änderung des Verantwortliches TP
(Auswahl - bei Bedarf)]],VLOOKUP(BTT[[#This Row],[Hauptprozess
(Pflichtauswahl)]],Hauptprozesse[],3,FALSE)),"")</f>
        <v>NL</v>
      </c>
      <c r="G11" t="s">
        <v>10236</v>
      </c>
      <c r="H11" s="10"/>
      <c r="J11" s="10" t="str">
        <f>IFERROR(VLOOKUP(BTT[[#This Row],[Verwendete Transaktion (Pflichtauswahl)]],Transaktionen[[Transaktionen]:[Langtext]],2,FALSE),"")</f>
        <v/>
      </c>
      <c r="N11" t="s">
        <v>10250</v>
      </c>
      <c r="O11" t="s">
        <v>6052</v>
      </c>
      <c r="P11" t="s">
        <v>8567</v>
      </c>
      <c r="T11" t="s">
        <v>6060</v>
      </c>
      <c r="V11" s="10" t="str">
        <f>IFERROR(VLOOKUP(BTT[[#This Row],[Verwendetes Formular
(Auswahl falls relevant)]],Formulare[[Formularbezeichnung]:[Formularname (technisch)]],2,FALSE),"")</f>
        <v/>
      </c>
      <c r="X11" t="s">
        <v>6052</v>
      </c>
      <c r="Y11" s="4" t="s">
        <v>10274</v>
      </c>
      <c r="Z11" t="s">
        <v>6046</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9611</v>
      </c>
      <c r="AT11" s="10"/>
    </row>
    <row r="12" spans="1:46" ht="30" x14ac:dyDescent="0.25">
      <c r="A12" s="14" t="str">
        <f>IFERROR(IF(BTT[[#This Row],[Lfd Nr. 
(aus konsolidierter Datei)]]&lt;&gt;"",BTT[[#This Row],[Lfd Nr. 
(aus konsolidierter Datei)]],VLOOKUP(aktives_Teilprojekt,Teilprojekte[[Teilprojekte]:[Kürzel]],2,FALSE)&amp;ROW(BTT[[#This Row],[Lfd Nr.
(automatisch)]])-2),"")</f>
        <v>NL9</v>
      </c>
      <c r="B12" s="15" t="s">
        <v>6118</v>
      </c>
      <c r="C12" s="15"/>
      <c r="D12" t="s">
        <v>9614</v>
      </c>
      <c r="E12" s="10" t="str">
        <f>IFERROR(IF(NOT(BTT[[#This Row],[Manuelle Änderung des Verantwortliches TP
(Auswahl - bei Bedarf)]]=""),BTT[[#This Row],[Manuelle Änderung des Verantwortliches TP
(Auswahl - bei Bedarf)]],VLOOKUP(BTT[[#This Row],[Hauptprozess
(Pflichtauswahl)]],Hauptprozesse[],3,FALSE)),"")</f>
        <v>NL</v>
      </c>
      <c r="G12" t="s">
        <v>10236</v>
      </c>
      <c r="H12" s="10" t="s">
        <v>9073</v>
      </c>
      <c r="I12" t="s">
        <v>8567</v>
      </c>
      <c r="J12" s="10" t="str">
        <f>IFERROR(VLOOKUP(BTT[[#This Row],[Verwendete Transaktion (Pflichtauswahl)]],Transaktionen[[Transaktionen]:[Langtext]],2,FALSE),"")</f>
        <v>Durchführung über Workflow</v>
      </c>
      <c r="N12" t="s">
        <v>10250</v>
      </c>
      <c r="O12" t="s">
        <v>6052</v>
      </c>
      <c r="P12" t="s">
        <v>8567</v>
      </c>
      <c r="T12" t="s">
        <v>6060</v>
      </c>
      <c r="V12" s="10" t="str">
        <f>IFERROR(VLOOKUP(BTT[[#This Row],[Verwendetes Formular
(Auswahl falls relevant)]],Formulare[[Formularbezeichnung]:[Formularname (technisch)]],2,FALSE),"")</f>
        <v/>
      </c>
      <c r="X12" t="s">
        <v>6051</v>
      </c>
      <c r="Y12" s="4" t="s">
        <v>10277</v>
      </c>
      <c r="Z12" t="s">
        <v>6046</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9613</v>
      </c>
      <c r="AT12" s="10"/>
    </row>
    <row r="13" spans="1:46" ht="30" x14ac:dyDescent="0.25">
      <c r="A13" s="14" t="str">
        <f>IFERROR(IF(BTT[[#This Row],[Lfd Nr. 
(aus konsolidierter Datei)]]&lt;&gt;"",BTT[[#This Row],[Lfd Nr. 
(aus konsolidierter Datei)]],VLOOKUP(aktives_Teilprojekt,Teilprojekte[[Teilprojekte]:[Kürzel]],2,FALSE)&amp;ROW(BTT[[#This Row],[Lfd Nr.
(automatisch)]])-2),"")</f>
        <v>NL10</v>
      </c>
      <c r="B13" s="15" t="s">
        <v>6118</v>
      </c>
      <c r="C13" s="15"/>
      <c r="D13" t="s">
        <v>9616</v>
      </c>
      <c r="E13" s="10" t="str">
        <f>IFERROR(IF(NOT(BTT[[#This Row],[Manuelle Änderung des Verantwortliches TP
(Auswahl - bei Bedarf)]]=""),BTT[[#This Row],[Manuelle Änderung des Verantwortliches TP
(Auswahl - bei Bedarf)]],VLOOKUP(BTT[[#This Row],[Hauptprozess
(Pflichtauswahl)]],Hauptprozesse[],3,FALSE)),"")</f>
        <v>NL</v>
      </c>
      <c r="G13" t="s">
        <v>10235</v>
      </c>
      <c r="H13" s="10" t="s">
        <v>6039</v>
      </c>
      <c r="I13" t="s">
        <v>1013</v>
      </c>
      <c r="J13" s="10" t="str">
        <f>IFERROR(VLOOKUP(BTT[[#This Row],[Verwendete Transaktion (Pflichtauswahl)]],Transaktionen[[Transaktionen]:[Langtext]],2,FALSE),"")</f>
        <v>Hausanschlussvorgang anlegen</v>
      </c>
      <c r="N13" t="s">
        <v>10250</v>
      </c>
      <c r="O13" t="s">
        <v>6052</v>
      </c>
      <c r="T13" t="s">
        <v>6060</v>
      </c>
      <c r="V13" s="10" t="str">
        <f>IFERROR(VLOOKUP(BTT[[#This Row],[Verwendetes Formular
(Auswahl falls relevant)]],Formulare[[Formularbezeichnung]:[Formularname (technisch)]],2,FALSE),"")</f>
        <v/>
      </c>
      <c r="X13" t="s">
        <v>6051</v>
      </c>
      <c r="Y13" s="4" t="s">
        <v>10278</v>
      </c>
      <c r="Z13" t="s">
        <v>6046</v>
      </c>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9615</v>
      </c>
      <c r="AT13" s="10"/>
    </row>
    <row r="14" spans="1:46" x14ac:dyDescent="0.25">
      <c r="A14" s="14" t="str">
        <f>IFERROR(IF(BTT[[#This Row],[Lfd Nr. 
(aus konsolidierter Datei)]]&lt;&gt;"",BTT[[#This Row],[Lfd Nr. 
(aus konsolidierter Datei)]],VLOOKUP(aktives_Teilprojekt,Teilprojekte[[Teilprojekte]:[Kürzel]],2,FALSE)&amp;ROW(BTT[[#This Row],[Lfd Nr.
(automatisch)]])-2),"")</f>
        <v>NL11</v>
      </c>
      <c r="B14" s="15" t="s">
        <v>6118</v>
      </c>
      <c r="C14" s="15"/>
      <c r="D14" t="s">
        <v>9618</v>
      </c>
      <c r="E14" s="10" t="str">
        <f>IFERROR(IF(NOT(BTT[[#This Row],[Manuelle Änderung des Verantwortliches TP
(Auswahl - bei Bedarf)]]=""),BTT[[#This Row],[Manuelle Änderung des Verantwortliches TP
(Auswahl - bei Bedarf)]],VLOOKUP(BTT[[#This Row],[Hauptprozess
(Pflichtauswahl)]],Hauptprozesse[],3,FALSE)),"")</f>
        <v>NL</v>
      </c>
      <c r="G14" t="s">
        <v>10235</v>
      </c>
      <c r="H14" s="10" t="s">
        <v>6039</v>
      </c>
      <c r="I14" t="s">
        <v>1015</v>
      </c>
      <c r="J14" s="10" t="str">
        <f>IFERROR(VLOOKUP(BTT[[#This Row],[Verwendete Transaktion (Pflichtauswahl)]],Transaktionen[[Transaktionen]:[Langtext]],2,FALSE),"")</f>
        <v>Hausanschlussvorgang ändern</v>
      </c>
      <c r="N14" t="s">
        <v>10250</v>
      </c>
      <c r="O14" t="s">
        <v>6052</v>
      </c>
      <c r="T14" t="s">
        <v>6060</v>
      </c>
      <c r="V14" s="10" t="str">
        <f>IFERROR(VLOOKUP(BTT[[#This Row],[Verwendetes Formular
(Auswahl falls relevant)]],Formulare[[Formularbezeichnung]:[Formularname (technisch)]],2,FALSE),"")</f>
        <v/>
      </c>
      <c r="Y14" s="4" t="s">
        <v>10274</v>
      </c>
      <c r="Z14" t="s">
        <v>6046</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9617</v>
      </c>
      <c r="AT14" s="10"/>
    </row>
    <row r="15" spans="1:46" x14ac:dyDescent="0.25">
      <c r="A15" s="14" t="str">
        <f>IFERROR(IF(BTT[[#This Row],[Lfd Nr. 
(aus konsolidierter Datei)]]&lt;&gt;"",BTT[[#This Row],[Lfd Nr. 
(aus konsolidierter Datei)]],VLOOKUP(aktives_Teilprojekt,Teilprojekte[[Teilprojekte]:[Kürzel]],2,FALSE)&amp;ROW(BTT[[#This Row],[Lfd Nr.
(automatisch)]])-2),"")</f>
        <v>NL12</v>
      </c>
      <c r="B15" s="15" t="s">
        <v>6118</v>
      </c>
      <c r="C15" s="15"/>
      <c r="D15" t="s">
        <v>9620</v>
      </c>
      <c r="E15" s="10" t="str">
        <f>IFERROR(IF(NOT(BTT[[#This Row],[Manuelle Änderung des Verantwortliches TP
(Auswahl - bei Bedarf)]]=""),BTT[[#This Row],[Manuelle Änderung des Verantwortliches TP
(Auswahl - bei Bedarf)]],VLOOKUP(BTT[[#This Row],[Hauptprozess
(Pflichtauswahl)]],Hauptprozesse[],3,FALSE)),"")</f>
        <v>NL</v>
      </c>
      <c r="G15" t="s">
        <v>10235</v>
      </c>
      <c r="H15" s="10" t="s">
        <v>6039</v>
      </c>
      <c r="I15" t="s">
        <v>1017</v>
      </c>
      <c r="J15" s="10" t="str">
        <f>IFERROR(VLOOKUP(BTT[[#This Row],[Verwendete Transaktion (Pflichtauswahl)]],Transaktionen[[Transaktionen]:[Langtext]],2,FALSE),"")</f>
        <v>Hausanschlussvorgang anzeigen</v>
      </c>
      <c r="N15" t="s">
        <v>10250</v>
      </c>
      <c r="O15" t="s">
        <v>6052</v>
      </c>
      <c r="T15" t="s">
        <v>6060</v>
      </c>
      <c r="V15" s="10" t="str">
        <f>IFERROR(VLOOKUP(BTT[[#This Row],[Verwendetes Formular
(Auswahl falls relevant)]],Formulare[[Formularbezeichnung]:[Formularname (technisch)]],2,FALSE),"")</f>
        <v/>
      </c>
      <c r="Y15" s="4" t="s">
        <v>10274</v>
      </c>
      <c r="Z15" t="s">
        <v>6046</v>
      </c>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9619</v>
      </c>
      <c r="AT15" s="10"/>
    </row>
    <row r="16" spans="1:46" ht="30" x14ac:dyDescent="0.25">
      <c r="A16" s="14" t="str">
        <f>IFERROR(IF(BTT[[#This Row],[Lfd Nr. 
(aus konsolidierter Datei)]]&lt;&gt;"",BTT[[#This Row],[Lfd Nr. 
(aus konsolidierter Datei)]],VLOOKUP(aktives_Teilprojekt,Teilprojekte[[Teilprojekte]:[Kürzel]],2,FALSE)&amp;ROW(BTT[[#This Row],[Lfd Nr.
(automatisch)]])-2),"")</f>
        <v>NL13</v>
      </c>
      <c r="B16" s="15" t="s">
        <v>6118</v>
      </c>
      <c r="C16" s="15"/>
      <c r="D16" t="s">
        <v>9622</v>
      </c>
      <c r="E16" s="10" t="str">
        <f>IFERROR(IF(NOT(BTT[[#This Row],[Manuelle Änderung des Verantwortliches TP
(Auswahl - bei Bedarf)]]=""),BTT[[#This Row],[Manuelle Änderung des Verantwortliches TP
(Auswahl - bei Bedarf)]],VLOOKUP(BTT[[#This Row],[Hauptprozess
(Pflichtauswahl)]],Hauptprozesse[],3,FALSE)),"")</f>
        <v>NL</v>
      </c>
      <c r="G16" t="s">
        <v>10236</v>
      </c>
      <c r="H16" s="10" t="s">
        <v>9073</v>
      </c>
      <c r="I16" t="s">
        <v>8567</v>
      </c>
      <c r="J16" s="10" t="str">
        <f>IFERROR(VLOOKUP(BTT[[#This Row],[Verwendete Transaktion (Pflichtauswahl)]],Transaktionen[[Transaktionen]:[Langtext]],2,FALSE),"")</f>
        <v>Durchführung über Workflow</v>
      </c>
      <c r="N16" t="s">
        <v>10250</v>
      </c>
      <c r="O16" t="s">
        <v>6052</v>
      </c>
      <c r="R16" t="s">
        <v>8497</v>
      </c>
      <c r="T16" t="s">
        <v>6060</v>
      </c>
      <c r="V16" s="10" t="str">
        <f>IFERROR(VLOOKUP(BTT[[#This Row],[Verwendetes Formular
(Auswahl falls relevant)]],Formulare[[Formularbezeichnung]:[Formularname (technisch)]],2,FALSE),"")</f>
        <v/>
      </c>
      <c r="Y16" s="4" t="s">
        <v>10279</v>
      </c>
      <c r="Z16" t="s">
        <v>6046</v>
      </c>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9621</v>
      </c>
      <c r="AT16" s="10"/>
    </row>
    <row r="17" spans="1:46" x14ac:dyDescent="0.25">
      <c r="A17" s="14" t="str">
        <f>IFERROR(IF(BTT[[#This Row],[Lfd Nr. 
(aus konsolidierter Datei)]]&lt;&gt;"",BTT[[#This Row],[Lfd Nr. 
(aus konsolidierter Datei)]],VLOOKUP(aktives_Teilprojekt,Teilprojekte[[Teilprojekte]:[Kürzel]],2,FALSE)&amp;ROW(BTT[[#This Row],[Lfd Nr.
(automatisch)]])-2),"")</f>
        <v>NL14</v>
      </c>
      <c r="B17" s="15" t="s">
        <v>6118</v>
      </c>
      <c r="C17" s="15"/>
      <c r="D17" t="s">
        <v>9624</v>
      </c>
      <c r="E17" s="10" t="str">
        <f>IFERROR(IF(NOT(BTT[[#This Row],[Manuelle Änderung des Verantwortliches TP
(Auswahl - bei Bedarf)]]=""),BTT[[#This Row],[Manuelle Änderung des Verantwortliches TP
(Auswahl - bei Bedarf)]],VLOOKUP(BTT[[#This Row],[Hauptprozess
(Pflichtauswahl)]],Hauptprozesse[],3,FALSE)),"")</f>
        <v>NL</v>
      </c>
      <c r="G17" t="s">
        <v>10234</v>
      </c>
      <c r="H17" s="10" t="s">
        <v>6087</v>
      </c>
      <c r="I17" t="s">
        <v>1204</v>
      </c>
      <c r="J17" s="10" t="str">
        <f>IFERROR(VLOOKUP(BTT[[#This Row],[Verwendete Transaktion (Pflichtauswahl)]],Transaktionen[[Transaktionen]:[Langtext]],2,FALSE),"")</f>
        <v>Customer-Interaction-Center</v>
      </c>
      <c r="O17" t="s">
        <v>6052</v>
      </c>
      <c r="T17" t="s">
        <v>6060</v>
      </c>
      <c r="V17" s="10" t="str">
        <f>IFERROR(VLOOKUP(BTT[[#This Row],[Verwendetes Formular
(Auswahl falls relevant)]],Formulare[[Formularbezeichnung]:[Formularname (technisch)]],2,FALSE),"")</f>
        <v/>
      </c>
      <c r="Y17" s="4" t="s">
        <v>10274</v>
      </c>
      <c r="Z17" t="s">
        <v>6046</v>
      </c>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9623</v>
      </c>
      <c r="AT17" s="10"/>
    </row>
    <row r="18" spans="1:46" ht="30" x14ac:dyDescent="0.25">
      <c r="A18" s="14" t="str">
        <f>IFERROR(IF(BTT[[#This Row],[Lfd Nr. 
(aus konsolidierter Datei)]]&lt;&gt;"",BTT[[#This Row],[Lfd Nr. 
(aus konsolidierter Datei)]],VLOOKUP(aktives_Teilprojekt,Teilprojekte[[Teilprojekte]:[Kürzel]],2,FALSE)&amp;ROW(BTT[[#This Row],[Lfd Nr.
(automatisch)]])-2),"")</f>
        <v>NL16</v>
      </c>
      <c r="B18" s="15" t="s">
        <v>6118</v>
      </c>
      <c r="C18" s="15"/>
      <c r="D18" t="s">
        <v>9626</v>
      </c>
      <c r="E18" s="10" t="str">
        <f>IFERROR(IF(NOT(BTT[[#This Row],[Manuelle Änderung des Verantwortliches TP
(Auswahl - bei Bedarf)]]=""),BTT[[#This Row],[Manuelle Änderung des Verantwortliches TP
(Auswahl - bei Bedarf)]],VLOOKUP(BTT[[#This Row],[Hauptprozess
(Pflichtauswahl)]],Hauptprozesse[],3,FALSE)),"")</f>
        <v>NL</v>
      </c>
      <c r="G18" t="s">
        <v>10234</v>
      </c>
      <c r="H18" s="10" t="s">
        <v>6087</v>
      </c>
      <c r="I18" t="s">
        <v>1622</v>
      </c>
      <c r="J18" s="10" t="str">
        <f>IFERROR(VLOOKUP(BTT[[#This Row],[Verwendete Transaktion (Pflichtauswahl)]],Transaktionen[[Transaktionen]:[Langtext]],2,FALSE),"")</f>
        <v>Anschlussobjekt anlegen</v>
      </c>
      <c r="K18" t="s">
        <v>10251</v>
      </c>
      <c r="O18" t="s">
        <v>6052</v>
      </c>
      <c r="T18" t="s">
        <v>6060</v>
      </c>
      <c r="V18" s="10" t="str">
        <f>IFERROR(VLOOKUP(BTT[[#This Row],[Verwendetes Formular
(Auswahl falls relevant)]],Formulare[[Formularbezeichnung]:[Formularname (technisch)]],2,FALSE),"")</f>
        <v/>
      </c>
      <c r="Y18" s="4" t="s">
        <v>10280</v>
      </c>
      <c r="Z18" t="s">
        <v>6046</v>
      </c>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9625</v>
      </c>
      <c r="AT18" s="10"/>
    </row>
    <row r="19" spans="1:46" ht="30" x14ac:dyDescent="0.25">
      <c r="A19" s="14" t="str">
        <f>IFERROR(IF(BTT[[#This Row],[Lfd Nr. 
(aus konsolidierter Datei)]]&lt;&gt;"",BTT[[#This Row],[Lfd Nr. 
(aus konsolidierter Datei)]],VLOOKUP(aktives_Teilprojekt,Teilprojekte[[Teilprojekte]:[Kürzel]],2,FALSE)&amp;ROW(BTT[[#This Row],[Lfd Nr.
(automatisch)]])-2),"")</f>
        <v>NL21</v>
      </c>
      <c r="B19" s="15" t="s">
        <v>6118</v>
      </c>
      <c r="C19" s="15"/>
      <c r="D19" t="s">
        <v>9628</v>
      </c>
      <c r="E19" s="10" t="str">
        <f>IFERROR(IF(NOT(BTT[[#This Row],[Manuelle Änderung des Verantwortliches TP
(Auswahl - bei Bedarf)]]=""),BTT[[#This Row],[Manuelle Änderung des Verantwortliches TP
(Auswahl - bei Bedarf)]],VLOOKUP(BTT[[#This Row],[Hauptprozess
(Pflichtauswahl)]],Hauptprozesse[],3,FALSE)),"")</f>
        <v>NL</v>
      </c>
      <c r="G19" t="s">
        <v>10236</v>
      </c>
      <c r="H19" s="10" t="s">
        <v>9073</v>
      </c>
      <c r="I19" t="s">
        <v>8584</v>
      </c>
      <c r="J19" s="10" t="str">
        <f>IFERROR(VLOOKUP(BTT[[#This Row],[Verwendete Transaktion (Pflichtauswahl)]],Transaktionen[[Transaktionen]:[Langtext]],2,FALSE),"")</f>
        <v>Durchführung über Job</v>
      </c>
      <c r="O19" t="s">
        <v>6052</v>
      </c>
      <c r="R19" t="s">
        <v>9054</v>
      </c>
      <c r="T19" t="s">
        <v>6060</v>
      </c>
      <c r="V19" s="10" t="str">
        <f>IFERROR(VLOOKUP(BTT[[#This Row],[Verwendetes Formular
(Auswahl falls relevant)]],Formulare[[Formularbezeichnung]:[Formularname (technisch)]],2,FALSE),"")</f>
        <v/>
      </c>
      <c r="X19" t="s">
        <v>6052</v>
      </c>
      <c r="Y19" s="4" t="s">
        <v>10281</v>
      </c>
      <c r="Z19" t="s">
        <v>6046</v>
      </c>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Modul anders</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9627</v>
      </c>
      <c r="AT19" s="10"/>
    </row>
    <row r="20" spans="1:46" ht="30" x14ac:dyDescent="0.25">
      <c r="A20" s="14" t="str">
        <f>IFERROR(IF(BTT[[#This Row],[Lfd Nr. 
(aus konsolidierter Datei)]]&lt;&gt;"",BTT[[#This Row],[Lfd Nr. 
(aus konsolidierter Datei)]],VLOOKUP(aktives_Teilprojekt,Teilprojekte[[Teilprojekte]:[Kürzel]],2,FALSE)&amp;ROW(BTT[[#This Row],[Lfd Nr.
(automatisch)]])-2),"")</f>
        <v>NL22</v>
      </c>
      <c r="B20" s="15" t="s">
        <v>6118</v>
      </c>
      <c r="C20" s="15"/>
      <c r="D20" t="s">
        <v>9630</v>
      </c>
      <c r="E20" s="10" t="str">
        <f>IFERROR(IF(NOT(BTT[[#This Row],[Manuelle Änderung des Verantwortliches TP
(Auswahl - bei Bedarf)]]=""),BTT[[#This Row],[Manuelle Änderung des Verantwortliches TP
(Auswahl - bei Bedarf)]],VLOOKUP(BTT[[#This Row],[Hauptprozess
(Pflichtauswahl)]],Hauptprozesse[],3,FALSE)),"")</f>
        <v>NL</v>
      </c>
      <c r="G20" t="s">
        <v>10234</v>
      </c>
      <c r="H20" s="10" t="s">
        <v>6039</v>
      </c>
      <c r="I20" t="s">
        <v>1015</v>
      </c>
      <c r="J20" s="10" t="str">
        <f>IFERROR(VLOOKUP(BTT[[#This Row],[Verwendete Transaktion (Pflichtauswahl)]],Transaktionen[[Transaktionen]:[Langtext]],2,FALSE),"")</f>
        <v>Hausanschlussvorgang ändern</v>
      </c>
      <c r="O20" t="s">
        <v>6052</v>
      </c>
      <c r="P20" t="s">
        <v>8567</v>
      </c>
      <c r="T20" t="s">
        <v>6060</v>
      </c>
      <c r="V20" s="10" t="str">
        <f>IFERROR(VLOOKUP(BTT[[#This Row],[Verwendetes Formular
(Auswahl falls relevant)]],Formulare[[Formularbezeichnung]:[Formularname (technisch)]],2,FALSE),"")</f>
        <v/>
      </c>
      <c r="Y20" s="4" t="s">
        <v>10282</v>
      </c>
      <c r="Z20" t="s">
        <v>6046</v>
      </c>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9629</v>
      </c>
      <c r="AT20" s="10"/>
    </row>
    <row r="21" spans="1:46" x14ac:dyDescent="0.25">
      <c r="A21" s="14" t="str">
        <f>IFERROR(IF(BTT[[#This Row],[Lfd Nr. 
(aus konsolidierter Datei)]]&lt;&gt;"",BTT[[#This Row],[Lfd Nr. 
(aus konsolidierter Datei)]],VLOOKUP(aktives_Teilprojekt,Teilprojekte[[Teilprojekte]:[Kürzel]],2,FALSE)&amp;ROW(BTT[[#This Row],[Lfd Nr.
(automatisch)]])-2),"")</f>
        <v>NL24</v>
      </c>
      <c r="B21" s="15" t="s">
        <v>6118</v>
      </c>
      <c r="C21" s="15"/>
      <c r="D21" t="s">
        <v>9632</v>
      </c>
      <c r="E21" s="10" t="str">
        <f>IFERROR(IF(NOT(BTT[[#This Row],[Manuelle Änderung des Verantwortliches TP
(Auswahl - bei Bedarf)]]=""),BTT[[#This Row],[Manuelle Änderung des Verantwortliches TP
(Auswahl - bei Bedarf)]],VLOOKUP(BTT[[#This Row],[Hauptprozess
(Pflichtauswahl)]],Hauptprozesse[],3,FALSE)),"")</f>
        <v>NL</v>
      </c>
      <c r="G21" t="s">
        <v>10236</v>
      </c>
      <c r="H21" s="10" t="s">
        <v>9073</v>
      </c>
      <c r="I21" t="s">
        <v>8567</v>
      </c>
      <c r="J21" s="10" t="str">
        <f>IFERROR(VLOOKUP(BTT[[#This Row],[Verwendete Transaktion (Pflichtauswahl)]],Transaktionen[[Transaktionen]:[Langtext]],2,FALSE),"")</f>
        <v>Durchführung über Workflow</v>
      </c>
      <c r="N21" t="s">
        <v>10250</v>
      </c>
      <c r="O21" t="s">
        <v>6052</v>
      </c>
      <c r="P21" t="s">
        <v>8567</v>
      </c>
      <c r="R21" t="s">
        <v>8497</v>
      </c>
      <c r="T21" t="s">
        <v>6060</v>
      </c>
      <c r="V21" s="10" t="str">
        <f>IFERROR(VLOOKUP(BTT[[#This Row],[Verwendetes Formular
(Auswahl falls relevant)]],Formulare[[Formularbezeichnung]:[Formularname (technisch)]],2,FALSE),"")</f>
        <v/>
      </c>
      <c r="Y21" s="4" t="s">
        <v>10274</v>
      </c>
      <c r="Z21" t="s">
        <v>6046</v>
      </c>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9631</v>
      </c>
      <c r="AT21" s="10"/>
    </row>
    <row r="22" spans="1:46" ht="30" x14ac:dyDescent="0.25">
      <c r="A22" s="14" t="str">
        <f>IFERROR(IF(BTT[[#This Row],[Lfd Nr. 
(aus konsolidierter Datei)]]&lt;&gt;"",BTT[[#This Row],[Lfd Nr. 
(aus konsolidierter Datei)]],VLOOKUP(aktives_Teilprojekt,Teilprojekte[[Teilprojekte]:[Kürzel]],2,FALSE)&amp;ROW(BTT[[#This Row],[Lfd Nr.
(automatisch)]])-2),"")</f>
        <v>NL25</v>
      </c>
      <c r="B22" s="15" t="s">
        <v>6118</v>
      </c>
      <c r="C22" s="15"/>
      <c r="D22" t="s">
        <v>9634</v>
      </c>
      <c r="E22" s="10" t="str">
        <f>IFERROR(IF(NOT(BTT[[#This Row],[Manuelle Änderung des Verantwortliches TP
(Auswahl - bei Bedarf)]]=""),BTT[[#This Row],[Manuelle Änderung des Verantwortliches TP
(Auswahl - bei Bedarf)]],VLOOKUP(BTT[[#This Row],[Hauptprozess
(Pflichtauswahl)]],Hauptprozesse[],3,FALSE)),"")</f>
        <v>NL</v>
      </c>
      <c r="G22" t="s">
        <v>10236</v>
      </c>
      <c r="H22" s="10" t="s">
        <v>9073</v>
      </c>
      <c r="I22" t="s">
        <v>8567</v>
      </c>
      <c r="J22" s="10" t="str">
        <f>IFERROR(VLOOKUP(BTT[[#This Row],[Verwendete Transaktion (Pflichtauswahl)]],Transaktionen[[Transaktionen]:[Langtext]],2,FALSE),"")</f>
        <v>Durchführung über Workflow</v>
      </c>
      <c r="N22" t="s">
        <v>10250</v>
      </c>
      <c r="O22" t="s">
        <v>6052</v>
      </c>
      <c r="P22" t="s">
        <v>8567</v>
      </c>
      <c r="T22" t="s">
        <v>6060</v>
      </c>
      <c r="V22" s="10" t="str">
        <f>IFERROR(VLOOKUP(BTT[[#This Row],[Verwendetes Formular
(Auswahl falls relevant)]],Formulare[[Formularbezeichnung]:[Formularname (technisch)]],2,FALSE),"")</f>
        <v/>
      </c>
      <c r="Y22" s="4" t="s">
        <v>10283</v>
      </c>
      <c r="Z22" t="s">
        <v>6046</v>
      </c>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9633</v>
      </c>
      <c r="AT22" s="10"/>
    </row>
    <row r="23" spans="1:46" ht="30" x14ac:dyDescent="0.25">
      <c r="A23" s="14" t="str">
        <f>IFERROR(IF(BTT[[#This Row],[Lfd Nr. 
(aus konsolidierter Datei)]]&lt;&gt;"",BTT[[#This Row],[Lfd Nr. 
(aus konsolidierter Datei)]],VLOOKUP(aktives_Teilprojekt,Teilprojekte[[Teilprojekte]:[Kürzel]],2,FALSE)&amp;ROW(BTT[[#This Row],[Lfd Nr.
(automatisch)]])-2),"")</f>
        <v>NL27</v>
      </c>
      <c r="B23" s="15" t="s">
        <v>6118</v>
      </c>
      <c r="C23" s="15"/>
      <c r="D23" t="s">
        <v>9636</v>
      </c>
      <c r="E23" s="10" t="str">
        <f>IFERROR(IF(NOT(BTT[[#This Row],[Manuelle Änderung des Verantwortliches TP
(Auswahl - bei Bedarf)]]=""),BTT[[#This Row],[Manuelle Änderung des Verantwortliches TP
(Auswahl - bei Bedarf)]],VLOOKUP(BTT[[#This Row],[Hauptprozess
(Pflichtauswahl)]],Hauptprozesse[],3,FALSE)),"")</f>
        <v>NL</v>
      </c>
      <c r="G23" t="s">
        <v>10234</v>
      </c>
      <c r="H23" s="10" t="s">
        <v>6039</v>
      </c>
      <c r="I23" t="s">
        <v>1015</v>
      </c>
      <c r="J23" s="10" t="str">
        <f>IFERROR(VLOOKUP(BTT[[#This Row],[Verwendete Transaktion (Pflichtauswahl)]],Transaktionen[[Transaktionen]:[Langtext]],2,FALSE),"")</f>
        <v>Hausanschlussvorgang ändern</v>
      </c>
      <c r="N23" t="s">
        <v>10250</v>
      </c>
      <c r="O23" t="s">
        <v>6052</v>
      </c>
      <c r="P23" t="s">
        <v>10246</v>
      </c>
      <c r="R23" t="s">
        <v>8892</v>
      </c>
      <c r="T23" t="s">
        <v>6061</v>
      </c>
      <c r="V23" s="10" t="str">
        <f>IFERROR(VLOOKUP(BTT[[#This Row],[Verwendetes Formular
(Auswahl falls relevant)]],Formulare[[Formularbezeichnung]:[Formularname (technisch)]],2,FALSE),"")</f>
        <v/>
      </c>
      <c r="W23" t="s">
        <v>10284</v>
      </c>
      <c r="Y23" s="4" t="s">
        <v>10285</v>
      </c>
      <c r="Z23" t="s">
        <v>6046</v>
      </c>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9635</v>
      </c>
      <c r="AT23" s="10"/>
    </row>
    <row r="24" spans="1:46" ht="30" x14ac:dyDescent="0.25">
      <c r="A24" s="14" t="str">
        <f>IFERROR(IF(BTT[[#This Row],[Lfd Nr. 
(aus konsolidierter Datei)]]&lt;&gt;"",BTT[[#This Row],[Lfd Nr. 
(aus konsolidierter Datei)]],VLOOKUP(aktives_Teilprojekt,Teilprojekte[[Teilprojekte]:[Kürzel]],2,FALSE)&amp;ROW(BTT[[#This Row],[Lfd Nr.
(automatisch)]])-2),"")</f>
        <v>NL28</v>
      </c>
      <c r="B24" s="15" t="s">
        <v>6118</v>
      </c>
      <c r="C24" s="15"/>
      <c r="D24" t="s">
        <v>9638</v>
      </c>
      <c r="E24" s="10" t="str">
        <f>IFERROR(IF(NOT(BTT[[#This Row],[Manuelle Änderung des Verantwortliches TP
(Auswahl - bei Bedarf)]]=""),BTT[[#This Row],[Manuelle Änderung des Verantwortliches TP
(Auswahl - bei Bedarf)]],VLOOKUP(BTT[[#This Row],[Hauptprozess
(Pflichtauswahl)]],Hauptprozesse[],3,FALSE)),"")</f>
        <v>NL</v>
      </c>
      <c r="G24" t="s">
        <v>10234</v>
      </c>
      <c r="H24" s="10" t="s">
        <v>6039</v>
      </c>
      <c r="I24" t="s">
        <v>1015</v>
      </c>
      <c r="J24" s="10" t="str">
        <f>IFERROR(VLOOKUP(BTT[[#This Row],[Verwendete Transaktion (Pflichtauswahl)]],Transaktionen[[Transaktionen]:[Langtext]],2,FALSE),"")</f>
        <v>Hausanschlussvorgang ändern</v>
      </c>
      <c r="N24" t="s">
        <v>10250</v>
      </c>
      <c r="O24" t="s">
        <v>6052</v>
      </c>
      <c r="P24" t="s">
        <v>10246</v>
      </c>
      <c r="R24" t="s">
        <v>8892</v>
      </c>
      <c r="T24" t="s">
        <v>6061</v>
      </c>
      <c r="V24" s="10" t="str">
        <f>IFERROR(VLOOKUP(BTT[[#This Row],[Verwendetes Formular
(Auswahl falls relevant)]],Formulare[[Formularbezeichnung]:[Formularname (technisch)]],2,FALSE),"")</f>
        <v/>
      </c>
      <c r="W24" t="s">
        <v>10284</v>
      </c>
      <c r="Y24" s="4" t="s">
        <v>10285</v>
      </c>
      <c r="Z24" t="s">
        <v>6046</v>
      </c>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9637</v>
      </c>
      <c r="AT24" s="10"/>
    </row>
    <row r="25" spans="1:46" ht="30" x14ac:dyDescent="0.25">
      <c r="A25" s="14" t="str">
        <f>IFERROR(IF(BTT[[#This Row],[Lfd Nr. 
(aus konsolidierter Datei)]]&lt;&gt;"",BTT[[#This Row],[Lfd Nr. 
(aus konsolidierter Datei)]],VLOOKUP(aktives_Teilprojekt,Teilprojekte[[Teilprojekte]:[Kürzel]],2,FALSE)&amp;ROW(BTT[[#This Row],[Lfd Nr.
(automatisch)]])-2),"")</f>
        <v>NL29</v>
      </c>
      <c r="B25" s="15" t="s">
        <v>6118</v>
      </c>
      <c r="C25" s="15"/>
      <c r="D25" t="s">
        <v>9640</v>
      </c>
      <c r="E25" s="10" t="str">
        <f>IFERROR(IF(NOT(BTT[[#This Row],[Manuelle Änderung des Verantwortliches TP
(Auswahl - bei Bedarf)]]=""),BTT[[#This Row],[Manuelle Änderung des Verantwortliches TP
(Auswahl - bei Bedarf)]],VLOOKUP(BTT[[#This Row],[Hauptprozess
(Pflichtauswahl)]],Hauptprozesse[],3,FALSE)),"")</f>
        <v>NL</v>
      </c>
      <c r="G25" t="s">
        <v>10236</v>
      </c>
      <c r="H25" s="10" t="s">
        <v>9073</v>
      </c>
      <c r="I25" t="s">
        <v>8567</v>
      </c>
      <c r="J25" s="10" t="str">
        <f>IFERROR(VLOOKUP(BTT[[#This Row],[Verwendete Transaktion (Pflichtauswahl)]],Transaktionen[[Transaktionen]:[Langtext]],2,FALSE),"")</f>
        <v>Durchführung über Workflow</v>
      </c>
      <c r="N25" t="s">
        <v>10250</v>
      </c>
      <c r="O25" t="s">
        <v>6052</v>
      </c>
      <c r="P25" t="s">
        <v>8567</v>
      </c>
      <c r="R25" t="s">
        <v>8493</v>
      </c>
      <c r="T25" t="s">
        <v>6060</v>
      </c>
      <c r="V25" s="10" t="str">
        <f>IFERROR(VLOOKUP(BTT[[#This Row],[Verwendetes Formular
(Auswahl falls relevant)]],Formulare[[Formularbezeichnung]:[Formularname (technisch)]],2,FALSE),"")</f>
        <v/>
      </c>
      <c r="Y25" s="4" t="s">
        <v>10286</v>
      </c>
      <c r="Z25" t="s">
        <v>6046</v>
      </c>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okay</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9639</v>
      </c>
      <c r="AT25" s="10"/>
    </row>
    <row r="26" spans="1:46" ht="30" x14ac:dyDescent="0.25">
      <c r="A26" s="14" t="str">
        <f>IFERROR(IF(BTT[[#This Row],[Lfd Nr. 
(aus konsolidierter Datei)]]&lt;&gt;"",BTT[[#This Row],[Lfd Nr. 
(aus konsolidierter Datei)]],VLOOKUP(aktives_Teilprojekt,Teilprojekte[[Teilprojekte]:[Kürzel]],2,FALSE)&amp;ROW(BTT[[#This Row],[Lfd Nr.
(automatisch)]])-2),"")</f>
        <v>NL30</v>
      </c>
      <c r="B26" s="15" t="s">
        <v>6118</v>
      </c>
      <c r="C26" s="15"/>
      <c r="D26" t="s">
        <v>9642</v>
      </c>
      <c r="E26" s="10" t="str">
        <f>IFERROR(IF(NOT(BTT[[#This Row],[Manuelle Änderung des Verantwortliches TP
(Auswahl - bei Bedarf)]]=""),BTT[[#This Row],[Manuelle Änderung des Verantwortliches TP
(Auswahl - bei Bedarf)]],VLOOKUP(BTT[[#This Row],[Hauptprozess
(Pflichtauswahl)]],Hauptprozesse[],3,FALSE)),"")</f>
        <v>NL</v>
      </c>
      <c r="G26" t="s">
        <v>10236</v>
      </c>
      <c r="H26" s="10" t="s">
        <v>9073</v>
      </c>
      <c r="I26" t="s">
        <v>8567</v>
      </c>
      <c r="J26" s="10" t="str">
        <f>IFERROR(VLOOKUP(BTT[[#This Row],[Verwendete Transaktion (Pflichtauswahl)]],Transaktionen[[Transaktionen]:[Langtext]],2,FALSE),"")</f>
        <v>Durchführung über Workflow</v>
      </c>
      <c r="N26" t="s">
        <v>10250</v>
      </c>
      <c r="O26" t="s">
        <v>6052</v>
      </c>
      <c r="P26" t="s">
        <v>8567</v>
      </c>
      <c r="T26" t="s">
        <v>6060</v>
      </c>
      <c r="V26" s="10" t="str">
        <f>IFERROR(VLOOKUP(BTT[[#This Row],[Verwendetes Formular
(Auswahl falls relevant)]],Formulare[[Formularbezeichnung]:[Formularname (technisch)]],2,FALSE),"")</f>
        <v/>
      </c>
      <c r="Y26" s="4" t="s">
        <v>10287</v>
      </c>
      <c r="Z26" t="s">
        <v>6046</v>
      </c>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9641</v>
      </c>
      <c r="AT26" s="10"/>
    </row>
    <row r="27" spans="1:46" ht="30" x14ac:dyDescent="0.25">
      <c r="A27" s="14" t="str">
        <f>IFERROR(IF(BTT[[#This Row],[Lfd Nr. 
(aus konsolidierter Datei)]]&lt;&gt;"",BTT[[#This Row],[Lfd Nr. 
(aus konsolidierter Datei)]],VLOOKUP(aktives_Teilprojekt,Teilprojekte[[Teilprojekte]:[Kürzel]],2,FALSE)&amp;ROW(BTT[[#This Row],[Lfd Nr.
(automatisch)]])-2),"")</f>
        <v>NL31</v>
      </c>
      <c r="B27" s="15" t="s">
        <v>6118</v>
      </c>
      <c r="C27" s="15"/>
      <c r="D27" t="s">
        <v>9644</v>
      </c>
      <c r="E27" s="10" t="str">
        <f>IFERROR(IF(NOT(BTT[[#This Row],[Manuelle Änderung des Verantwortliches TP
(Auswahl - bei Bedarf)]]=""),BTT[[#This Row],[Manuelle Änderung des Verantwortliches TP
(Auswahl - bei Bedarf)]],VLOOKUP(BTT[[#This Row],[Hauptprozess
(Pflichtauswahl)]],Hauptprozesse[],3,FALSE)),"")</f>
        <v>NL</v>
      </c>
      <c r="G27" t="s">
        <v>10234</v>
      </c>
      <c r="H27" s="10" t="s">
        <v>6039</v>
      </c>
      <c r="I27" t="s">
        <v>1015</v>
      </c>
      <c r="J27" s="10" t="str">
        <f>IFERROR(VLOOKUP(BTT[[#This Row],[Verwendete Transaktion (Pflichtauswahl)]],Transaktionen[[Transaktionen]:[Langtext]],2,FALSE),"")</f>
        <v>Hausanschlussvorgang ändern</v>
      </c>
      <c r="N27" t="s">
        <v>10250</v>
      </c>
      <c r="O27" t="s">
        <v>6052</v>
      </c>
      <c r="T27" t="s">
        <v>6060</v>
      </c>
      <c r="V27" s="10" t="str">
        <f>IFERROR(VLOOKUP(BTT[[#This Row],[Verwendetes Formular
(Auswahl falls relevant)]],Formulare[[Formularbezeichnung]:[Formularname (technisch)]],2,FALSE),"")</f>
        <v/>
      </c>
      <c r="Y27" s="4" t="s">
        <v>10288</v>
      </c>
      <c r="Z27" t="s">
        <v>6046</v>
      </c>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9643</v>
      </c>
      <c r="AT27" s="10"/>
    </row>
    <row r="28" spans="1:46" ht="30" x14ac:dyDescent="0.25">
      <c r="A28" s="14" t="str">
        <f>IFERROR(IF(BTT[[#This Row],[Lfd Nr. 
(aus konsolidierter Datei)]]&lt;&gt;"",BTT[[#This Row],[Lfd Nr. 
(aus konsolidierter Datei)]],VLOOKUP(aktives_Teilprojekt,Teilprojekte[[Teilprojekte]:[Kürzel]],2,FALSE)&amp;ROW(BTT[[#This Row],[Lfd Nr.
(automatisch)]])-2),"")</f>
        <v>NL32</v>
      </c>
      <c r="B28" s="15" t="s">
        <v>6118</v>
      </c>
      <c r="C28" s="15" t="s">
        <v>6254</v>
      </c>
      <c r="D28" t="s">
        <v>9646</v>
      </c>
      <c r="E28" s="10" t="str">
        <f>IFERROR(IF(NOT(BTT[[#This Row],[Manuelle Änderung des Verantwortliches TP
(Auswahl - bei Bedarf)]]=""),BTT[[#This Row],[Manuelle Änderung des Verantwortliches TP
(Auswahl - bei Bedarf)]],VLOOKUP(BTT[[#This Row],[Hauptprozess
(Pflichtauswahl)]],Hauptprozesse[],3,FALSE)),"")</f>
        <v>NL</v>
      </c>
      <c r="G28" t="s">
        <v>10234</v>
      </c>
      <c r="H28" s="10" t="s">
        <v>6039</v>
      </c>
      <c r="I28" t="s">
        <v>1015</v>
      </c>
      <c r="J28" s="10" t="str">
        <f>IFERROR(VLOOKUP(BTT[[#This Row],[Verwendete Transaktion (Pflichtauswahl)]],Transaktionen[[Transaktionen]:[Langtext]],2,FALSE),"")</f>
        <v>Hausanschlussvorgang ändern</v>
      </c>
      <c r="N28" t="s">
        <v>10250</v>
      </c>
      <c r="O28" t="s">
        <v>6052</v>
      </c>
      <c r="P28" t="s">
        <v>8567</v>
      </c>
      <c r="R28" t="s">
        <v>8499</v>
      </c>
      <c r="T28" t="s">
        <v>6060</v>
      </c>
      <c r="V28" s="10" t="str">
        <f>IFERROR(VLOOKUP(BTT[[#This Row],[Verwendetes Formular
(Auswahl falls relevant)]],Formulare[[Formularbezeichnung]:[Formularname (technisch)]],2,FALSE),"")</f>
        <v/>
      </c>
      <c r="Y28" s="4" t="s">
        <v>10289</v>
      </c>
      <c r="Z28" t="s">
        <v>6046</v>
      </c>
      <c r="AK28" s="10" t="str">
        <f>IF(BTT[[#This Row],[Subprozess
(optionale Auswahl)]]="","okay",IF(VLOOKUP(BTT[[#This Row],[Subprozess
(optionale Auswahl)]],BPML[[Subprozess]:[Zugeordneter Hauptprozess]],3,FALSE)=BTT[[#This Row],[Hauptprozess
(Pflichtauswahl)]],"okay","falscher Subprozess"))</f>
        <v>falscher Subprozess</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9645</v>
      </c>
      <c r="AT28" s="10"/>
    </row>
    <row r="29" spans="1:46" x14ac:dyDescent="0.25">
      <c r="A29" s="14" t="str">
        <f>IFERROR(IF(BTT[[#This Row],[Lfd Nr. 
(aus konsolidierter Datei)]]&lt;&gt;"",BTT[[#This Row],[Lfd Nr. 
(aus konsolidierter Datei)]],VLOOKUP(aktives_Teilprojekt,Teilprojekte[[Teilprojekte]:[Kürzel]],2,FALSE)&amp;ROW(BTT[[#This Row],[Lfd Nr.
(automatisch)]])-2),"")</f>
        <v>NL33</v>
      </c>
      <c r="B29" s="15" t="s">
        <v>6119</v>
      </c>
      <c r="C29" s="15"/>
      <c r="D29" t="s">
        <v>9648</v>
      </c>
      <c r="E29" s="10" t="str">
        <f>IFERROR(IF(NOT(BTT[[#This Row],[Manuelle Änderung des Verantwortliches TP
(Auswahl - bei Bedarf)]]=""),BTT[[#This Row],[Manuelle Änderung des Verantwortliches TP
(Auswahl - bei Bedarf)]],VLOOKUP(BTT[[#This Row],[Hauptprozess
(Pflichtauswahl)]],Hauptprozesse[],3,FALSE)),"")</f>
        <v>NL</v>
      </c>
      <c r="G29" t="s">
        <v>10234</v>
      </c>
      <c r="H29" s="10" t="s">
        <v>6039</v>
      </c>
      <c r="I29" t="s">
        <v>4656</v>
      </c>
      <c r="J29" s="10" t="str">
        <f>IFERROR(VLOOKUP(BTT[[#This Row],[Verwendete Transaktion (Pflichtauswahl)]],Transaktionen[[Transaktionen]:[Langtext]],2,FALSE),"")</f>
        <v>Angebot anlegen</v>
      </c>
      <c r="K29" t="s">
        <v>10252</v>
      </c>
      <c r="N29" t="s">
        <v>10250</v>
      </c>
      <c r="O29" t="s">
        <v>6052</v>
      </c>
      <c r="T29" t="s">
        <v>8525</v>
      </c>
      <c r="U29" t="s">
        <v>8858</v>
      </c>
      <c r="V29" s="10" t="str">
        <f>IFERROR(VLOOKUP(BTT[[#This Row],[Verwendetes Formular
(Auswahl falls relevant)]],Formulare[[Formularbezeichnung]:[Formularname (technisch)]],2,FALSE),"")</f>
        <v>ZSD_100_P_ANGE</v>
      </c>
      <c r="X29" t="s">
        <v>6052</v>
      </c>
      <c r="Y29" s="4" t="s">
        <v>10274</v>
      </c>
      <c r="Z29" t="s">
        <v>6046</v>
      </c>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9647</v>
      </c>
      <c r="AT29" s="10"/>
    </row>
    <row r="30" spans="1:46" x14ac:dyDescent="0.25">
      <c r="A30" s="14" t="str">
        <f>IFERROR(IF(BTT[[#This Row],[Lfd Nr. 
(aus konsolidierter Datei)]]&lt;&gt;"",BTT[[#This Row],[Lfd Nr. 
(aus konsolidierter Datei)]],VLOOKUP(aktives_Teilprojekt,Teilprojekte[[Teilprojekte]:[Kürzel]],2,FALSE)&amp;ROW(BTT[[#This Row],[Lfd Nr.
(automatisch)]])-2),"")</f>
        <v>NL34</v>
      </c>
      <c r="B30" s="15" t="s">
        <v>6119</v>
      </c>
      <c r="C30" s="15"/>
      <c r="D30" t="s">
        <v>9650</v>
      </c>
      <c r="E30" s="10" t="str">
        <f>IFERROR(IF(NOT(BTT[[#This Row],[Manuelle Änderung des Verantwortliches TP
(Auswahl - bei Bedarf)]]=""),BTT[[#This Row],[Manuelle Änderung des Verantwortliches TP
(Auswahl - bei Bedarf)]],VLOOKUP(BTT[[#This Row],[Hauptprozess
(Pflichtauswahl)]],Hauptprozesse[],3,FALSE)),"")</f>
        <v>NL</v>
      </c>
      <c r="G30" t="s">
        <v>10236</v>
      </c>
      <c r="H30" s="10" t="s">
        <v>9073</v>
      </c>
      <c r="I30" t="s">
        <v>8567</v>
      </c>
      <c r="J30" s="10" t="str">
        <f>IFERROR(VLOOKUP(BTT[[#This Row],[Verwendete Transaktion (Pflichtauswahl)]],Transaktionen[[Transaktionen]:[Langtext]],2,FALSE),"")</f>
        <v>Durchführung über Workflow</v>
      </c>
      <c r="N30" t="s">
        <v>10250</v>
      </c>
      <c r="O30" t="s">
        <v>6052</v>
      </c>
      <c r="P30" t="s">
        <v>8567</v>
      </c>
      <c r="R30" t="s">
        <v>8497</v>
      </c>
      <c r="T30" t="s">
        <v>6060</v>
      </c>
      <c r="V30" s="10" t="str">
        <f>IFERROR(VLOOKUP(BTT[[#This Row],[Verwendetes Formular
(Auswahl falls relevant)]],Formulare[[Formularbezeichnung]:[Formularname (technisch)]],2,FALSE),"")</f>
        <v/>
      </c>
      <c r="Y30" s="4" t="s">
        <v>10274</v>
      </c>
      <c r="Z30" t="s">
        <v>6046</v>
      </c>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9649</v>
      </c>
      <c r="AT30" s="10"/>
    </row>
    <row r="31" spans="1:46" ht="30" x14ac:dyDescent="0.25">
      <c r="A31" s="14" t="str">
        <f>IFERROR(IF(BTT[[#This Row],[Lfd Nr. 
(aus konsolidierter Datei)]]&lt;&gt;"",BTT[[#This Row],[Lfd Nr. 
(aus konsolidierter Datei)]],VLOOKUP(aktives_Teilprojekt,Teilprojekte[[Teilprojekte]:[Kürzel]],2,FALSE)&amp;ROW(BTT[[#This Row],[Lfd Nr.
(automatisch)]])-2),"")</f>
        <v>NL35</v>
      </c>
      <c r="B31" s="15" t="s">
        <v>6119</v>
      </c>
      <c r="C31" s="15"/>
      <c r="D31" t="s">
        <v>9640</v>
      </c>
      <c r="E31" s="10" t="str">
        <f>IFERROR(IF(NOT(BTT[[#This Row],[Manuelle Änderung des Verantwortliches TP
(Auswahl - bei Bedarf)]]=""),BTT[[#This Row],[Manuelle Änderung des Verantwortliches TP
(Auswahl - bei Bedarf)]],VLOOKUP(BTT[[#This Row],[Hauptprozess
(Pflichtauswahl)]],Hauptprozesse[],3,FALSE)),"")</f>
        <v>NL</v>
      </c>
      <c r="G31" t="s">
        <v>10236</v>
      </c>
      <c r="H31" s="10" t="s">
        <v>9073</v>
      </c>
      <c r="I31" t="s">
        <v>8567</v>
      </c>
      <c r="J31" s="10" t="str">
        <f>IFERROR(VLOOKUP(BTT[[#This Row],[Verwendete Transaktion (Pflichtauswahl)]],Transaktionen[[Transaktionen]:[Langtext]],2,FALSE),"")</f>
        <v>Durchführung über Workflow</v>
      </c>
      <c r="N31" t="s">
        <v>10250</v>
      </c>
      <c r="O31" t="s">
        <v>6052</v>
      </c>
      <c r="P31" t="s">
        <v>8567</v>
      </c>
      <c r="R31" t="s">
        <v>8493</v>
      </c>
      <c r="T31" t="s">
        <v>6060</v>
      </c>
      <c r="V31" s="10" t="str">
        <f>IFERROR(VLOOKUP(BTT[[#This Row],[Verwendetes Formular
(Auswahl falls relevant)]],Formulare[[Formularbezeichnung]:[Formularname (technisch)]],2,FALSE),"")</f>
        <v/>
      </c>
      <c r="Y31" s="4" t="s">
        <v>10286</v>
      </c>
      <c r="Z31" t="s">
        <v>6046</v>
      </c>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9651</v>
      </c>
      <c r="AT31" s="10"/>
    </row>
    <row r="32" spans="1:46" ht="30" x14ac:dyDescent="0.25">
      <c r="A32" s="14" t="str">
        <f>IFERROR(IF(BTT[[#This Row],[Lfd Nr. 
(aus konsolidierter Datei)]]&lt;&gt;"",BTT[[#This Row],[Lfd Nr. 
(aus konsolidierter Datei)]],VLOOKUP(aktives_Teilprojekt,Teilprojekte[[Teilprojekte]:[Kürzel]],2,FALSE)&amp;ROW(BTT[[#This Row],[Lfd Nr.
(automatisch)]])-2),"")</f>
        <v>NL36</v>
      </c>
      <c r="B32" s="15" t="s">
        <v>6119</v>
      </c>
      <c r="C32" s="15"/>
      <c r="D32" t="s">
        <v>9642</v>
      </c>
      <c r="E32" s="10" t="str">
        <f>IFERROR(IF(NOT(BTT[[#This Row],[Manuelle Änderung des Verantwortliches TP
(Auswahl - bei Bedarf)]]=""),BTT[[#This Row],[Manuelle Änderung des Verantwortliches TP
(Auswahl - bei Bedarf)]],VLOOKUP(BTT[[#This Row],[Hauptprozess
(Pflichtauswahl)]],Hauptprozesse[],3,FALSE)),"")</f>
        <v>NL</v>
      </c>
      <c r="G32" t="s">
        <v>10236</v>
      </c>
      <c r="H32" s="10" t="s">
        <v>9073</v>
      </c>
      <c r="I32" t="s">
        <v>8567</v>
      </c>
      <c r="J32" s="10" t="str">
        <f>IFERROR(VLOOKUP(BTT[[#This Row],[Verwendete Transaktion (Pflichtauswahl)]],Transaktionen[[Transaktionen]:[Langtext]],2,FALSE),"")</f>
        <v>Durchführung über Workflow</v>
      </c>
      <c r="N32" t="s">
        <v>10250</v>
      </c>
      <c r="O32" t="s">
        <v>6052</v>
      </c>
      <c r="P32" t="s">
        <v>8567</v>
      </c>
      <c r="T32" t="s">
        <v>6060</v>
      </c>
      <c r="V32" s="10" t="str">
        <f>IFERROR(VLOOKUP(BTT[[#This Row],[Verwendetes Formular
(Auswahl falls relevant)]],Formulare[[Formularbezeichnung]:[Formularname (technisch)]],2,FALSE),"")</f>
        <v/>
      </c>
      <c r="Y32" s="4" t="s">
        <v>10287</v>
      </c>
      <c r="Z32" t="s">
        <v>6046</v>
      </c>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9652</v>
      </c>
      <c r="AT32" s="10"/>
    </row>
    <row r="33" spans="1:46" ht="30" x14ac:dyDescent="0.25">
      <c r="A33" s="14" t="str">
        <f>IFERROR(IF(BTT[[#This Row],[Lfd Nr. 
(aus konsolidierter Datei)]]&lt;&gt;"",BTT[[#This Row],[Lfd Nr. 
(aus konsolidierter Datei)]],VLOOKUP(aktives_Teilprojekt,Teilprojekte[[Teilprojekte]:[Kürzel]],2,FALSE)&amp;ROW(BTT[[#This Row],[Lfd Nr.
(automatisch)]])-2),"")</f>
        <v>NL37</v>
      </c>
      <c r="B33" s="15" t="s">
        <v>6119</v>
      </c>
      <c r="C33" s="15"/>
      <c r="D33" t="s">
        <v>9644</v>
      </c>
      <c r="E33" s="10" t="str">
        <f>IFERROR(IF(NOT(BTT[[#This Row],[Manuelle Änderung des Verantwortliches TP
(Auswahl - bei Bedarf)]]=""),BTT[[#This Row],[Manuelle Änderung des Verantwortliches TP
(Auswahl - bei Bedarf)]],VLOOKUP(BTT[[#This Row],[Hauptprozess
(Pflichtauswahl)]],Hauptprozesse[],3,FALSE)),"")</f>
        <v>NL</v>
      </c>
      <c r="G33" t="s">
        <v>10234</v>
      </c>
      <c r="H33" s="10" t="s">
        <v>6039</v>
      </c>
      <c r="I33" t="s">
        <v>1015</v>
      </c>
      <c r="J33" s="10" t="str">
        <f>IFERROR(VLOOKUP(BTT[[#This Row],[Verwendete Transaktion (Pflichtauswahl)]],Transaktionen[[Transaktionen]:[Langtext]],2,FALSE),"")</f>
        <v>Hausanschlussvorgang ändern</v>
      </c>
      <c r="N33" t="s">
        <v>10250</v>
      </c>
      <c r="O33" t="s">
        <v>6052</v>
      </c>
      <c r="T33" t="s">
        <v>6060</v>
      </c>
      <c r="V33" s="10" t="str">
        <f>IFERROR(VLOOKUP(BTT[[#This Row],[Verwendetes Formular
(Auswahl falls relevant)]],Formulare[[Formularbezeichnung]:[Formularname (technisch)]],2,FALSE),"")</f>
        <v/>
      </c>
      <c r="Y33" s="4" t="s">
        <v>10288</v>
      </c>
      <c r="Z33" t="s">
        <v>6046</v>
      </c>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9653</v>
      </c>
      <c r="AT33" s="10"/>
    </row>
    <row r="34" spans="1:46" ht="30" x14ac:dyDescent="0.25">
      <c r="A34" s="14" t="str">
        <f>IFERROR(IF(BTT[[#This Row],[Lfd Nr. 
(aus konsolidierter Datei)]]&lt;&gt;"",BTT[[#This Row],[Lfd Nr. 
(aus konsolidierter Datei)]],VLOOKUP(aktives_Teilprojekt,Teilprojekte[[Teilprojekte]:[Kürzel]],2,FALSE)&amp;ROW(BTT[[#This Row],[Lfd Nr.
(automatisch)]])-2),"")</f>
        <v>NL38</v>
      </c>
      <c r="B34" s="15" t="s">
        <v>6119</v>
      </c>
      <c r="C34" s="15" t="s">
        <v>6254</v>
      </c>
      <c r="D34" t="s">
        <v>9646</v>
      </c>
      <c r="E34" s="10" t="str">
        <f>IFERROR(IF(NOT(BTT[[#This Row],[Manuelle Änderung des Verantwortliches TP
(Auswahl - bei Bedarf)]]=""),BTT[[#This Row],[Manuelle Änderung des Verantwortliches TP
(Auswahl - bei Bedarf)]],VLOOKUP(BTT[[#This Row],[Hauptprozess
(Pflichtauswahl)]],Hauptprozesse[],3,FALSE)),"")</f>
        <v>NL</v>
      </c>
      <c r="G34" t="s">
        <v>10234</v>
      </c>
      <c r="H34" s="10" t="s">
        <v>6039</v>
      </c>
      <c r="I34" t="s">
        <v>1015</v>
      </c>
      <c r="J34" s="10" t="str">
        <f>IFERROR(VLOOKUP(BTT[[#This Row],[Verwendete Transaktion (Pflichtauswahl)]],Transaktionen[[Transaktionen]:[Langtext]],2,FALSE),"")</f>
        <v>Hausanschlussvorgang ändern</v>
      </c>
      <c r="N34" t="s">
        <v>10250</v>
      </c>
      <c r="O34" t="s">
        <v>6052</v>
      </c>
      <c r="P34" t="s">
        <v>8567</v>
      </c>
      <c r="R34" t="s">
        <v>8499</v>
      </c>
      <c r="T34" t="s">
        <v>6060</v>
      </c>
      <c r="V34" s="10" t="str">
        <f>IFERROR(VLOOKUP(BTT[[#This Row],[Verwendetes Formular
(Auswahl falls relevant)]],Formulare[[Formularbezeichnung]:[Formularname (technisch)]],2,FALSE),"")</f>
        <v/>
      </c>
      <c r="Y34" s="4" t="s">
        <v>10289</v>
      </c>
      <c r="Z34" t="s">
        <v>6046</v>
      </c>
      <c r="AK34" s="10" t="str">
        <f>IF(BTT[[#This Row],[Subprozess
(optionale Auswahl)]]="","okay",IF(VLOOKUP(BTT[[#This Row],[Subprozess
(optionale Auswahl)]],BPML[[Subprozess]:[Zugeordneter Hauptprozess]],3,FALSE)=BTT[[#This Row],[Hauptprozess
(Pflichtauswahl)]],"okay","falscher Subprozess"))</f>
        <v>falscher Subprozess</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9654</v>
      </c>
      <c r="AT34" s="10"/>
    </row>
    <row r="35" spans="1:46" ht="30" x14ac:dyDescent="0.25">
      <c r="A35" s="14" t="str">
        <f>IFERROR(IF(BTT[[#This Row],[Lfd Nr. 
(aus konsolidierter Datei)]]&lt;&gt;"",BTT[[#This Row],[Lfd Nr. 
(aus konsolidierter Datei)]],VLOOKUP(aktives_Teilprojekt,Teilprojekte[[Teilprojekte]:[Kürzel]],2,FALSE)&amp;ROW(BTT[[#This Row],[Lfd Nr.
(automatisch)]])-2),"")</f>
        <v>NL39</v>
      </c>
      <c r="B35" s="15" t="s">
        <v>6119</v>
      </c>
      <c r="C35" s="15"/>
      <c r="D35" t="s">
        <v>9656</v>
      </c>
      <c r="E35" s="10" t="str">
        <f>IFERROR(IF(NOT(BTT[[#This Row],[Manuelle Änderung des Verantwortliches TP
(Auswahl - bei Bedarf)]]=""),BTT[[#This Row],[Manuelle Änderung des Verantwortliches TP
(Auswahl - bei Bedarf)]],VLOOKUP(BTT[[#This Row],[Hauptprozess
(Pflichtauswahl)]],Hauptprozesse[],3,FALSE)),"")</f>
        <v>NL</v>
      </c>
      <c r="G35" t="s">
        <v>10234</v>
      </c>
      <c r="H35" s="10" t="s">
        <v>6039</v>
      </c>
      <c r="I35" t="s">
        <v>1015</v>
      </c>
      <c r="J35" s="10" t="str">
        <f>IFERROR(VLOOKUP(BTT[[#This Row],[Verwendete Transaktion (Pflichtauswahl)]],Transaktionen[[Transaktionen]:[Langtext]],2,FALSE),"")</f>
        <v>Hausanschlussvorgang ändern</v>
      </c>
      <c r="N35" t="s">
        <v>10250</v>
      </c>
      <c r="O35" t="s">
        <v>6052</v>
      </c>
      <c r="R35" t="s">
        <v>8497</v>
      </c>
      <c r="T35" t="s">
        <v>6060</v>
      </c>
      <c r="V35" s="10" t="str">
        <f>IFERROR(VLOOKUP(BTT[[#This Row],[Verwendetes Formular
(Auswahl falls relevant)]],Formulare[[Formularbezeichnung]:[Formularname (technisch)]],2,FALSE),"")</f>
        <v/>
      </c>
      <c r="Y35" s="4" t="s">
        <v>10290</v>
      </c>
      <c r="Z35" t="s">
        <v>6046</v>
      </c>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9655</v>
      </c>
      <c r="AT35" s="10"/>
    </row>
    <row r="36" spans="1:46" ht="30" x14ac:dyDescent="0.25">
      <c r="A36" s="14" t="str">
        <f>IFERROR(IF(BTT[[#This Row],[Lfd Nr. 
(aus konsolidierter Datei)]]&lt;&gt;"",BTT[[#This Row],[Lfd Nr. 
(aus konsolidierter Datei)]],VLOOKUP(aktives_Teilprojekt,Teilprojekte[[Teilprojekte]:[Kürzel]],2,FALSE)&amp;ROW(BTT[[#This Row],[Lfd Nr.
(automatisch)]])-2),"")</f>
        <v>NL40</v>
      </c>
      <c r="B36" s="15" t="s">
        <v>6119</v>
      </c>
      <c r="C36" s="15"/>
      <c r="D36" t="s">
        <v>9658</v>
      </c>
      <c r="E36" s="10" t="str">
        <f>IFERROR(IF(NOT(BTT[[#This Row],[Manuelle Änderung des Verantwortliches TP
(Auswahl - bei Bedarf)]]=""),BTT[[#This Row],[Manuelle Änderung des Verantwortliches TP
(Auswahl - bei Bedarf)]],VLOOKUP(BTT[[#This Row],[Hauptprozess
(Pflichtauswahl)]],Hauptprozesse[],3,FALSE)),"")</f>
        <v>NL</v>
      </c>
      <c r="G36" t="s">
        <v>10234</v>
      </c>
      <c r="H36" s="10" t="s">
        <v>6039</v>
      </c>
      <c r="I36" t="s">
        <v>1015</v>
      </c>
      <c r="J36" s="10" t="str">
        <f>IFERROR(VLOOKUP(BTT[[#This Row],[Verwendete Transaktion (Pflichtauswahl)]],Transaktionen[[Transaktionen]:[Langtext]],2,FALSE),"")</f>
        <v>Hausanschlussvorgang ändern</v>
      </c>
      <c r="N36" t="s">
        <v>10250</v>
      </c>
      <c r="O36" t="s">
        <v>6052</v>
      </c>
      <c r="R36" t="s">
        <v>8497</v>
      </c>
      <c r="T36" t="s">
        <v>6060</v>
      </c>
      <c r="V36" s="10" t="str">
        <f>IFERROR(VLOOKUP(BTT[[#This Row],[Verwendetes Formular
(Auswahl falls relevant)]],Formulare[[Formularbezeichnung]:[Formularname (technisch)]],2,FALSE),"")</f>
        <v/>
      </c>
      <c r="Y36" s="4" t="s">
        <v>10291</v>
      </c>
      <c r="Z36" t="s">
        <v>6046</v>
      </c>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9657</v>
      </c>
      <c r="AT36" s="10"/>
    </row>
    <row r="37" spans="1:46" x14ac:dyDescent="0.25">
      <c r="A37" s="14" t="str">
        <f>IFERROR(IF(BTT[[#This Row],[Lfd Nr. 
(aus konsolidierter Datei)]]&lt;&gt;"",BTT[[#This Row],[Lfd Nr. 
(aus konsolidierter Datei)]],VLOOKUP(aktives_Teilprojekt,Teilprojekte[[Teilprojekte]:[Kürzel]],2,FALSE)&amp;ROW(BTT[[#This Row],[Lfd Nr.
(automatisch)]])-2),"")</f>
        <v>NL41</v>
      </c>
      <c r="B37" s="15" t="s">
        <v>6120</v>
      </c>
      <c r="C37" s="15"/>
      <c r="D37" t="s">
        <v>9660</v>
      </c>
      <c r="E37" s="10" t="str">
        <f>IFERROR(IF(NOT(BTT[[#This Row],[Manuelle Änderung des Verantwortliches TP
(Auswahl - bei Bedarf)]]=""),BTT[[#This Row],[Manuelle Änderung des Verantwortliches TP
(Auswahl - bei Bedarf)]],VLOOKUP(BTT[[#This Row],[Hauptprozess
(Pflichtauswahl)]],Hauptprozesse[],3,FALSE)),"")</f>
        <v>NL</v>
      </c>
      <c r="G37" t="s">
        <v>10234</v>
      </c>
      <c r="H37" s="10" t="s">
        <v>6039</v>
      </c>
      <c r="I37" t="s">
        <v>4646</v>
      </c>
      <c r="J37" s="10" t="str">
        <f>IFERROR(VLOOKUP(BTT[[#This Row],[Verwendete Transaktion (Pflichtauswahl)]],Transaktionen[[Transaktionen]:[Langtext]],2,FALSE),"")</f>
        <v>Kundenauftrag anlegen</v>
      </c>
      <c r="K37" t="s">
        <v>10253</v>
      </c>
      <c r="N37" t="s">
        <v>10250</v>
      </c>
      <c r="O37" t="s">
        <v>6052</v>
      </c>
      <c r="T37" t="s">
        <v>6060</v>
      </c>
      <c r="V37" s="10" t="str">
        <f>IFERROR(VLOOKUP(BTT[[#This Row],[Verwendetes Formular
(Auswahl falls relevant)]],Formulare[[Formularbezeichnung]:[Formularname (technisch)]],2,FALSE),"")</f>
        <v/>
      </c>
      <c r="X37" t="s">
        <v>6052</v>
      </c>
      <c r="Y37" s="4" t="s">
        <v>10274</v>
      </c>
      <c r="Z37" t="s">
        <v>6046</v>
      </c>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9659</v>
      </c>
      <c r="AT37" s="10"/>
    </row>
    <row r="38" spans="1:46" ht="30" x14ac:dyDescent="0.25">
      <c r="A38" s="14" t="str">
        <f>IFERROR(IF(BTT[[#This Row],[Lfd Nr. 
(aus konsolidierter Datei)]]&lt;&gt;"",BTT[[#This Row],[Lfd Nr. 
(aus konsolidierter Datei)]],VLOOKUP(aktives_Teilprojekt,Teilprojekte[[Teilprojekte]:[Kürzel]],2,FALSE)&amp;ROW(BTT[[#This Row],[Lfd Nr.
(automatisch)]])-2),"")</f>
        <v>NL42</v>
      </c>
      <c r="B38" s="15" t="s">
        <v>6120</v>
      </c>
      <c r="C38" s="15"/>
      <c r="D38" t="s">
        <v>9662</v>
      </c>
      <c r="E38" s="10" t="str">
        <f>IFERROR(IF(NOT(BTT[[#This Row],[Manuelle Änderung des Verantwortliches TP
(Auswahl - bei Bedarf)]]=""),BTT[[#This Row],[Manuelle Änderung des Verantwortliches TP
(Auswahl - bei Bedarf)]],VLOOKUP(BTT[[#This Row],[Hauptprozess
(Pflichtauswahl)]],Hauptprozesse[],3,FALSE)),"")</f>
        <v>NL</v>
      </c>
      <c r="G38" t="s">
        <v>10236</v>
      </c>
      <c r="H38" s="10" t="s">
        <v>6041</v>
      </c>
      <c r="J38" s="10" t="str">
        <f>IFERROR(VLOOKUP(BTT[[#This Row],[Verwendete Transaktion (Pflichtauswahl)]],Transaktionen[[Transaktionen]:[Langtext]],2,FALSE),"")</f>
        <v/>
      </c>
      <c r="O38" t="s">
        <v>6052</v>
      </c>
      <c r="T38" t="s">
        <v>6060</v>
      </c>
      <c r="V38" s="10" t="str">
        <f>IFERROR(VLOOKUP(BTT[[#This Row],[Verwendetes Formular
(Auswahl falls relevant)]],Formulare[[Formularbezeichnung]:[Formularname (technisch)]],2,FALSE),"")</f>
        <v/>
      </c>
      <c r="Y38" s="4" t="s">
        <v>10292</v>
      </c>
      <c r="Z38" t="s">
        <v>6046</v>
      </c>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9661</v>
      </c>
      <c r="AT38" s="10"/>
    </row>
    <row r="39" spans="1:46" x14ac:dyDescent="0.25">
      <c r="A39" s="14" t="str">
        <f>IFERROR(IF(BTT[[#This Row],[Lfd Nr. 
(aus konsolidierter Datei)]]&lt;&gt;"",BTT[[#This Row],[Lfd Nr. 
(aus konsolidierter Datei)]],VLOOKUP(aktives_Teilprojekt,Teilprojekte[[Teilprojekte]:[Kürzel]],2,FALSE)&amp;ROW(BTT[[#This Row],[Lfd Nr.
(automatisch)]])-2),"")</f>
        <v>NL43</v>
      </c>
      <c r="B39" s="15" t="s">
        <v>6120</v>
      </c>
      <c r="C39" s="15"/>
      <c r="D39" t="s">
        <v>9664</v>
      </c>
      <c r="E39" s="10" t="str">
        <f>IFERROR(IF(NOT(BTT[[#This Row],[Manuelle Änderung des Verantwortliches TP
(Auswahl - bei Bedarf)]]=""),BTT[[#This Row],[Manuelle Änderung des Verantwortliches TP
(Auswahl - bei Bedarf)]],VLOOKUP(BTT[[#This Row],[Hauptprozess
(Pflichtauswahl)]],Hauptprozesse[],3,FALSE)),"")</f>
        <v>NL</v>
      </c>
      <c r="G39" t="s">
        <v>10236</v>
      </c>
      <c r="H39" s="10" t="s">
        <v>9073</v>
      </c>
      <c r="I39" t="s">
        <v>8567</v>
      </c>
      <c r="J39" s="10" t="str">
        <f>IFERROR(VLOOKUP(BTT[[#This Row],[Verwendete Transaktion (Pflichtauswahl)]],Transaktionen[[Transaktionen]:[Langtext]],2,FALSE),"")</f>
        <v>Durchführung über Workflow</v>
      </c>
      <c r="N39" t="s">
        <v>10250</v>
      </c>
      <c r="O39" t="s">
        <v>6052</v>
      </c>
      <c r="P39" t="s">
        <v>8567</v>
      </c>
      <c r="R39" t="s">
        <v>8497</v>
      </c>
      <c r="T39" t="s">
        <v>6060</v>
      </c>
      <c r="V39" s="10" t="str">
        <f>IFERROR(VLOOKUP(BTT[[#This Row],[Verwendetes Formular
(Auswahl falls relevant)]],Formulare[[Formularbezeichnung]:[Formularname (technisch)]],2,FALSE),"")</f>
        <v/>
      </c>
      <c r="Y39" s="4" t="s">
        <v>10274</v>
      </c>
      <c r="Z39" t="s">
        <v>6046</v>
      </c>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9663</v>
      </c>
      <c r="AT39" s="10"/>
    </row>
    <row r="40" spans="1:46" ht="45" x14ac:dyDescent="0.25">
      <c r="A40" s="14" t="str">
        <f>IFERROR(IF(BTT[[#This Row],[Lfd Nr. 
(aus konsolidierter Datei)]]&lt;&gt;"",BTT[[#This Row],[Lfd Nr. 
(aus konsolidierter Datei)]],VLOOKUP(aktives_Teilprojekt,Teilprojekte[[Teilprojekte]:[Kürzel]],2,FALSE)&amp;ROW(BTT[[#This Row],[Lfd Nr.
(automatisch)]])-2),"")</f>
        <v>NL44</v>
      </c>
      <c r="B40" s="15" t="s">
        <v>6120</v>
      </c>
      <c r="C40" s="15"/>
      <c r="D40" t="s">
        <v>9666</v>
      </c>
      <c r="E40" s="10" t="str">
        <f>IFERROR(IF(NOT(BTT[[#This Row],[Manuelle Änderung des Verantwortliches TP
(Auswahl - bei Bedarf)]]=""),BTT[[#This Row],[Manuelle Änderung des Verantwortliches TP
(Auswahl - bei Bedarf)]],VLOOKUP(BTT[[#This Row],[Hauptprozess
(Pflichtauswahl)]],Hauptprozesse[],3,FALSE)),"")</f>
        <v>NL</v>
      </c>
      <c r="G40" t="s">
        <v>10236</v>
      </c>
      <c r="H40" s="10" t="s">
        <v>9073</v>
      </c>
      <c r="I40" t="s">
        <v>8567</v>
      </c>
      <c r="J40" s="10" t="str">
        <f>IFERROR(VLOOKUP(BTT[[#This Row],[Verwendete Transaktion (Pflichtauswahl)]],Transaktionen[[Transaktionen]:[Langtext]],2,FALSE),"")</f>
        <v>Durchführung über Workflow</v>
      </c>
      <c r="N40" t="s">
        <v>10250</v>
      </c>
      <c r="O40" t="s">
        <v>6052</v>
      </c>
      <c r="P40" t="s">
        <v>8567</v>
      </c>
      <c r="T40" t="s">
        <v>6060</v>
      </c>
      <c r="V40" s="10" t="str">
        <f>IFERROR(VLOOKUP(BTT[[#This Row],[Verwendetes Formular
(Auswahl falls relevant)]],Formulare[[Formularbezeichnung]:[Formularname (technisch)]],2,FALSE),"")</f>
        <v/>
      </c>
      <c r="Y40" s="4" t="s">
        <v>10293</v>
      </c>
      <c r="Z40" t="s">
        <v>6046</v>
      </c>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9665</v>
      </c>
      <c r="AT40" s="10"/>
    </row>
    <row r="41" spans="1:46" ht="30" x14ac:dyDescent="0.25">
      <c r="A41" s="14" t="str">
        <f>IFERROR(IF(BTT[[#This Row],[Lfd Nr. 
(aus konsolidierter Datei)]]&lt;&gt;"",BTT[[#This Row],[Lfd Nr. 
(aus konsolidierter Datei)]],VLOOKUP(aktives_Teilprojekt,Teilprojekte[[Teilprojekte]:[Kürzel]],2,FALSE)&amp;ROW(BTT[[#This Row],[Lfd Nr.
(automatisch)]])-2),"")</f>
        <v>NL45</v>
      </c>
      <c r="B41" s="15" t="s">
        <v>6120</v>
      </c>
      <c r="C41" s="15"/>
      <c r="D41" t="s">
        <v>9668</v>
      </c>
      <c r="E41" s="10" t="str">
        <f>IFERROR(IF(NOT(BTT[[#This Row],[Manuelle Änderung des Verantwortliches TP
(Auswahl - bei Bedarf)]]=""),BTT[[#This Row],[Manuelle Änderung des Verantwortliches TP
(Auswahl - bei Bedarf)]],VLOOKUP(BTT[[#This Row],[Hauptprozess
(Pflichtauswahl)]],Hauptprozesse[],3,FALSE)),"")</f>
        <v>NL</v>
      </c>
      <c r="G41" t="s">
        <v>10234</v>
      </c>
      <c r="H41" s="10" t="s">
        <v>6039</v>
      </c>
      <c r="I41" t="s">
        <v>4652</v>
      </c>
      <c r="J41" s="10" t="str">
        <f>IFERROR(VLOOKUP(BTT[[#This Row],[Verwendete Transaktion (Pflichtauswahl)]],Transaktionen[[Transaktionen]:[Langtext]],2,FALSE),"")</f>
        <v>Liste Aufträge</v>
      </c>
      <c r="K41" t="s">
        <v>7346</v>
      </c>
      <c r="O41" t="s">
        <v>6052</v>
      </c>
      <c r="T41" t="s">
        <v>6061</v>
      </c>
      <c r="V41" s="10" t="str">
        <f>IFERROR(VLOOKUP(BTT[[#This Row],[Verwendetes Formular
(Auswahl falls relevant)]],Formulare[[Formularbezeichnung]:[Formularname (technisch)]],2,FALSE),"")</f>
        <v/>
      </c>
      <c r="W41" t="s">
        <v>10294</v>
      </c>
      <c r="X41" t="s">
        <v>6052</v>
      </c>
      <c r="Y41" s="4" t="s">
        <v>10295</v>
      </c>
      <c r="Z41" t="s">
        <v>6047</v>
      </c>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9667</v>
      </c>
      <c r="AT41" s="10"/>
    </row>
    <row r="42" spans="1:46" x14ac:dyDescent="0.25">
      <c r="A42" s="14" t="str">
        <f>IFERROR(IF(BTT[[#This Row],[Lfd Nr. 
(aus konsolidierter Datei)]]&lt;&gt;"",BTT[[#This Row],[Lfd Nr. 
(aus konsolidierter Datei)]],VLOOKUP(aktives_Teilprojekt,Teilprojekte[[Teilprojekte]:[Kürzel]],2,FALSE)&amp;ROW(BTT[[#This Row],[Lfd Nr.
(automatisch)]])-2),"")</f>
        <v>NL46</v>
      </c>
      <c r="B42" s="15" t="s">
        <v>6120</v>
      </c>
      <c r="C42" s="15"/>
      <c r="D42" t="s">
        <v>9670</v>
      </c>
      <c r="E42" s="10" t="str">
        <f>IFERROR(IF(NOT(BTT[[#This Row],[Manuelle Änderung des Verantwortliches TP
(Auswahl - bei Bedarf)]]=""),BTT[[#This Row],[Manuelle Änderung des Verantwortliches TP
(Auswahl - bei Bedarf)]],VLOOKUP(BTT[[#This Row],[Hauptprozess
(Pflichtauswahl)]],Hauptprozesse[],3,FALSE)),"")</f>
        <v>NL</v>
      </c>
      <c r="G42" t="s">
        <v>10234</v>
      </c>
      <c r="H42" s="10" t="s">
        <v>6039</v>
      </c>
      <c r="I42" t="s">
        <v>1015</v>
      </c>
      <c r="J42" s="10" t="str">
        <f>IFERROR(VLOOKUP(BTT[[#This Row],[Verwendete Transaktion (Pflichtauswahl)]],Transaktionen[[Transaktionen]:[Langtext]],2,FALSE),"")</f>
        <v>Hausanschlussvorgang ändern</v>
      </c>
      <c r="N42" t="s">
        <v>10250</v>
      </c>
      <c r="O42" t="s">
        <v>6052</v>
      </c>
      <c r="P42" t="s">
        <v>8567</v>
      </c>
      <c r="T42" t="s">
        <v>6060</v>
      </c>
      <c r="V42" s="10" t="str">
        <f>IFERROR(VLOOKUP(BTT[[#This Row],[Verwendetes Formular
(Auswahl falls relevant)]],Formulare[[Formularbezeichnung]:[Formularname (technisch)]],2,FALSE),"")</f>
        <v/>
      </c>
      <c r="X42" t="s">
        <v>6051</v>
      </c>
      <c r="Y42" s="4" t="s">
        <v>10274</v>
      </c>
      <c r="Z42" t="s">
        <v>6046</v>
      </c>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9669</v>
      </c>
      <c r="AT42" s="10"/>
    </row>
    <row r="43" spans="1:46" ht="30" x14ac:dyDescent="0.25">
      <c r="A43" s="14" t="str">
        <f>IFERROR(IF(BTT[[#This Row],[Lfd Nr. 
(aus konsolidierter Datei)]]&lt;&gt;"",BTT[[#This Row],[Lfd Nr. 
(aus konsolidierter Datei)]],VLOOKUP(aktives_Teilprojekt,Teilprojekte[[Teilprojekte]:[Kürzel]],2,FALSE)&amp;ROW(BTT[[#This Row],[Lfd Nr.
(automatisch)]])-2),"")</f>
        <v>NL47</v>
      </c>
      <c r="B43" s="15" t="s">
        <v>6120</v>
      </c>
      <c r="C43" s="15"/>
      <c r="D43" t="s">
        <v>9640</v>
      </c>
      <c r="E43" s="10" t="str">
        <f>IFERROR(IF(NOT(BTT[[#This Row],[Manuelle Änderung des Verantwortliches TP
(Auswahl - bei Bedarf)]]=""),BTT[[#This Row],[Manuelle Änderung des Verantwortliches TP
(Auswahl - bei Bedarf)]],VLOOKUP(BTT[[#This Row],[Hauptprozess
(Pflichtauswahl)]],Hauptprozesse[],3,FALSE)),"")</f>
        <v>NL</v>
      </c>
      <c r="G43" t="s">
        <v>10236</v>
      </c>
      <c r="H43" s="10" t="s">
        <v>9073</v>
      </c>
      <c r="I43" t="s">
        <v>8567</v>
      </c>
      <c r="J43" s="10" t="str">
        <f>IFERROR(VLOOKUP(BTT[[#This Row],[Verwendete Transaktion (Pflichtauswahl)]],Transaktionen[[Transaktionen]:[Langtext]],2,FALSE),"")</f>
        <v>Durchführung über Workflow</v>
      </c>
      <c r="N43" t="s">
        <v>10250</v>
      </c>
      <c r="O43" t="s">
        <v>6052</v>
      </c>
      <c r="P43" t="s">
        <v>8567</v>
      </c>
      <c r="R43" t="s">
        <v>8493</v>
      </c>
      <c r="T43" t="s">
        <v>6060</v>
      </c>
      <c r="V43" s="10" t="str">
        <f>IFERROR(VLOOKUP(BTT[[#This Row],[Verwendetes Formular
(Auswahl falls relevant)]],Formulare[[Formularbezeichnung]:[Formularname (technisch)]],2,FALSE),"")</f>
        <v/>
      </c>
      <c r="Y43" s="4" t="s">
        <v>10286</v>
      </c>
      <c r="Z43" t="s">
        <v>6046</v>
      </c>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9671</v>
      </c>
      <c r="AT43" s="10"/>
    </row>
    <row r="44" spans="1:46" ht="30" x14ac:dyDescent="0.25">
      <c r="A44" s="14" t="str">
        <f>IFERROR(IF(BTT[[#This Row],[Lfd Nr. 
(aus konsolidierter Datei)]]&lt;&gt;"",BTT[[#This Row],[Lfd Nr. 
(aus konsolidierter Datei)]],VLOOKUP(aktives_Teilprojekt,Teilprojekte[[Teilprojekte]:[Kürzel]],2,FALSE)&amp;ROW(BTT[[#This Row],[Lfd Nr.
(automatisch)]])-2),"")</f>
        <v>NL48</v>
      </c>
      <c r="B44" s="15" t="s">
        <v>6120</v>
      </c>
      <c r="C44" s="15"/>
      <c r="D44" t="s">
        <v>9642</v>
      </c>
      <c r="E44" s="10" t="str">
        <f>IFERROR(IF(NOT(BTT[[#This Row],[Manuelle Änderung des Verantwortliches TP
(Auswahl - bei Bedarf)]]=""),BTT[[#This Row],[Manuelle Änderung des Verantwortliches TP
(Auswahl - bei Bedarf)]],VLOOKUP(BTT[[#This Row],[Hauptprozess
(Pflichtauswahl)]],Hauptprozesse[],3,FALSE)),"")</f>
        <v>NL</v>
      </c>
      <c r="G44" t="s">
        <v>10236</v>
      </c>
      <c r="H44" s="10" t="s">
        <v>9073</v>
      </c>
      <c r="I44" t="s">
        <v>8567</v>
      </c>
      <c r="J44" s="10" t="str">
        <f>IFERROR(VLOOKUP(BTT[[#This Row],[Verwendete Transaktion (Pflichtauswahl)]],Transaktionen[[Transaktionen]:[Langtext]],2,FALSE),"")</f>
        <v>Durchführung über Workflow</v>
      </c>
      <c r="N44" t="s">
        <v>10250</v>
      </c>
      <c r="O44" t="s">
        <v>6052</v>
      </c>
      <c r="P44" t="s">
        <v>8567</v>
      </c>
      <c r="T44" t="s">
        <v>6060</v>
      </c>
      <c r="V44" s="10" t="str">
        <f>IFERROR(VLOOKUP(BTT[[#This Row],[Verwendetes Formular
(Auswahl falls relevant)]],Formulare[[Formularbezeichnung]:[Formularname (technisch)]],2,FALSE),"")</f>
        <v/>
      </c>
      <c r="Y44" s="4" t="s">
        <v>10287</v>
      </c>
      <c r="Z44" t="s">
        <v>6046</v>
      </c>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9672</v>
      </c>
      <c r="AT44" s="10"/>
    </row>
    <row r="45" spans="1:46" ht="30" x14ac:dyDescent="0.25">
      <c r="A45" s="14" t="str">
        <f>IFERROR(IF(BTT[[#This Row],[Lfd Nr. 
(aus konsolidierter Datei)]]&lt;&gt;"",BTT[[#This Row],[Lfd Nr. 
(aus konsolidierter Datei)]],VLOOKUP(aktives_Teilprojekt,Teilprojekte[[Teilprojekte]:[Kürzel]],2,FALSE)&amp;ROW(BTT[[#This Row],[Lfd Nr.
(automatisch)]])-2),"")</f>
        <v>NL49</v>
      </c>
      <c r="B45" s="15" t="s">
        <v>6120</v>
      </c>
      <c r="C45" s="15" t="s">
        <v>6254</v>
      </c>
      <c r="D45" t="s">
        <v>9646</v>
      </c>
      <c r="E45" s="10" t="str">
        <f>IFERROR(IF(NOT(BTT[[#This Row],[Manuelle Änderung des Verantwortliches TP
(Auswahl - bei Bedarf)]]=""),BTT[[#This Row],[Manuelle Änderung des Verantwortliches TP
(Auswahl - bei Bedarf)]],VLOOKUP(BTT[[#This Row],[Hauptprozess
(Pflichtauswahl)]],Hauptprozesse[],3,FALSE)),"")</f>
        <v>NL</v>
      </c>
      <c r="G45" t="s">
        <v>10234</v>
      </c>
      <c r="H45" s="10" t="s">
        <v>6039</v>
      </c>
      <c r="I45" t="s">
        <v>1015</v>
      </c>
      <c r="J45" s="10" t="str">
        <f>IFERROR(VLOOKUP(BTT[[#This Row],[Verwendete Transaktion (Pflichtauswahl)]],Transaktionen[[Transaktionen]:[Langtext]],2,FALSE),"")</f>
        <v>Hausanschlussvorgang ändern</v>
      </c>
      <c r="N45" t="s">
        <v>10250</v>
      </c>
      <c r="O45" t="s">
        <v>6052</v>
      </c>
      <c r="P45" t="s">
        <v>8567</v>
      </c>
      <c r="T45" t="s">
        <v>6060</v>
      </c>
      <c r="V45" s="10" t="str">
        <f>IFERROR(VLOOKUP(BTT[[#This Row],[Verwendetes Formular
(Auswahl falls relevant)]],Formulare[[Formularbezeichnung]:[Formularname (technisch)]],2,FALSE),"")</f>
        <v/>
      </c>
      <c r="Y45" s="4" t="s">
        <v>10289</v>
      </c>
      <c r="Z45" t="s">
        <v>6046</v>
      </c>
      <c r="AK45" s="10" t="str">
        <f>IF(BTT[[#This Row],[Subprozess
(optionale Auswahl)]]="","okay",IF(VLOOKUP(BTT[[#This Row],[Subprozess
(optionale Auswahl)]],BPML[[Subprozess]:[Zugeordneter Hauptprozess]],3,FALSE)=BTT[[#This Row],[Hauptprozess
(Pflichtauswahl)]],"okay","falscher Subprozess"))</f>
        <v>falscher Subprozess</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9673</v>
      </c>
      <c r="AT45" s="10"/>
    </row>
    <row r="46" spans="1:46" ht="105" x14ac:dyDescent="0.25">
      <c r="A46" s="14" t="str">
        <f>IFERROR(IF(BTT[[#This Row],[Lfd Nr. 
(aus konsolidierter Datei)]]&lt;&gt;"",BTT[[#This Row],[Lfd Nr. 
(aus konsolidierter Datei)]],VLOOKUP(aktives_Teilprojekt,Teilprojekte[[Teilprojekte]:[Kürzel]],2,FALSE)&amp;ROW(BTT[[#This Row],[Lfd Nr.
(automatisch)]])-2),"")</f>
        <v>NL50</v>
      </c>
      <c r="B46" s="15" t="s">
        <v>8592</v>
      </c>
      <c r="C46" s="15"/>
      <c r="D46" t="s">
        <v>9675</v>
      </c>
      <c r="E46" s="10" t="str">
        <f>IFERROR(IF(NOT(BTT[[#This Row],[Manuelle Änderung des Verantwortliches TP
(Auswahl - bei Bedarf)]]=""),BTT[[#This Row],[Manuelle Änderung des Verantwortliches TP
(Auswahl - bei Bedarf)]],VLOOKUP(BTT[[#This Row],[Hauptprozess
(Pflichtauswahl)]],Hauptprozesse[],3,FALSE)),"")</f>
        <v>NL</v>
      </c>
      <c r="G46" t="s">
        <v>10234</v>
      </c>
      <c r="H46" s="10" t="s">
        <v>6041</v>
      </c>
      <c r="I46" t="s">
        <v>2486</v>
      </c>
      <c r="J46" s="10" t="str">
        <f>IFERROR(VLOOKUP(BTT[[#This Row],[Verwendete Transaktion (Pflichtauswahl)]],Transaktionen[[Transaktionen]:[Langtext]],2,FALSE),"")</f>
        <v>AUFTRAG ÄNDERN</v>
      </c>
      <c r="N46" t="s">
        <v>10250</v>
      </c>
      <c r="O46" t="s">
        <v>6052</v>
      </c>
      <c r="R46" t="s">
        <v>8501</v>
      </c>
      <c r="T46" t="s">
        <v>6060</v>
      </c>
      <c r="V46" s="10" t="str">
        <f>IFERROR(VLOOKUP(BTT[[#This Row],[Verwendetes Formular
(Auswahl falls relevant)]],Formulare[[Formularbezeichnung]:[Formularname (technisch)]],2,FALSE),"")</f>
        <v/>
      </c>
      <c r="Y46" s="4" t="s">
        <v>10296</v>
      </c>
      <c r="Z46" t="s">
        <v>6046</v>
      </c>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9674</v>
      </c>
      <c r="AT46" s="10"/>
    </row>
    <row r="47" spans="1:46" ht="30" x14ac:dyDescent="0.25">
      <c r="A47" s="14" t="str">
        <f>IFERROR(IF(BTT[[#This Row],[Lfd Nr. 
(aus konsolidierter Datei)]]&lt;&gt;"",BTT[[#This Row],[Lfd Nr. 
(aus konsolidierter Datei)]],VLOOKUP(aktives_Teilprojekt,Teilprojekte[[Teilprojekte]:[Kürzel]],2,FALSE)&amp;ROW(BTT[[#This Row],[Lfd Nr.
(automatisch)]])-2),"")</f>
        <v>NL51</v>
      </c>
      <c r="B47" s="15" t="s">
        <v>8592</v>
      </c>
      <c r="C47" s="15"/>
      <c r="D47" t="s">
        <v>9677</v>
      </c>
      <c r="E47" s="10" t="str">
        <f>IFERROR(IF(NOT(BTT[[#This Row],[Manuelle Änderung des Verantwortliches TP
(Auswahl - bei Bedarf)]]=""),BTT[[#This Row],[Manuelle Änderung des Verantwortliches TP
(Auswahl - bei Bedarf)]],VLOOKUP(BTT[[#This Row],[Hauptprozess
(Pflichtauswahl)]],Hauptprozesse[],3,FALSE)),"")</f>
        <v>NL</v>
      </c>
      <c r="G47" t="s">
        <v>10236</v>
      </c>
      <c r="H47" s="10" t="s">
        <v>6039</v>
      </c>
      <c r="I47" t="s">
        <v>8584</v>
      </c>
      <c r="J47" s="10" t="str">
        <f>IFERROR(VLOOKUP(BTT[[#This Row],[Verwendete Transaktion (Pflichtauswahl)]],Transaktionen[[Transaktionen]:[Langtext]],2,FALSE),"")</f>
        <v>Durchführung über Job</v>
      </c>
      <c r="O47" t="s">
        <v>6052</v>
      </c>
      <c r="T47" t="s">
        <v>6060</v>
      </c>
      <c r="V47" s="10" t="str">
        <f>IFERROR(VLOOKUP(BTT[[#This Row],[Verwendetes Formular
(Auswahl falls relevant)]],Formulare[[Formularbezeichnung]:[Formularname (technisch)]],2,FALSE),"")</f>
        <v/>
      </c>
      <c r="Y47" s="4" t="s">
        <v>10297</v>
      </c>
      <c r="Z47" t="s">
        <v>6046</v>
      </c>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Modul anders</v>
      </c>
      <c r="AP47" s="10" t="str">
        <f>IFERROR(IF(COUNTIFS(BTT[Verwendete Transaktion (Pflichtauswahl)],BTT[[#This Row],[Verwendete Transaktion (Pflichtauswahl)]],BTT[SAP-Modul
(Pflichtauswahl)],"&lt;&gt;"&amp;BTT[[#This Row],[SAP-Modul
(Pflichtauswahl)]])&gt;0,"Modul anders","okay"),"")</f>
        <v>Modul anders</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9676</v>
      </c>
      <c r="AT47" s="10"/>
    </row>
    <row r="48" spans="1:46" ht="30" x14ac:dyDescent="0.25">
      <c r="A48" s="14" t="str">
        <f>IFERROR(IF(BTT[[#This Row],[Lfd Nr. 
(aus konsolidierter Datei)]]&lt;&gt;"",BTT[[#This Row],[Lfd Nr. 
(aus konsolidierter Datei)]],VLOOKUP(aktives_Teilprojekt,Teilprojekte[[Teilprojekte]:[Kürzel]],2,FALSE)&amp;ROW(BTT[[#This Row],[Lfd Nr.
(automatisch)]])-2),"")</f>
        <v>NL52</v>
      </c>
      <c r="B48" s="15" t="s">
        <v>8592</v>
      </c>
      <c r="C48" s="15"/>
      <c r="D48" t="s">
        <v>9679</v>
      </c>
      <c r="E48" s="10" t="str">
        <f>IFERROR(IF(NOT(BTT[[#This Row],[Manuelle Änderung des Verantwortliches TP
(Auswahl - bei Bedarf)]]=""),BTT[[#This Row],[Manuelle Änderung des Verantwortliches TP
(Auswahl - bei Bedarf)]],VLOOKUP(BTT[[#This Row],[Hauptprozess
(Pflichtauswahl)]],Hauptprozesse[],3,FALSE)),"")</f>
        <v>NL</v>
      </c>
      <c r="G48" t="s">
        <v>10236</v>
      </c>
      <c r="H48" s="10" t="s">
        <v>8485</v>
      </c>
      <c r="I48" t="s">
        <v>8521</v>
      </c>
      <c r="J48" s="10" t="str">
        <f>IFERROR(VLOOKUP(BTT[[#This Row],[Verwendete Transaktion (Pflichtauswahl)]],Transaktionen[[Transaktionen]:[Langtext]],2,FALSE),"")</f>
        <v>Durchführung in Drittsystem (Non-SAP)</v>
      </c>
      <c r="O48" t="s">
        <v>6052</v>
      </c>
      <c r="R48" t="s">
        <v>8501</v>
      </c>
      <c r="T48" t="s">
        <v>6060</v>
      </c>
      <c r="V48" s="10" t="str">
        <f>IFERROR(VLOOKUP(BTT[[#This Row],[Verwendetes Formular
(Auswahl falls relevant)]],Formulare[[Formularbezeichnung]:[Formularname (technisch)]],2,FALSE),"")</f>
        <v/>
      </c>
      <c r="Y48" s="4" t="s">
        <v>10298</v>
      </c>
      <c r="Z48" t="s">
        <v>6046</v>
      </c>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Modul anders</v>
      </c>
      <c r="AQ48" s="10" t="str">
        <f>IFERROR(IF(COUNTIFS(BTT[Verwendete Transaktion (Pflichtauswahl)],BTT[[#This Row],[Verwendete Transaktion (Pflichtauswahl)]],BTT[Verantwortliches TP
(automatisch)],"&lt;&gt;"&amp;BTT[[#This Row],[Verantwortliches TP
(automatisch)]])&gt;0,"Transaktion mehrfach","okay"),"")</f>
        <v>Transaktion mehrfach</v>
      </c>
      <c r="AR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8" s="10" t="s">
        <v>9678</v>
      </c>
      <c r="AT48" s="10"/>
    </row>
    <row r="49" spans="1:46" ht="45" x14ac:dyDescent="0.25">
      <c r="A49" s="14" t="str">
        <f>IFERROR(IF(BTT[[#This Row],[Lfd Nr. 
(aus konsolidierter Datei)]]&lt;&gt;"",BTT[[#This Row],[Lfd Nr. 
(aus konsolidierter Datei)]],VLOOKUP(aktives_Teilprojekt,Teilprojekte[[Teilprojekte]:[Kürzel]],2,FALSE)&amp;ROW(BTT[[#This Row],[Lfd Nr.
(automatisch)]])-2),"")</f>
        <v>NL53</v>
      </c>
      <c r="B49" s="15" t="s">
        <v>8592</v>
      </c>
      <c r="C49" s="15"/>
      <c r="D49" t="s">
        <v>9681</v>
      </c>
      <c r="E49" s="10" t="str">
        <f>IFERROR(IF(NOT(BTT[[#This Row],[Manuelle Änderung des Verantwortliches TP
(Auswahl - bei Bedarf)]]=""),BTT[[#This Row],[Manuelle Änderung des Verantwortliches TP
(Auswahl - bei Bedarf)]],VLOOKUP(BTT[[#This Row],[Hauptprozess
(Pflichtauswahl)]],Hauptprozesse[],3,FALSE)),"")</f>
        <v>NL</v>
      </c>
      <c r="G49" t="s">
        <v>10234</v>
      </c>
      <c r="H49" s="10" t="s">
        <v>8485</v>
      </c>
      <c r="I49" t="s">
        <v>8521</v>
      </c>
      <c r="J49" s="10" t="str">
        <f>IFERROR(VLOOKUP(BTT[[#This Row],[Verwendete Transaktion (Pflichtauswahl)]],Transaktionen[[Transaktionen]:[Langtext]],2,FALSE),"")</f>
        <v>Durchführung in Drittsystem (Non-SAP)</v>
      </c>
      <c r="K49" t="s">
        <v>10254</v>
      </c>
      <c r="O49" t="s">
        <v>6052</v>
      </c>
      <c r="R49" t="s">
        <v>8501</v>
      </c>
      <c r="T49" t="s">
        <v>6060</v>
      </c>
      <c r="V49" s="10" t="str">
        <f>IFERROR(VLOOKUP(BTT[[#This Row],[Verwendetes Formular
(Auswahl falls relevant)]],Formulare[[Formularbezeichnung]:[Formularname (technisch)]],2,FALSE),"")</f>
        <v/>
      </c>
      <c r="Y49" s="4" t="s">
        <v>10299</v>
      </c>
      <c r="Z49" t="s">
        <v>6046</v>
      </c>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Modul anders</v>
      </c>
      <c r="AQ49" s="10" t="str">
        <f>IFERROR(IF(COUNTIFS(BTT[Verwendete Transaktion (Pflichtauswahl)],BTT[[#This Row],[Verwendete Transaktion (Pflichtauswahl)]],BTT[Verantwortliches TP
(automatisch)],"&lt;&gt;"&amp;BTT[[#This Row],[Verantwortliches TP
(automatisch)]])&gt;0,"Transaktion mehrfach","okay"),"")</f>
        <v>Transaktion mehrfach</v>
      </c>
      <c r="AR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9" s="10" t="s">
        <v>9680</v>
      </c>
      <c r="AT49" s="10"/>
    </row>
    <row r="50" spans="1:46" ht="45" x14ac:dyDescent="0.25">
      <c r="A50" s="14" t="str">
        <f>IFERROR(IF(BTT[[#This Row],[Lfd Nr. 
(aus konsolidierter Datei)]]&lt;&gt;"",BTT[[#This Row],[Lfd Nr. 
(aus konsolidierter Datei)]],VLOOKUP(aktives_Teilprojekt,Teilprojekte[[Teilprojekte]:[Kürzel]],2,FALSE)&amp;ROW(BTT[[#This Row],[Lfd Nr.
(automatisch)]])-2),"")</f>
        <v>NL56</v>
      </c>
      <c r="B50" s="15" t="s">
        <v>8592</v>
      </c>
      <c r="C50" s="15"/>
      <c r="D50" t="s">
        <v>9683</v>
      </c>
      <c r="E50" s="10" t="str">
        <f>IFERROR(IF(NOT(BTT[[#This Row],[Manuelle Änderung des Verantwortliches TP
(Auswahl - bei Bedarf)]]=""),BTT[[#This Row],[Manuelle Änderung des Verantwortliches TP
(Auswahl - bei Bedarf)]],VLOOKUP(BTT[[#This Row],[Hauptprozess
(Pflichtauswahl)]],Hauptprozesse[],3,FALSE)),"")</f>
        <v>NL</v>
      </c>
      <c r="G50" t="s">
        <v>10234</v>
      </c>
      <c r="H50" s="10" t="s">
        <v>8485</v>
      </c>
      <c r="I50" t="s">
        <v>8521</v>
      </c>
      <c r="J50" s="10" t="str">
        <f>IFERROR(VLOOKUP(BTT[[#This Row],[Verwendete Transaktion (Pflichtauswahl)]],Transaktionen[[Transaktionen]:[Langtext]],2,FALSE),"")</f>
        <v>Durchführung in Drittsystem (Non-SAP)</v>
      </c>
      <c r="K50" t="s">
        <v>10255</v>
      </c>
      <c r="O50" t="s">
        <v>6052</v>
      </c>
      <c r="R50" t="s">
        <v>8501</v>
      </c>
      <c r="T50" t="s">
        <v>6060</v>
      </c>
      <c r="V50" s="10" t="str">
        <f>IFERROR(VLOOKUP(BTT[[#This Row],[Verwendetes Formular
(Auswahl falls relevant)]],Formulare[[Formularbezeichnung]:[Formularname (technisch)]],2,FALSE),"")</f>
        <v/>
      </c>
      <c r="Y50" s="4" t="s">
        <v>10300</v>
      </c>
      <c r="Z50" t="s">
        <v>6046</v>
      </c>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Modul anders</v>
      </c>
      <c r="AQ50" s="10" t="str">
        <f>IFERROR(IF(COUNTIFS(BTT[Verwendete Transaktion (Pflichtauswahl)],BTT[[#This Row],[Verwendete Transaktion (Pflichtauswahl)]],BTT[Verantwortliches TP
(automatisch)],"&lt;&gt;"&amp;BTT[[#This Row],[Verantwortliches TP
(automatisch)]])&gt;0,"Transaktion mehrfach","okay"),"")</f>
        <v>Transaktion mehrfach</v>
      </c>
      <c r="AR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0" s="10" t="s">
        <v>9682</v>
      </c>
      <c r="AT50" s="10"/>
    </row>
    <row r="51" spans="1:46" ht="45" x14ac:dyDescent="0.25">
      <c r="A51" s="14" t="str">
        <f>IFERROR(IF(BTT[[#This Row],[Lfd Nr. 
(aus konsolidierter Datei)]]&lt;&gt;"",BTT[[#This Row],[Lfd Nr. 
(aus konsolidierter Datei)]],VLOOKUP(aktives_Teilprojekt,Teilprojekte[[Teilprojekte]:[Kürzel]],2,FALSE)&amp;ROW(BTT[[#This Row],[Lfd Nr.
(automatisch)]])-2),"")</f>
        <v>NL57</v>
      </c>
      <c r="B51" s="15" t="s">
        <v>8592</v>
      </c>
      <c r="C51" s="15"/>
      <c r="D51" t="s">
        <v>9668</v>
      </c>
      <c r="E51" s="10" t="str">
        <f>IFERROR(IF(NOT(BTT[[#This Row],[Manuelle Änderung des Verantwortliches TP
(Auswahl - bei Bedarf)]]=""),BTT[[#This Row],[Manuelle Änderung des Verantwortliches TP
(Auswahl - bei Bedarf)]],VLOOKUP(BTT[[#This Row],[Hauptprozess
(Pflichtauswahl)]],Hauptprozesse[],3,FALSE)),"")</f>
        <v>NL</v>
      </c>
      <c r="G51" t="s">
        <v>10234</v>
      </c>
      <c r="H51" s="10" t="s">
        <v>6041</v>
      </c>
      <c r="I51" t="s">
        <v>4876</v>
      </c>
      <c r="J51" s="10" t="str">
        <f>IFERROR(VLOOKUP(BTT[[#This Row],[Verwendete Transaktion (Pflichtauswahl)]],Transaktionen[[Transaktionen]:[Langtext]],2,FALSE),"")</f>
        <v>Service- und Instandhaltungsaufträge</v>
      </c>
      <c r="K51" t="s">
        <v>10256</v>
      </c>
      <c r="M51" t="s">
        <v>4876</v>
      </c>
      <c r="O51" t="s">
        <v>6052</v>
      </c>
      <c r="T51" t="s">
        <v>6061</v>
      </c>
      <c r="V51" s="10" t="str">
        <f>IFERROR(VLOOKUP(BTT[[#This Row],[Verwendetes Formular
(Auswahl falls relevant)]],Formulare[[Formularbezeichnung]:[Formularname (technisch)]],2,FALSE),"")</f>
        <v/>
      </c>
      <c r="W51" t="s">
        <v>10294</v>
      </c>
      <c r="Y51" s="4" t="s">
        <v>10301</v>
      </c>
      <c r="Z51" t="s">
        <v>6046</v>
      </c>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Modul anders</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9684</v>
      </c>
      <c r="AT51" s="10"/>
    </row>
    <row r="52" spans="1:46" ht="45" x14ac:dyDescent="0.25">
      <c r="A52" s="14" t="str">
        <f>IFERROR(IF(BTT[[#This Row],[Lfd Nr. 
(aus konsolidierter Datei)]]&lt;&gt;"",BTT[[#This Row],[Lfd Nr. 
(aus konsolidierter Datei)]],VLOOKUP(aktives_Teilprojekt,Teilprojekte[[Teilprojekte]:[Kürzel]],2,FALSE)&amp;ROW(BTT[[#This Row],[Lfd Nr.
(automatisch)]])-2),"")</f>
        <v>NL58</v>
      </c>
      <c r="B52" s="15" t="s">
        <v>8592</v>
      </c>
      <c r="C52" s="15"/>
      <c r="D52" t="s">
        <v>9686</v>
      </c>
      <c r="E52" s="10" t="str">
        <f>IFERROR(IF(NOT(BTT[[#This Row],[Manuelle Änderung des Verantwortliches TP
(Auswahl - bei Bedarf)]]=""),BTT[[#This Row],[Manuelle Änderung des Verantwortliches TP
(Auswahl - bei Bedarf)]],VLOOKUP(BTT[[#This Row],[Hauptprozess
(Pflichtauswahl)]],Hauptprozesse[],3,FALSE)),"")</f>
        <v>NL</v>
      </c>
      <c r="G52" t="s">
        <v>10234</v>
      </c>
      <c r="H52" s="10" t="s">
        <v>8485</v>
      </c>
      <c r="I52" t="s">
        <v>8521</v>
      </c>
      <c r="J52" s="10" t="str">
        <f>IFERROR(VLOOKUP(BTT[[#This Row],[Verwendete Transaktion (Pflichtauswahl)]],Transaktionen[[Transaktionen]:[Langtext]],2,FALSE),"")</f>
        <v>Durchführung in Drittsystem (Non-SAP)</v>
      </c>
      <c r="K52" t="s">
        <v>10257</v>
      </c>
      <c r="O52" t="s">
        <v>6052</v>
      </c>
      <c r="R52" t="s">
        <v>8501</v>
      </c>
      <c r="T52" t="s">
        <v>6060</v>
      </c>
      <c r="V52" s="10" t="str">
        <f>IFERROR(VLOOKUP(BTT[[#This Row],[Verwendetes Formular
(Auswahl falls relevant)]],Formulare[[Formularbezeichnung]:[Formularname (technisch)]],2,FALSE),"")</f>
        <v/>
      </c>
      <c r="Y52" s="4" t="s">
        <v>10302</v>
      </c>
      <c r="Z52" t="s">
        <v>6046</v>
      </c>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Modul anders</v>
      </c>
      <c r="AQ52" s="10" t="str">
        <f>IFERROR(IF(COUNTIFS(BTT[Verwendete Transaktion (Pflichtauswahl)],BTT[[#This Row],[Verwendete Transaktion (Pflichtauswahl)]],BTT[Verantwortliches TP
(automatisch)],"&lt;&gt;"&amp;BTT[[#This Row],[Verantwortliches TP
(automatisch)]])&gt;0,"Transaktion mehrfach","okay"),"")</f>
        <v>Transaktion mehrfach</v>
      </c>
      <c r="AR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2" s="10" t="s">
        <v>9685</v>
      </c>
      <c r="AT52" s="10"/>
    </row>
    <row r="53" spans="1:46" x14ac:dyDescent="0.25">
      <c r="A53" s="14" t="str">
        <f>IFERROR(IF(BTT[[#This Row],[Lfd Nr. 
(aus konsolidierter Datei)]]&lt;&gt;"",BTT[[#This Row],[Lfd Nr. 
(aus konsolidierter Datei)]],VLOOKUP(aktives_Teilprojekt,Teilprojekte[[Teilprojekte]:[Kürzel]],2,FALSE)&amp;ROW(BTT[[#This Row],[Lfd Nr.
(automatisch)]])-2),"")</f>
        <v>NL61</v>
      </c>
      <c r="B53" s="15" t="s">
        <v>8592</v>
      </c>
      <c r="C53" s="15"/>
      <c r="D53" t="s">
        <v>9688</v>
      </c>
      <c r="E53" s="10" t="str">
        <f>IFERROR(IF(NOT(BTT[[#This Row],[Manuelle Änderung des Verantwortliches TP
(Auswahl - bei Bedarf)]]=""),BTT[[#This Row],[Manuelle Änderung des Verantwortliches TP
(Auswahl - bei Bedarf)]],VLOOKUP(BTT[[#This Row],[Hauptprozess
(Pflichtauswahl)]],Hauptprozesse[],3,FALSE)),"")</f>
        <v>NL</v>
      </c>
      <c r="G53" t="s">
        <v>10234</v>
      </c>
      <c r="H53" s="10" t="s">
        <v>8485</v>
      </c>
      <c r="I53" t="s">
        <v>8521</v>
      </c>
      <c r="J53" s="10" t="str">
        <f>IFERROR(VLOOKUP(BTT[[#This Row],[Verwendete Transaktion (Pflichtauswahl)]],Transaktionen[[Transaktionen]:[Langtext]],2,FALSE),"")</f>
        <v>Durchführung in Drittsystem (Non-SAP)</v>
      </c>
      <c r="O53" t="s">
        <v>6052</v>
      </c>
      <c r="T53" t="s">
        <v>6060</v>
      </c>
      <c r="V53" s="10" t="str">
        <f>IFERROR(VLOOKUP(BTT[[#This Row],[Verwendetes Formular
(Auswahl falls relevant)]],Formulare[[Formularbezeichnung]:[Formularname (technisch)]],2,FALSE),"")</f>
        <v/>
      </c>
      <c r="Y53" s="4" t="s">
        <v>10274</v>
      </c>
      <c r="Z53" t="s">
        <v>6046</v>
      </c>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Modul anders</v>
      </c>
      <c r="AQ53" s="10" t="str">
        <f>IFERROR(IF(COUNTIFS(BTT[Verwendete Transaktion (Pflichtauswahl)],BTT[[#This Row],[Verwendete Transaktion (Pflichtauswahl)]],BTT[Verantwortliches TP
(automatisch)],"&lt;&gt;"&amp;BTT[[#This Row],[Verantwortliches TP
(automatisch)]])&gt;0,"Transaktion mehrfach","okay"),"")</f>
        <v>Transaktion mehrfach</v>
      </c>
      <c r="AR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3" s="10" t="s">
        <v>9687</v>
      </c>
      <c r="AT53" s="10"/>
    </row>
    <row r="54" spans="1:46" ht="45" x14ac:dyDescent="0.25">
      <c r="A54" s="14" t="str">
        <f>IFERROR(IF(BTT[[#This Row],[Lfd Nr. 
(aus konsolidierter Datei)]]&lt;&gt;"",BTT[[#This Row],[Lfd Nr. 
(aus konsolidierter Datei)]],VLOOKUP(aktives_Teilprojekt,Teilprojekte[[Teilprojekte]:[Kürzel]],2,FALSE)&amp;ROW(BTT[[#This Row],[Lfd Nr.
(automatisch)]])-2),"")</f>
        <v>NL66</v>
      </c>
      <c r="B54" s="15" t="s">
        <v>8592</v>
      </c>
      <c r="C54" s="15"/>
      <c r="D54" t="s">
        <v>9690</v>
      </c>
      <c r="E54" s="10" t="str">
        <f>IFERROR(IF(NOT(BTT[[#This Row],[Manuelle Änderung des Verantwortliches TP
(Auswahl - bei Bedarf)]]=""),BTT[[#This Row],[Manuelle Änderung des Verantwortliches TP
(Auswahl - bei Bedarf)]],VLOOKUP(BTT[[#This Row],[Hauptprozess
(Pflichtauswahl)]],Hauptprozesse[],3,FALSE)),"")</f>
        <v>NL</v>
      </c>
      <c r="G54" t="s">
        <v>10234</v>
      </c>
      <c r="H54" s="10" t="s">
        <v>8485</v>
      </c>
      <c r="I54" t="s">
        <v>8521</v>
      </c>
      <c r="J54" s="10" t="str">
        <f>IFERROR(VLOOKUP(BTT[[#This Row],[Verwendete Transaktion (Pflichtauswahl)]],Transaktionen[[Transaktionen]:[Langtext]],2,FALSE),"")</f>
        <v>Durchführung in Drittsystem (Non-SAP)</v>
      </c>
      <c r="K54" t="s">
        <v>2486</v>
      </c>
      <c r="O54" t="s">
        <v>6052</v>
      </c>
      <c r="R54" t="s">
        <v>8501</v>
      </c>
      <c r="T54" t="s">
        <v>6060</v>
      </c>
      <c r="V54" s="10" t="str">
        <f>IFERROR(VLOOKUP(BTT[[#This Row],[Verwendetes Formular
(Auswahl falls relevant)]],Formulare[[Formularbezeichnung]:[Formularname (technisch)]],2,FALSE),"")</f>
        <v/>
      </c>
      <c r="Y54" s="4" t="s">
        <v>10303</v>
      </c>
      <c r="Z54" t="s">
        <v>6046</v>
      </c>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Modul anders</v>
      </c>
      <c r="AQ54" s="10" t="str">
        <f>IFERROR(IF(COUNTIFS(BTT[Verwendete Transaktion (Pflichtauswahl)],BTT[[#This Row],[Verwendete Transaktion (Pflichtauswahl)]],BTT[Verantwortliches TP
(automatisch)],"&lt;&gt;"&amp;BTT[[#This Row],[Verantwortliches TP
(automatisch)]])&gt;0,"Transaktion mehrfach","okay"),"")</f>
        <v>Transaktion mehrfach</v>
      </c>
      <c r="AR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4" s="10" t="s">
        <v>9689</v>
      </c>
      <c r="AT54" s="10"/>
    </row>
    <row r="55" spans="1:46" x14ac:dyDescent="0.25">
      <c r="A55" s="14" t="str">
        <f>IFERROR(IF(BTT[[#This Row],[Lfd Nr. 
(aus konsolidierter Datei)]]&lt;&gt;"",BTT[[#This Row],[Lfd Nr. 
(aus konsolidierter Datei)]],VLOOKUP(aktives_Teilprojekt,Teilprojekte[[Teilprojekte]:[Kürzel]],2,FALSE)&amp;ROW(BTT[[#This Row],[Lfd Nr.
(automatisch)]])-2),"")</f>
        <v>NL67</v>
      </c>
      <c r="B55" s="15" t="s">
        <v>8592</v>
      </c>
      <c r="C55" s="15"/>
      <c r="D55" t="s">
        <v>9692</v>
      </c>
      <c r="E55" s="10" t="str">
        <f>IFERROR(IF(NOT(BTT[[#This Row],[Manuelle Änderung des Verantwortliches TP
(Auswahl - bei Bedarf)]]=""),BTT[[#This Row],[Manuelle Änderung des Verantwortliches TP
(Auswahl - bei Bedarf)]],VLOOKUP(BTT[[#This Row],[Hauptprozess
(Pflichtauswahl)]],Hauptprozesse[],3,FALSE)),"")</f>
        <v>NL</v>
      </c>
      <c r="G55" t="s">
        <v>10236</v>
      </c>
      <c r="H55" s="10" t="s">
        <v>9073</v>
      </c>
      <c r="I55" t="s">
        <v>8567</v>
      </c>
      <c r="J55" s="10" t="str">
        <f>IFERROR(VLOOKUP(BTT[[#This Row],[Verwendete Transaktion (Pflichtauswahl)]],Transaktionen[[Transaktionen]:[Langtext]],2,FALSE),"")</f>
        <v>Durchführung über Workflow</v>
      </c>
      <c r="N55" t="s">
        <v>10250</v>
      </c>
      <c r="O55" t="s">
        <v>6052</v>
      </c>
      <c r="P55" t="s">
        <v>8567</v>
      </c>
      <c r="R55" t="s">
        <v>8497</v>
      </c>
      <c r="T55" t="s">
        <v>6060</v>
      </c>
      <c r="V55" s="10" t="str">
        <f>IFERROR(VLOOKUP(BTT[[#This Row],[Verwendetes Formular
(Auswahl falls relevant)]],Formulare[[Formularbezeichnung]:[Formularname (technisch)]],2,FALSE),"")</f>
        <v/>
      </c>
      <c r="Y55" s="4" t="s">
        <v>10274</v>
      </c>
      <c r="Z55" t="s">
        <v>6046</v>
      </c>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9691</v>
      </c>
      <c r="AT55" s="10"/>
    </row>
    <row r="56" spans="1:46" ht="45" x14ac:dyDescent="0.25">
      <c r="A56" s="14" t="str">
        <f>IFERROR(IF(BTT[[#This Row],[Lfd Nr. 
(aus konsolidierter Datei)]]&lt;&gt;"",BTT[[#This Row],[Lfd Nr. 
(aus konsolidierter Datei)]],VLOOKUP(aktives_Teilprojekt,Teilprojekte[[Teilprojekte]:[Kürzel]],2,FALSE)&amp;ROW(BTT[[#This Row],[Lfd Nr.
(automatisch)]])-2),"")</f>
        <v>NL68</v>
      </c>
      <c r="B56" s="15" t="s">
        <v>8592</v>
      </c>
      <c r="C56" s="15"/>
      <c r="D56" t="s">
        <v>9694</v>
      </c>
      <c r="E56" s="10" t="str">
        <f>IFERROR(IF(NOT(BTT[[#This Row],[Manuelle Änderung des Verantwortliches TP
(Auswahl - bei Bedarf)]]=""),BTT[[#This Row],[Manuelle Änderung des Verantwortliches TP
(Auswahl - bei Bedarf)]],VLOOKUP(BTT[[#This Row],[Hauptprozess
(Pflichtauswahl)]],Hauptprozesse[],3,FALSE)),"")</f>
        <v>NL</v>
      </c>
      <c r="G56" t="s">
        <v>10234</v>
      </c>
      <c r="H56" s="10" t="s">
        <v>8485</v>
      </c>
      <c r="I56" t="s">
        <v>8521</v>
      </c>
      <c r="J56" s="10" t="str">
        <f>IFERROR(VLOOKUP(BTT[[#This Row],[Verwendete Transaktion (Pflichtauswahl)]],Transaktionen[[Transaktionen]:[Langtext]],2,FALSE),"")</f>
        <v>Durchführung in Drittsystem (Non-SAP)</v>
      </c>
      <c r="K56" t="s">
        <v>2486</v>
      </c>
      <c r="O56" t="s">
        <v>6052</v>
      </c>
      <c r="R56" t="s">
        <v>8501</v>
      </c>
      <c r="T56" t="s">
        <v>6060</v>
      </c>
      <c r="V56" s="10" t="str">
        <f>IFERROR(VLOOKUP(BTT[[#This Row],[Verwendetes Formular
(Auswahl falls relevant)]],Formulare[[Formularbezeichnung]:[Formularname (technisch)]],2,FALSE),"")</f>
        <v/>
      </c>
      <c r="Y56" s="4" t="s">
        <v>10304</v>
      </c>
      <c r="Z56" t="s">
        <v>6046</v>
      </c>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Modul anders</v>
      </c>
      <c r="AQ56" s="10" t="str">
        <f>IFERROR(IF(COUNTIFS(BTT[Verwendete Transaktion (Pflichtauswahl)],BTT[[#This Row],[Verwendete Transaktion (Pflichtauswahl)]],BTT[Verantwortliches TP
(automatisch)],"&lt;&gt;"&amp;BTT[[#This Row],[Verantwortliches TP
(automatisch)]])&gt;0,"Transaktion mehrfach","okay"),"")</f>
        <v>Transaktion mehrfach</v>
      </c>
      <c r="AR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6" s="10" t="s">
        <v>9693</v>
      </c>
      <c r="AT56" s="10"/>
    </row>
    <row r="57" spans="1:46" x14ac:dyDescent="0.25">
      <c r="A57" s="14" t="str">
        <f>IFERROR(IF(BTT[[#This Row],[Lfd Nr. 
(aus konsolidierter Datei)]]&lt;&gt;"",BTT[[#This Row],[Lfd Nr. 
(aus konsolidierter Datei)]],VLOOKUP(aktives_Teilprojekt,Teilprojekte[[Teilprojekte]:[Kürzel]],2,FALSE)&amp;ROW(BTT[[#This Row],[Lfd Nr.
(automatisch)]])-2),"")</f>
        <v>NL69</v>
      </c>
      <c r="B57" s="15" t="s">
        <v>8592</v>
      </c>
      <c r="C57" s="15"/>
      <c r="D57" t="s">
        <v>9696</v>
      </c>
      <c r="E57" s="10" t="str">
        <f>IFERROR(IF(NOT(BTT[[#This Row],[Manuelle Änderung des Verantwortliches TP
(Auswahl - bei Bedarf)]]=""),BTT[[#This Row],[Manuelle Änderung des Verantwortliches TP
(Auswahl - bei Bedarf)]],VLOOKUP(BTT[[#This Row],[Hauptprozess
(Pflichtauswahl)]],Hauptprozesse[],3,FALSE)),"")</f>
        <v>NL</v>
      </c>
      <c r="G57" t="s">
        <v>10236</v>
      </c>
      <c r="H57" s="10" t="s">
        <v>9073</v>
      </c>
      <c r="I57" t="s">
        <v>8567</v>
      </c>
      <c r="J57" s="10" t="str">
        <f>IFERROR(VLOOKUP(BTT[[#This Row],[Verwendete Transaktion (Pflichtauswahl)]],Transaktionen[[Transaktionen]:[Langtext]],2,FALSE),"")</f>
        <v>Durchführung über Workflow</v>
      </c>
      <c r="N57" t="s">
        <v>10250</v>
      </c>
      <c r="O57" t="s">
        <v>6052</v>
      </c>
      <c r="P57" t="s">
        <v>8567</v>
      </c>
      <c r="R57" t="s">
        <v>8497</v>
      </c>
      <c r="T57" t="s">
        <v>6060</v>
      </c>
      <c r="V57" s="10" t="str">
        <f>IFERROR(VLOOKUP(BTT[[#This Row],[Verwendetes Formular
(Auswahl falls relevant)]],Formulare[[Formularbezeichnung]:[Formularname (technisch)]],2,FALSE),"")</f>
        <v/>
      </c>
      <c r="Y57" s="4" t="s">
        <v>10274</v>
      </c>
      <c r="Z57" t="s">
        <v>6046</v>
      </c>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9695</v>
      </c>
      <c r="AT57" s="10"/>
    </row>
    <row r="58" spans="1:46" ht="45" x14ac:dyDescent="0.25">
      <c r="A58" s="14" t="str">
        <f>IFERROR(IF(BTT[[#This Row],[Lfd Nr. 
(aus konsolidierter Datei)]]&lt;&gt;"",BTT[[#This Row],[Lfd Nr. 
(aus konsolidierter Datei)]],VLOOKUP(aktives_Teilprojekt,Teilprojekte[[Teilprojekte]:[Kürzel]],2,FALSE)&amp;ROW(BTT[[#This Row],[Lfd Nr.
(automatisch)]])-2),"")</f>
        <v>NL70</v>
      </c>
      <c r="B58" s="15" t="s">
        <v>8592</v>
      </c>
      <c r="C58" s="15"/>
      <c r="D58" t="s">
        <v>9698</v>
      </c>
      <c r="E58" s="10" t="str">
        <f>IFERROR(IF(NOT(BTT[[#This Row],[Manuelle Änderung des Verantwortliches TP
(Auswahl - bei Bedarf)]]=""),BTT[[#This Row],[Manuelle Änderung des Verantwortliches TP
(Auswahl - bei Bedarf)]],VLOOKUP(BTT[[#This Row],[Hauptprozess
(Pflichtauswahl)]],Hauptprozesse[],3,FALSE)),"")</f>
        <v>NL</v>
      </c>
      <c r="G58" t="s">
        <v>10234</v>
      </c>
      <c r="H58" s="10" t="s">
        <v>8485</v>
      </c>
      <c r="I58" t="s">
        <v>8521</v>
      </c>
      <c r="J58" s="10" t="str">
        <f>IFERROR(VLOOKUP(BTT[[#This Row],[Verwendete Transaktion (Pflichtauswahl)]],Transaktionen[[Transaktionen]:[Langtext]],2,FALSE),"")</f>
        <v>Durchführung in Drittsystem (Non-SAP)</v>
      </c>
      <c r="K58" t="s">
        <v>2486</v>
      </c>
      <c r="O58" t="s">
        <v>6052</v>
      </c>
      <c r="R58" t="s">
        <v>8501</v>
      </c>
      <c r="T58" t="s">
        <v>6060</v>
      </c>
      <c r="V58" s="10" t="str">
        <f>IFERROR(VLOOKUP(BTT[[#This Row],[Verwendetes Formular
(Auswahl falls relevant)]],Formulare[[Formularbezeichnung]:[Formularname (technisch)]],2,FALSE),"")</f>
        <v/>
      </c>
      <c r="Y58" s="4" t="s">
        <v>10305</v>
      </c>
      <c r="Z58" t="s">
        <v>6046</v>
      </c>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Modul anders</v>
      </c>
      <c r="AQ58" s="10" t="str">
        <f>IFERROR(IF(COUNTIFS(BTT[Verwendete Transaktion (Pflichtauswahl)],BTT[[#This Row],[Verwendete Transaktion (Pflichtauswahl)]],BTT[Verantwortliches TP
(automatisch)],"&lt;&gt;"&amp;BTT[[#This Row],[Verantwortliches TP
(automatisch)]])&gt;0,"Transaktion mehrfach","okay"),"")</f>
        <v>Transaktion mehrfach</v>
      </c>
      <c r="AR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8" s="10" t="s">
        <v>9697</v>
      </c>
      <c r="AT58" s="10"/>
    </row>
    <row r="59" spans="1:46" ht="30" x14ac:dyDescent="0.25">
      <c r="A59" s="14" t="str">
        <f>IFERROR(IF(BTT[[#This Row],[Lfd Nr. 
(aus konsolidierter Datei)]]&lt;&gt;"",BTT[[#This Row],[Lfd Nr. 
(aus konsolidierter Datei)]],VLOOKUP(aktives_Teilprojekt,Teilprojekte[[Teilprojekte]:[Kürzel]],2,FALSE)&amp;ROW(BTT[[#This Row],[Lfd Nr.
(automatisch)]])-2),"")</f>
        <v>NL71</v>
      </c>
      <c r="B59" s="15" t="s">
        <v>8592</v>
      </c>
      <c r="C59" s="15"/>
      <c r="D59" t="s">
        <v>9700</v>
      </c>
      <c r="E59" s="10" t="str">
        <f>IFERROR(IF(NOT(BTT[[#This Row],[Manuelle Änderung des Verantwortliches TP
(Auswahl - bei Bedarf)]]=""),BTT[[#This Row],[Manuelle Änderung des Verantwortliches TP
(Auswahl - bei Bedarf)]],VLOOKUP(BTT[[#This Row],[Hauptprozess
(Pflichtauswahl)]],Hauptprozesse[],3,FALSE)),"")</f>
        <v>NL</v>
      </c>
      <c r="G59" t="s">
        <v>10234</v>
      </c>
      <c r="H59" s="10" t="s">
        <v>8485</v>
      </c>
      <c r="I59" t="s">
        <v>8521</v>
      </c>
      <c r="J59" s="10" t="str">
        <f>IFERROR(VLOOKUP(BTT[[#This Row],[Verwendete Transaktion (Pflichtauswahl)]],Transaktionen[[Transaktionen]:[Langtext]],2,FALSE),"")</f>
        <v>Durchführung in Drittsystem (Non-SAP)</v>
      </c>
      <c r="K59" t="s">
        <v>2486</v>
      </c>
      <c r="O59" t="s">
        <v>6052</v>
      </c>
      <c r="R59" t="s">
        <v>8501</v>
      </c>
      <c r="T59" t="s">
        <v>6060</v>
      </c>
      <c r="V59" s="10" t="str">
        <f>IFERROR(VLOOKUP(BTT[[#This Row],[Verwendetes Formular
(Auswahl falls relevant)]],Formulare[[Formularbezeichnung]:[Formularname (technisch)]],2,FALSE),"")</f>
        <v/>
      </c>
      <c r="Y59" s="4" t="s">
        <v>10306</v>
      </c>
      <c r="Z59" t="s">
        <v>6046</v>
      </c>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Modul anders</v>
      </c>
      <c r="AQ59" s="10" t="str">
        <f>IFERROR(IF(COUNTIFS(BTT[Verwendete Transaktion (Pflichtauswahl)],BTT[[#This Row],[Verwendete Transaktion (Pflichtauswahl)]],BTT[Verantwortliches TP
(automatisch)],"&lt;&gt;"&amp;BTT[[#This Row],[Verantwortliches TP
(automatisch)]])&gt;0,"Transaktion mehrfach","okay"),"")</f>
        <v>Transaktion mehrfach</v>
      </c>
      <c r="AR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9" s="10" t="s">
        <v>9699</v>
      </c>
      <c r="AT59" s="10"/>
    </row>
    <row r="60" spans="1:46" ht="30" x14ac:dyDescent="0.25">
      <c r="A60" s="14" t="str">
        <f>IFERROR(IF(BTT[[#This Row],[Lfd Nr. 
(aus konsolidierter Datei)]]&lt;&gt;"",BTT[[#This Row],[Lfd Nr. 
(aus konsolidierter Datei)]],VLOOKUP(aktives_Teilprojekt,Teilprojekte[[Teilprojekte]:[Kürzel]],2,FALSE)&amp;ROW(BTT[[#This Row],[Lfd Nr.
(automatisch)]])-2),"")</f>
        <v>NL72</v>
      </c>
      <c r="B60" s="15" t="s">
        <v>8592</v>
      </c>
      <c r="C60" s="15"/>
      <c r="D60" t="s">
        <v>9702</v>
      </c>
      <c r="E60" s="10" t="str">
        <f>IFERROR(IF(NOT(BTT[[#This Row],[Manuelle Änderung des Verantwortliches TP
(Auswahl - bei Bedarf)]]=""),BTT[[#This Row],[Manuelle Änderung des Verantwortliches TP
(Auswahl - bei Bedarf)]],VLOOKUP(BTT[[#This Row],[Hauptprozess
(Pflichtauswahl)]],Hauptprozesse[],3,FALSE)),"")</f>
        <v>NL</v>
      </c>
      <c r="H60" s="10" t="s">
        <v>6041</v>
      </c>
      <c r="I60" t="s">
        <v>2530</v>
      </c>
      <c r="J60" s="10" t="str">
        <f>IFERROR(VLOOKUP(BTT[[#This Row],[Verwendete Transaktion (Pflichtauswahl)]],Transaktionen[[Transaktionen]:[Langtext]],2,FALSE),"")</f>
        <v>Ändern Servicemeldung</v>
      </c>
      <c r="O60" t="s">
        <v>6052</v>
      </c>
      <c r="R60" t="s">
        <v>8501</v>
      </c>
      <c r="T60" t="s">
        <v>6060</v>
      </c>
      <c r="V60" s="10" t="str">
        <f>IFERROR(VLOOKUP(BTT[[#This Row],[Verwendetes Formular
(Auswahl falls relevant)]],Formulare[[Formularbezeichnung]:[Formularname (technisch)]],2,FALSE),"")</f>
        <v/>
      </c>
      <c r="Y60" s="4" t="s">
        <v>10298</v>
      </c>
      <c r="Z60" t="s">
        <v>6046</v>
      </c>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9701</v>
      </c>
      <c r="AT60" s="10"/>
    </row>
    <row r="61" spans="1:46" ht="30" x14ac:dyDescent="0.25">
      <c r="A61" s="14" t="str">
        <f>IFERROR(IF(BTT[[#This Row],[Lfd Nr. 
(aus konsolidierter Datei)]]&lt;&gt;"",BTT[[#This Row],[Lfd Nr. 
(aus konsolidierter Datei)]],VLOOKUP(aktives_Teilprojekt,Teilprojekte[[Teilprojekte]:[Kürzel]],2,FALSE)&amp;ROW(BTT[[#This Row],[Lfd Nr.
(automatisch)]])-2),"")</f>
        <v>NL73</v>
      </c>
      <c r="B61" s="15" t="s">
        <v>8592</v>
      </c>
      <c r="C61" s="15"/>
      <c r="D61" t="s">
        <v>9704</v>
      </c>
      <c r="E61" s="10" t="str">
        <f>IFERROR(IF(NOT(BTT[[#This Row],[Manuelle Änderung des Verantwortliches TP
(Auswahl - bei Bedarf)]]=""),BTT[[#This Row],[Manuelle Änderung des Verantwortliches TP
(Auswahl - bei Bedarf)]],VLOOKUP(BTT[[#This Row],[Hauptprozess
(Pflichtauswahl)]],Hauptprozesse[],3,FALSE)),"")</f>
        <v>NL</v>
      </c>
      <c r="H61" s="10" t="s">
        <v>6041</v>
      </c>
      <c r="I61" t="s">
        <v>2530</v>
      </c>
      <c r="J61" s="10" t="str">
        <f>IFERROR(VLOOKUP(BTT[[#This Row],[Verwendete Transaktion (Pflichtauswahl)]],Transaktionen[[Transaktionen]:[Langtext]],2,FALSE),"")</f>
        <v>Ändern Servicemeldung</v>
      </c>
      <c r="O61" t="s">
        <v>6052</v>
      </c>
      <c r="R61" t="s">
        <v>8501</v>
      </c>
      <c r="T61" t="s">
        <v>6060</v>
      </c>
      <c r="V61" s="10" t="str">
        <f>IFERROR(VLOOKUP(BTT[[#This Row],[Verwendetes Formular
(Auswahl falls relevant)]],Formulare[[Formularbezeichnung]:[Formularname (technisch)]],2,FALSE),"")</f>
        <v/>
      </c>
      <c r="Y61" s="4" t="s">
        <v>10298</v>
      </c>
      <c r="Z61" t="s">
        <v>6046</v>
      </c>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9703</v>
      </c>
      <c r="AT61" s="10"/>
    </row>
    <row r="62" spans="1:46" ht="30" x14ac:dyDescent="0.25">
      <c r="A62" s="14" t="str">
        <f>IFERROR(IF(BTT[[#This Row],[Lfd Nr. 
(aus konsolidierter Datei)]]&lt;&gt;"",BTT[[#This Row],[Lfd Nr. 
(aus konsolidierter Datei)]],VLOOKUP(aktives_Teilprojekt,Teilprojekte[[Teilprojekte]:[Kürzel]],2,FALSE)&amp;ROW(BTT[[#This Row],[Lfd Nr.
(automatisch)]])-2),"")</f>
        <v>NL74</v>
      </c>
      <c r="B62" s="15" t="s">
        <v>8592</v>
      </c>
      <c r="C62" s="15"/>
      <c r="D62" t="s">
        <v>9706</v>
      </c>
      <c r="E62" s="10" t="str">
        <f>IFERROR(IF(NOT(BTT[[#This Row],[Manuelle Änderung des Verantwortliches TP
(Auswahl - bei Bedarf)]]=""),BTT[[#This Row],[Manuelle Änderung des Verantwortliches TP
(Auswahl - bei Bedarf)]],VLOOKUP(BTT[[#This Row],[Hauptprozess
(Pflichtauswahl)]],Hauptprozesse[],3,FALSE)),"")</f>
        <v>NL</v>
      </c>
      <c r="H62" s="10" t="s">
        <v>6041</v>
      </c>
      <c r="I62" t="s">
        <v>2528</v>
      </c>
      <c r="J62" s="10" t="str">
        <f>IFERROR(VLOOKUP(BTT[[#This Row],[Verwendete Transaktion (Pflichtauswahl)]],Transaktionen[[Transaktionen]:[Langtext]],2,FALSE),"")</f>
        <v>Anlegen Servicemeldung - Allgemein</v>
      </c>
      <c r="O62" t="s">
        <v>6052</v>
      </c>
      <c r="R62" t="s">
        <v>8501</v>
      </c>
      <c r="T62" t="s">
        <v>6060</v>
      </c>
      <c r="V62" s="10" t="str">
        <f>IFERROR(VLOOKUP(BTT[[#This Row],[Verwendetes Formular
(Auswahl falls relevant)]],Formulare[[Formularbezeichnung]:[Formularname (technisch)]],2,FALSE),"")</f>
        <v/>
      </c>
      <c r="Y62" s="4" t="s">
        <v>10307</v>
      </c>
      <c r="Z62" t="s">
        <v>6046</v>
      </c>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Transaktion mehrfach</v>
      </c>
      <c r="AR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2" s="10" t="s">
        <v>9705</v>
      </c>
      <c r="AT62" s="10"/>
    </row>
    <row r="63" spans="1:46" ht="30" x14ac:dyDescent="0.25">
      <c r="A63" s="14" t="str">
        <f>IFERROR(IF(BTT[[#This Row],[Lfd Nr. 
(aus konsolidierter Datei)]]&lt;&gt;"",BTT[[#This Row],[Lfd Nr. 
(aus konsolidierter Datei)]],VLOOKUP(aktives_Teilprojekt,Teilprojekte[[Teilprojekte]:[Kürzel]],2,FALSE)&amp;ROW(BTT[[#This Row],[Lfd Nr.
(automatisch)]])-2),"")</f>
        <v>NL75</v>
      </c>
      <c r="B63" s="15" t="s">
        <v>8592</v>
      </c>
      <c r="C63" s="15"/>
      <c r="D63" t="s">
        <v>9708</v>
      </c>
      <c r="E63" s="10" t="str">
        <f>IFERROR(IF(NOT(BTT[[#This Row],[Manuelle Änderung des Verantwortliches TP
(Auswahl - bei Bedarf)]]=""),BTT[[#This Row],[Manuelle Änderung des Verantwortliches TP
(Auswahl - bei Bedarf)]],VLOOKUP(BTT[[#This Row],[Hauptprozess
(Pflichtauswahl)]],Hauptprozesse[],3,FALSE)),"")</f>
        <v>NL</v>
      </c>
      <c r="H63" s="10" t="s">
        <v>6041</v>
      </c>
      <c r="I63" t="s">
        <v>2530</v>
      </c>
      <c r="J63" s="10" t="str">
        <f>IFERROR(VLOOKUP(BTT[[#This Row],[Verwendete Transaktion (Pflichtauswahl)]],Transaktionen[[Transaktionen]:[Langtext]],2,FALSE),"")</f>
        <v>Ändern Servicemeldung</v>
      </c>
      <c r="O63" t="s">
        <v>6052</v>
      </c>
      <c r="R63" t="s">
        <v>10258</v>
      </c>
      <c r="T63" t="s">
        <v>6060</v>
      </c>
      <c r="V63" s="10" t="str">
        <f>IFERROR(VLOOKUP(BTT[[#This Row],[Verwendetes Formular
(Auswahl falls relevant)]],Formulare[[Formularbezeichnung]:[Formularname (technisch)]],2,FALSE),"")</f>
        <v/>
      </c>
      <c r="Y63" s="4" t="s">
        <v>10307</v>
      </c>
      <c r="Z63" t="s">
        <v>6046</v>
      </c>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9707</v>
      </c>
      <c r="AT63" s="10"/>
    </row>
    <row r="64" spans="1:46" x14ac:dyDescent="0.25">
      <c r="A64" s="14" t="str">
        <f>IFERROR(IF(BTT[[#This Row],[Lfd Nr. 
(aus konsolidierter Datei)]]&lt;&gt;"",BTT[[#This Row],[Lfd Nr. 
(aus konsolidierter Datei)]],VLOOKUP(aktives_Teilprojekt,Teilprojekte[[Teilprojekte]:[Kürzel]],2,FALSE)&amp;ROW(BTT[[#This Row],[Lfd Nr.
(automatisch)]])-2),"")</f>
        <v>NL76</v>
      </c>
      <c r="B64" s="15" t="s">
        <v>8592</v>
      </c>
      <c r="C64" s="15"/>
      <c r="D64" t="s">
        <v>9710</v>
      </c>
      <c r="E64" s="10" t="str">
        <f>IFERROR(IF(NOT(BTT[[#This Row],[Manuelle Änderung des Verantwortliches TP
(Auswahl - bei Bedarf)]]=""),BTT[[#This Row],[Manuelle Änderung des Verantwortliches TP
(Auswahl - bei Bedarf)]],VLOOKUP(BTT[[#This Row],[Hauptprozess
(Pflichtauswahl)]],Hauptprozesse[],3,FALSE)),"")</f>
        <v>NL</v>
      </c>
      <c r="H64" s="10" t="s">
        <v>6041</v>
      </c>
      <c r="I64" t="s">
        <v>2530</v>
      </c>
      <c r="J64" s="10" t="str">
        <f>IFERROR(VLOOKUP(BTT[[#This Row],[Verwendete Transaktion (Pflichtauswahl)]],Transaktionen[[Transaktionen]:[Langtext]],2,FALSE),"")</f>
        <v>Ändern Servicemeldung</v>
      </c>
      <c r="O64" t="s">
        <v>6052</v>
      </c>
      <c r="R64" t="s">
        <v>10258</v>
      </c>
      <c r="T64" t="s">
        <v>6060</v>
      </c>
      <c r="V64" s="10" t="str">
        <f>IFERROR(VLOOKUP(BTT[[#This Row],[Verwendetes Formular
(Auswahl falls relevant)]],Formulare[[Formularbezeichnung]:[Formularname (technisch)]],2,FALSE),"")</f>
        <v/>
      </c>
      <c r="Y64" s="4" t="s">
        <v>10274</v>
      </c>
      <c r="Z64" t="s">
        <v>6046</v>
      </c>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9709</v>
      </c>
      <c r="AT64" s="10"/>
    </row>
    <row r="65" spans="1:46" x14ac:dyDescent="0.25">
      <c r="A65" s="14" t="str">
        <f>IFERROR(IF(BTT[[#This Row],[Lfd Nr. 
(aus konsolidierter Datei)]]&lt;&gt;"",BTT[[#This Row],[Lfd Nr. 
(aus konsolidierter Datei)]],VLOOKUP(aktives_Teilprojekt,Teilprojekte[[Teilprojekte]:[Kürzel]],2,FALSE)&amp;ROW(BTT[[#This Row],[Lfd Nr.
(automatisch)]])-2),"")</f>
        <v>NL77</v>
      </c>
      <c r="B65" s="15" t="s">
        <v>8592</v>
      </c>
      <c r="C65" s="15" t="s">
        <v>6231</v>
      </c>
      <c r="D65" t="s">
        <v>9712</v>
      </c>
      <c r="E65" s="10" t="str">
        <f>IFERROR(IF(NOT(BTT[[#This Row],[Manuelle Änderung des Verantwortliches TP
(Auswahl - bei Bedarf)]]=""),BTT[[#This Row],[Manuelle Änderung des Verantwortliches TP
(Auswahl - bei Bedarf)]],VLOOKUP(BTT[[#This Row],[Hauptprozess
(Pflichtauswahl)]],Hauptprozesse[],3,FALSE)),"")</f>
        <v>NL</v>
      </c>
      <c r="H65" s="10" t="s">
        <v>6041</v>
      </c>
      <c r="I65" t="s">
        <v>2486</v>
      </c>
      <c r="J65" s="10" t="str">
        <f>IFERROR(VLOOKUP(BTT[[#This Row],[Verwendete Transaktion (Pflichtauswahl)]],Transaktionen[[Transaktionen]:[Langtext]],2,FALSE),"")</f>
        <v>AUFTRAG ÄNDERN</v>
      </c>
      <c r="O65" t="s">
        <v>6052</v>
      </c>
      <c r="R65" t="s">
        <v>10258</v>
      </c>
      <c r="T65" t="s">
        <v>6060</v>
      </c>
      <c r="V65" s="10" t="str">
        <f>IFERROR(VLOOKUP(BTT[[#This Row],[Verwendetes Formular
(Auswahl falls relevant)]],Formulare[[Formularbezeichnung]:[Formularname (technisch)]],2,FALSE),"")</f>
        <v/>
      </c>
      <c r="Y65" s="4" t="s">
        <v>10274</v>
      </c>
      <c r="Z65" t="s">
        <v>6046</v>
      </c>
      <c r="AK65" s="10" t="str">
        <f>IF(BTT[[#This Row],[Subprozess
(optionale Auswahl)]]="","okay",IF(VLOOKUP(BTT[[#This Row],[Subprozess
(optionale Auswahl)]],BPML[[Subprozess]:[Zugeordneter Hauptprozess]],3,FALSE)=BTT[[#This Row],[Hauptprozess
(Pflichtauswahl)]],"okay","falscher Subprozess"))</f>
        <v>falscher Subprozess</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9711</v>
      </c>
      <c r="AT65" s="10"/>
    </row>
    <row r="66" spans="1:46" x14ac:dyDescent="0.25">
      <c r="A66" s="14" t="str">
        <f>IFERROR(IF(BTT[[#This Row],[Lfd Nr. 
(aus konsolidierter Datei)]]&lt;&gt;"",BTT[[#This Row],[Lfd Nr. 
(aus konsolidierter Datei)]],VLOOKUP(aktives_Teilprojekt,Teilprojekte[[Teilprojekte]:[Kürzel]],2,FALSE)&amp;ROW(BTT[[#This Row],[Lfd Nr.
(automatisch)]])-2),"")</f>
        <v>NL78</v>
      </c>
      <c r="B66" s="15" t="s">
        <v>8592</v>
      </c>
      <c r="C66" s="15"/>
      <c r="D66" t="s">
        <v>9714</v>
      </c>
      <c r="E66" s="10" t="str">
        <f>IFERROR(IF(NOT(BTT[[#This Row],[Manuelle Änderung des Verantwortliches TP
(Auswahl - bei Bedarf)]]=""),BTT[[#This Row],[Manuelle Änderung des Verantwortliches TP
(Auswahl - bei Bedarf)]],VLOOKUP(BTT[[#This Row],[Hauptprozess
(Pflichtauswahl)]],Hauptprozesse[],3,FALSE)),"")</f>
        <v>NL</v>
      </c>
      <c r="H66" s="10" t="s">
        <v>8485</v>
      </c>
      <c r="I66" t="s">
        <v>8521</v>
      </c>
      <c r="J66" s="10" t="str">
        <f>IFERROR(VLOOKUP(BTT[[#This Row],[Verwendete Transaktion (Pflichtauswahl)]],Transaktionen[[Transaktionen]:[Langtext]],2,FALSE),"")</f>
        <v>Durchführung in Drittsystem (Non-SAP)</v>
      </c>
      <c r="O66" t="s">
        <v>6052</v>
      </c>
      <c r="R66" t="s">
        <v>10258</v>
      </c>
      <c r="T66" t="s">
        <v>6060</v>
      </c>
      <c r="V66" s="10" t="str">
        <f>IFERROR(VLOOKUP(BTT[[#This Row],[Verwendetes Formular
(Auswahl falls relevant)]],Formulare[[Formularbezeichnung]:[Formularname (technisch)]],2,FALSE),"")</f>
        <v/>
      </c>
      <c r="Y66" s="4" t="s">
        <v>10274</v>
      </c>
      <c r="Z66" t="s">
        <v>6046</v>
      </c>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Modul anders</v>
      </c>
      <c r="AQ66" s="10" t="str">
        <f>IFERROR(IF(COUNTIFS(BTT[Verwendete Transaktion (Pflichtauswahl)],BTT[[#This Row],[Verwendete Transaktion (Pflichtauswahl)]],BTT[Verantwortliches TP
(automatisch)],"&lt;&gt;"&amp;BTT[[#This Row],[Verantwortliches TP
(automatisch)]])&gt;0,"Transaktion mehrfach","okay"),"")</f>
        <v>Transaktion mehrfach</v>
      </c>
      <c r="AR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6" s="10" t="s">
        <v>9713</v>
      </c>
      <c r="AT66" s="10"/>
    </row>
    <row r="67" spans="1:46" x14ac:dyDescent="0.25">
      <c r="A67" s="14" t="str">
        <f>IFERROR(IF(BTT[[#This Row],[Lfd Nr. 
(aus konsolidierter Datei)]]&lt;&gt;"",BTT[[#This Row],[Lfd Nr. 
(aus konsolidierter Datei)]],VLOOKUP(aktives_Teilprojekt,Teilprojekte[[Teilprojekte]:[Kürzel]],2,FALSE)&amp;ROW(BTT[[#This Row],[Lfd Nr.
(automatisch)]])-2),"")</f>
        <v>NL79</v>
      </c>
      <c r="B67" s="15" t="s">
        <v>8592</v>
      </c>
      <c r="C67" s="15"/>
      <c r="D67" t="s">
        <v>9716</v>
      </c>
      <c r="E67" s="10" t="str">
        <f>IFERROR(IF(NOT(BTT[[#This Row],[Manuelle Änderung des Verantwortliches TP
(Auswahl - bei Bedarf)]]=""),BTT[[#This Row],[Manuelle Änderung des Verantwortliches TP
(Auswahl - bei Bedarf)]],VLOOKUP(BTT[[#This Row],[Hauptprozess
(Pflichtauswahl)]],Hauptprozesse[],3,FALSE)),"")</f>
        <v>NL</v>
      </c>
      <c r="H67" s="10" t="s">
        <v>8485</v>
      </c>
      <c r="I67" t="s">
        <v>8521</v>
      </c>
      <c r="J67" s="10" t="str">
        <f>IFERROR(VLOOKUP(BTT[[#This Row],[Verwendete Transaktion (Pflichtauswahl)]],Transaktionen[[Transaktionen]:[Langtext]],2,FALSE),"")</f>
        <v>Durchführung in Drittsystem (Non-SAP)</v>
      </c>
      <c r="O67" t="s">
        <v>6052</v>
      </c>
      <c r="R67" t="s">
        <v>9056</v>
      </c>
      <c r="T67" t="s">
        <v>6060</v>
      </c>
      <c r="V67" s="10" t="str">
        <f>IFERROR(VLOOKUP(BTT[[#This Row],[Verwendetes Formular
(Auswahl falls relevant)]],Formulare[[Formularbezeichnung]:[Formularname (technisch)]],2,FALSE),"")</f>
        <v/>
      </c>
      <c r="Y67" s="4" t="s">
        <v>10274</v>
      </c>
      <c r="Z67" t="s">
        <v>6046</v>
      </c>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Modul anders</v>
      </c>
      <c r="AQ67" s="10" t="str">
        <f>IFERROR(IF(COUNTIFS(BTT[Verwendete Transaktion (Pflichtauswahl)],BTT[[#This Row],[Verwendete Transaktion (Pflichtauswahl)]],BTT[Verantwortliches TP
(automatisch)],"&lt;&gt;"&amp;BTT[[#This Row],[Verantwortliches TP
(automatisch)]])&gt;0,"Transaktion mehrfach","okay"),"")</f>
        <v>Transaktion mehrfach</v>
      </c>
      <c r="AR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7" s="10" t="s">
        <v>9715</v>
      </c>
      <c r="AT67" s="10"/>
    </row>
    <row r="68" spans="1:46" ht="30" x14ac:dyDescent="0.25">
      <c r="A68" s="14" t="str">
        <f>IFERROR(IF(BTT[[#This Row],[Lfd Nr. 
(aus konsolidierter Datei)]]&lt;&gt;"",BTT[[#This Row],[Lfd Nr. 
(aus konsolidierter Datei)]],VLOOKUP(aktives_Teilprojekt,Teilprojekte[[Teilprojekte]:[Kürzel]],2,FALSE)&amp;ROW(BTT[[#This Row],[Lfd Nr.
(automatisch)]])-2),"")</f>
        <v>NL80</v>
      </c>
      <c r="B68" s="15" t="s">
        <v>8592</v>
      </c>
      <c r="C68" s="15"/>
      <c r="D68" t="s">
        <v>9718</v>
      </c>
      <c r="E68" s="10" t="str">
        <f>IFERROR(IF(NOT(BTT[[#This Row],[Manuelle Änderung des Verantwortliches TP
(Auswahl - bei Bedarf)]]=""),BTT[[#This Row],[Manuelle Änderung des Verantwortliches TP
(Auswahl - bei Bedarf)]],VLOOKUP(BTT[[#This Row],[Hauptprozess
(Pflichtauswahl)]],Hauptprozesse[],3,FALSE)),"")</f>
        <v>NL</v>
      </c>
      <c r="H68" s="10" t="s">
        <v>8485</v>
      </c>
      <c r="I68" t="s">
        <v>8521</v>
      </c>
      <c r="J68" s="10" t="str">
        <f>IFERROR(VLOOKUP(BTT[[#This Row],[Verwendete Transaktion (Pflichtauswahl)]],Transaktionen[[Transaktionen]:[Langtext]],2,FALSE),"")</f>
        <v>Durchführung in Drittsystem (Non-SAP)</v>
      </c>
      <c r="O68" t="s">
        <v>6052</v>
      </c>
      <c r="R68" t="s">
        <v>9056</v>
      </c>
      <c r="T68" t="s">
        <v>6060</v>
      </c>
      <c r="V68" s="10" t="str">
        <f>IFERROR(VLOOKUP(BTT[[#This Row],[Verwendetes Formular
(Auswahl falls relevant)]],Formulare[[Formularbezeichnung]:[Formularname (technisch)]],2,FALSE),"")</f>
        <v/>
      </c>
      <c r="Y68" s="4" t="s">
        <v>10308</v>
      </c>
      <c r="Z68" t="s">
        <v>6046</v>
      </c>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Modul anders</v>
      </c>
      <c r="AQ68" s="10" t="str">
        <f>IFERROR(IF(COUNTIFS(BTT[Verwendete Transaktion (Pflichtauswahl)],BTT[[#This Row],[Verwendete Transaktion (Pflichtauswahl)]],BTT[Verantwortliches TP
(automatisch)],"&lt;&gt;"&amp;BTT[[#This Row],[Verantwortliches TP
(automatisch)]])&gt;0,"Transaktion mehrfach","okay"),"")</f>
        <v>Transaktion mehrfach</v>
      </c>
      <c r="AR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8" s="10" t="s">
        <v>9717</v>
      </c>
      <c r="AT68" s="10"/>
    </row>
    <row r="69" spans="1:46" ht="30" x14ac:dyDescent="0.25">
      <c r="A69" s="14" t="str">
        <f>IFERROR(IF(BTT[[#This Row],[Lfd Nr. 
(aus konsolidierter Datei)]]&lt;&gt;"",BTT[[#This Row],[Lfd Nr. 
(aus konsolidierter Datei)]],VLOOKUP(aktives_Teilprojekt,Teilprojekte[[Teilprojekte]:[Kürzel]],2,FALSE)&amp;ROW(BTT[[#This Row],[Lfd Nr.
(automatisch)]])-2),"")</f>
        <v>NL81</v>
      </c>
      <c r="B69" s="15" t="s">
        <v>8592</v>
      </c>
      <c r="C69" s="15"/>
      <c r="D69" t="s">
        <v>9640</v>
      </c>
      <c r="E69" s="10" t="str">
        <f>IFERROR(IF(NOT(BTT[[#This Row],[Manuelle Änderung des Verantwortliches TP
(Auswahl - bei Bedarf)]]=""),BTT[[#This Row],[Manuelle Änderung des Verantwortliches TP
(Auswahl - bei Bedarf)]],VLOOKUP(BTT[[#This Row],[Hauptprozess
(Pflichtauswahl)]],Hauptprozesse[],3,FALSE)),"")</f>
        <v>NL</v>
      </c>
      <c r="H69" s="10" t="s">
        <v>6039</v>
      </c>
      <c r="I69" t="s">
        <v>1015</v>
      </c>
      <c r="J69" s="10" t="str">
        <f>IFERROR(VLOOKUP(BTT[[#This Row],[Verwendete Transaktion (Pflichtauswahl)]],Transaktionen[[Transaktionen]:[Langtext]],2,FALSE),"")</f>
        <v>Hausanschlussvorgang ändern</v>
      </c>
      <c r="N69" t="s">
        <v>10250</v>
      </c>
      <c r="O69" t="s">
        <v>6052</v>
      </c>
      <c r="P69" t="s">
        <v>8567</v>
      </c>
      <c r="T69" t="s">
        <v>6060</v>
      </c>
      <c r="V69" s="10" t="str">
        <f>IFERROR(VLOOKUP(BTT[[#This Row],[Verwendetes Formular
(Auswahl falls relevant)]],Formulare[[Formularbezeichnung]:[Formularname (technisch)]],2,FALSE),"")</f>
        <v/>
      </c>
      <c r="Y69" s="4" t="s">
        <v>10287</v>
      </c>
      <c r="Z69" t="s">
        <v>6046</v>
      </c>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9719</v>
      </c>
      <c r="AT69" s="10"/>
    </row>
    <row r="70" spans="1:46" x14ac:dyDescent="0.25">
      <c r="A70" s="14" t="str">
        <f>IFERROR(IF(BTT[[#This Row],[Lfd Nr. 
(aus konsolidierter Datei)]]&lt;&gt;"",BTT[[#This Row],[Lfd Nr. 
(aus konsolidierter Datei)]],VLOOKUP(aktives_Teilprojekt,Teilprojekte[[Teilprojekte]:[Kürzel]],2,FALSE)&amp;ROW(BTT[[#This Row],[Lfd Nr.
(automatisch)]])-2),"")</f>
        <v>NL82</v>
      </c>
      <c r="B70" s="15" t="s">
        <v>8592</v>
      </c>
      <c r="C70" s="15"/>
      <c r="D70" t="s">
        <v>9642</v>
      </c>
      <c r="E70" s="10" t="str">
        <f>IFERROR(IF(NOT(BTT[[#This Row],[Manuelle Änderung des Verantwortliches TP
(Auswahl - bei Bedarf)]]=""),BTT[[#This Row],[Manuelle Änderung des Verantwortliches TP
(Auswahl - bei Bedarf)]],VLOOKUP(BTT[[#This Row],[Hauptprozess
(Pflichtauswahl)]],Hauptprozesse[],3,FALSE)),"")</f>
        <v>NL</v>
      </c>
      <c r="H70" s="10" t="s">
        <v>6039</v>
      </c>
      <c r="I70" t="s">
        <v>1015</v>
      </c>
      <c r="J70" s="10" t="str">
        <f>IFERROR(VLOOKUP(BTT[[#This Row],[Verwendete Transaktion (Pflichtauswahl)]],Transaktionen[[Transaktionen]:[Langtext]],2,FALSE),"")</f>
        <v>Hausanschlussvorgang ändern</v>
      </c>
      <c r="N70" t="s">
        <v>10250</v>
      </c>
      <c r="O70" t="s">
        <v>6052</v>
      </c>
      <c r="P70" t="s">
        <v>8567</v>
      </c>
      <c r="T70" t="s">
        <v>6060</v>
      </c>
      <c r="V70" s="10" t="str">
        <f>IFERROR(VLOOKUP(BTT[[#This Row],[Verwendetes Formular
(Auswahl falls relevant)]],Formulare[[Formularbezeichnung]:[Formularname (technisch)]],2,FALSE),"")</f>
        <v/>
      </c>
      <c r="Y70" s="4" t="s">
        <v>10274</v>
      </c>
      <c r="Z70" t="s">
        <v>6046</v>
      </c>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9720</v>
      </c>
      <c r="AT70" s="10"/>
    </row>
    <row r="71" spans="1:46" x14ac:dyDescent="0.25">
      <c r="A71" s="14" t="str">
        <f>IFERROR(IF(BTT[[#This Row],[Lfd Nr. 
(aus konsolidierter Datei)]]&lt;&gt;"",BTT[[#This Row],[Lfd Nr. 
(aus konsolidierter Datei)]],VLOOKUP(aktives_Teilprojekt,Teilprojekte[[Teilprojekte]:[Kürzel]],2,FALSE)&amp;ROW(BTT[[#This Row],[Lfd Nr.
(automatisch)]])-2),"")</f>
        <v>NL83</v>
      </c>
      <c r="B71" s="15" t="s">
        <v>8592</v>
      </c>
      <c r="C71" s="15"/>
      <c r="D71" t="s">
        <v>9722</v>
      </c>
      <c r="E71" s="10" t="str">
        <f>IFERROR(IF(NOT(BTT[[#This Row],[Manuelle Änderung des Verantwortliches TP
(Auswahl - bei Bedarf)]]=""),BTT[[#This Row],[Manuelle Änderung des Verantwortliches TP
(Auswahl - bei Bedarf)]],VLOOKUP(BTT[[#This Row],[Hauptprozess
(Pflichtauswahl)]],Hauptprozesse[],3,FALSE)),"")</f>
        <v>NL</v>
      </c>
      <c r="H71" s="10" t="s">
        <v>6039</v>
      </c>
      <c r="I71" t="s">
        <v>1015</v>
      </c>
      <c r="J71" s="10" t="str">
        <f>IFERROR(VLOOKUP(BTT[[#This Row],[Verwendete Transaktion (Pflichtauswahl)]],Transaktionen[[Transaktionen]:[Langtext]],2,FALSE),"")</f>
        <v>Hausanschlussvorgang ändern</v>
      </c>
      <c r="N71" t="s">
        <v>10250</v>
      </c>
      <c r="O71" t="s">
        <v>6052</v>
      </c>
      <c r="P71" t="s">
        <v>8567</v>
      </c>
      <c r="T71" t="s">
        <v>6060</v>
      </c>
      <c r="V71" s="10" t="str">
        <f>IFERROR(VLOOKUP(BTT[[#This Row],[Verwendetes Formular
(Auswahl falls relevant)]],Formulare[[Formularbezeichnung]:[Formularname (technisch)]],2,FALSE),"")</f>
        <v/>
      </c>
      <c r="X71" t="s">
        <v>6051</v>
      </c>
      <c r="Y71" s="4" t="s">
        <v>10274</v>
      </c>
      <c r="Z71" t="s">
        <v>6046</v>
      </c>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9721</v>
      </c>
      <c r="AT71" s="10"/>
    </row>
    <row r="72" spans="1:46" x14ac:dyDescent="0.25">
      <c r="A72" s="14" t="str">
        <f>IFERROR(IF(BTT[[#This Row],[Lfd Nr. 
(aus konsolidierter Datei)]]&lt;&gt;"",BTT[[#This Row],[Lfd Nr. 
(aus konsolidierter Datei)]],VLOOKUP(aktives_Teilprojekt,Teilprojekte[[Teilprojekte]:[Kürzel]],2,FALSE)&amp;ROW(BTT[[#This Row],[Lfd Nr.
(automatisch)]])-2),"")</f>
        <v>NL84</v>
      </c>
      <c r="B72" s="15" t="s">
        <v>8592</v>
      </c>
      <c r="C72" s="15"/>
      <c r="D72" t="s">
        <v>9724</v>
      </c>
      <c r="E72" s="10" t="str">
        <f>IFERROR(IF(NOT(BTT[[#This Row],[Manuelle Änderung des Verantwortliches TP
(Auswahl - bei Bedarf)]]=""),BTT[[#This Row],[Manuelle Änderung des Verantwortliches TP
(Auswahl - bei Bedarf)]],VLOOKUP(BTT[[#This Row],[Hauptprozess
(Pflichtauswahl)]],Hauptprozesse[],3,FALSE)),"")</f>
        <v>NL</v>
      </c>
      <c r="H72" s="10" t="s">
        <v>6039</v>
      </c>
      <c r="I72" t="s">
        <v>1015</v>
      </c>
      <c r="J72" s="10" t="str">
        <f>IFERROR(VLOOKUP(BTT[[#This Row],[Verwendete Transaktion (Pflichtauswahl)]],Transaktionen[[Transaktionen]:[Langtext]],2,FALSE),"")</f>
        <v>Hausanschlussvorgang ändern</v>
      </c>
      <c r="N72" t="s">
        <v>10250</v>
      </c>
      <c r="O72" t="s">
        <v>6052</v>
      </c>
      <c r="P72" t="s">
        <v>8567</v>
      </c>
      <c r="R72" t="s">
        <v>8497</v>
      </c>
      <c r="T72" t="s">
        <v>6060</v>
      </c>
      <c r="V72" s="10" t="str">
        <f>IFERROR(VLOOKUP(BTT[[#This Row],[Verwendetes Formular
(Auswahl falls relevant)]],Formulare[[Formularbezeichnung]:[Formularname (technisch)]],2,FALSE),"")</f>
        <v/>
      </c>
      <c r="Y72" s="4"/>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9723</v>
      </c>
      <c r="AT72" s="10"/>
    </row>
    <row r="73" spans="1:46" x14ac:dyDescent="0.25">
      <c r="A73" s="14" t="str">
        <f>IFERROR(IF(BTT[[#This Row],[Lfd Nr. 
(aus konsolidierter Datei)]]&lt;&gt;"",BTT[[#This Row],[Lfd Nr. 
(aus konsolidierter Datei)]],VLOOKUP(aktives_Teilprojekt,Teilprojekte[[Teilprojekte]:[Kürzel]],2,FALSE)&amp;ROW(BTT[[#This Row],[Lfd Nr.
(automatisch)]])-2),"")</f>
        <v>NL85</v>
      </c>
      <c r="B73" s="15" t="s">
        <v>8592</v>
      </c>
      <c r="C73" s="15"/>
      <c r="D73" t="s">
        <v>9668</v>
      </c>
      <c r="E73" s="10" t="str">
        <f>IFERROR(IF(NOT(BTT[[#This Row],[Manuelle Änderung des Verantwortliches TP
(Auswahl - bei Bedarf)]]=""),BTT[[#This Row],[Manuelle Änderung des Verantwortliches TP
(Auswahl - bei Bedarf)]],VLOOKUP(BTT[[#This Row],[Hauptprozess
(Pflichtauswahl)]],Hauptprozesse[],3,FALSE)),"")</f>
        <v>NL</v>
      </c>
      <c r="H73" s="10" t="s">
        <v>6041</v>
      </c>
      <c r="I73" t="s">
        <v>2497</v>
      </c>
      <c r="J73" s="10" t="str">
        <f>IFERROR(VLOOKUP(BTT[[#This Row],[Verwendete Transaktion (Pflichtauswahl)]],Transaktionen[[Transaktionen]:[Langtext]],2,FALSE),"")</f>
        <v>IH-Aufträge ändern</v>
      </c>
      <c r="M73" t="s">
        <v>4876</v>
      </c>
      <c r="O73" t="s">
        <v>6052</v>
      </c>
      <c r="T73" t="s">
        <v>6061</v>
      </c>
      <c r="V73" s="10" t="str">
        <f>IFERROR(VLOOKUP(BTT[[#This Row],[Verwendetes Formular
(Auswahl falls relevant)]],Formulare[[Formularbezeichnung]:[Formularname (technisch)]],2,FALSE),"")</f>
        <v/>
      </c>
      <c r="W73" t="s">
        <v>10294</v>
      </c>
      <c r="X73" t="s">
        <v>6052</v>
      </c>
      <c r="Y73" s="4" t="s">
        <v>10274</v>
      </c>
      <c r="Z73" t="s">
        <v>6046</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9725</v>
      </c>
      <c r="AT73" s="10"/>
    </row>
    <row r="74" spans="1:46" x14ac:dyDescent="0.25">
      <c r="A74" s="14" t="str">
        <f>IFERROR(IF(BTT[[#This Row],[Lfd Nr. 
(aus konsolidierter Datei)]]&lt;&gt;"",BTT[[#This Row],[Lfd Nr. 
(aus konsolidierter Datei)]],VLOOKUP(aktives_Teilprojekt,Teilprojekte[[Teilprojekte]:[Kürzel]],2,FALSE)&amp;ROW(BTT[[#This Row],[Lfd Nr.
(automatisch)]])-2),"")</f>
        <v>NL86</v>
      </c>
      <c r="B74" s="15" t="s">
        <v>8592</v>
      </c>
      <c r="C74" s="15"/>
      <c r="D74" t="s">
        <v>9668</v>
      </c>
      <c r="E74" s="10" t="str">
        <f>IFERROR(IF(NOT(BTT[[#This Row],[Manuelle Änderung des Verantwortliches TP
(Auswahl - bei Bedarf)]]=""),BTT[[#This Row],[Manuelle Änderung des Verantwortliches TP
(Auswahl - bei Bedarf)]],VLOOKUP(BTT[[#This Row],[Hauptprozess
(Pflichtauswahl)]],Hauptprozesse[],3,FALSE)),"")</f>
        <v>NL</v>
      </c>
      <c r="H74" s="10" t="s">
        <v>6041</v>
      </c>
      <c r="I74" t="s">
        <v>2499</v>
      </c>
      <c r="J74" s="10" t="str">
        <f>IFERROR(VLOOKUP(BTT[[#This Row],[Verwendete Transaktion (Pflichtauswahl)]],Transaktionen[[Transaktionen]:[Langtext]],2,FALSE),"")</f>
        <v>IH-Aufträge anzeigen</v>
      </c>
      <c r="O74" t="s">
        <v>6052</v>
      </c>
      <c r="T74" t="s">
        <v>6060</v>
      </c>
      <c r="V74" s="10" t="str">
        <f>IFERROR(VLOOKUP(BTT[[#This Row],[Verwendetes Formular
(Auswahl falls relevant)]],Formulare[[Formularbezeichnung]:[Formularname (technisch)]],2,FALSE),"")</f>
        <v/>
      </c>
      <c r="W74" t="s">
        <v>10294</v>
      </c>
      <c r="X74" t="s">
        <v>6052</v>
      </c>
      <c r="Y74" s="4" t="s">
        <v>10274</v>
      </c>
      <c r="Z74" t="s">
        <v>6046</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9726</v>
      </c>
      <c r="AT74" s="10"/>
    </row>
    <row r="75" spans="1:46" x14ac:dyDescent="0.25">
      <c r="A75" s="14" t="str">
        <f>IFERROR(IF(BTT[[#This Row],[Lfd Nr. 
(aus konsolidierter Datei)]]&lt;&gt;"",BTT[[#This Row],[Lfd Nr. 
(aus konsolidierter Datei)]],VLOOKUP(aktives_Teilprojekt,Teilprojekte[[Teilprojekte]:[Kürzel]],2,FALSE)&amp;ROW(BTT[[#This Row],[Lfd Nr.
(automatisch)]])-2),"")</f>
        <v>NL87</v>
      </c>
      <c r="B75" s="15"/>
      <c r="C75" s="15"/>
      <c r="D75" t="s">
        <v>9728</v>
      </c>
      <c r="E75" s="10" t="str">
        <f>IFERROR(IF(NOT(BTT[[#This Row],[Manuelle Änderung des Verantwortliches TP
(Auswahl - bei Bedarf)]]=""),BTT[[#This Row],[Manuelle Änderung des Verantwortliches TP
(Auswahl - bei Bedarf)]],VLOOKUP(BTT[[#This Row],[Hauptprozess
(Pflichtauswahl)]],Hauptprozesse[],3,FALSE)),"")</f>
        <v>NL</v>
      </c>
      <c r="F75" t="s">
        <v>63</v>
      </c>
      <c r="H75" s="10" t="s">
        <v>9073</v>
      </c>
      <c r="I75" t="s">
        <v>8584</v>
      </c>
      <c r="J75" s="10" t="str">
        <f>IFERROR(VLOOKUP(BTT[[#This Row],[Verwendete Transaktion (Pflichtauswahl)]],Transaktionen[[Transaktionen]:[Langtext]],2,FALSE),"")</f>
        <v>Durchführung über Job</v>
      </c>
      <c r="O75" t="s">
        <v>6052</v>
      </c>
      <c r="V75" s="10" t="str">
        <f>IFERROR(VLOOKUP(BTT[[#This Row],[Verwendetes Formular
(Auswahl falls relevant)]],Formulare[[Formularbezeichnung]:[Formularname (technisch)]],2,FALSE),"")</f>
        <v/>
      </c>
      <c r="Y75" s="4"/>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Modul anders</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9727</v>
      </c>
      <c r="AT75" s="10"/>
    </row>
    <row r="76" spans="1:46" x14ac:dyDescent="0.25">
      <c r="A76" s="14" t="str">
        <f>IFERROR(IF(BTT[[#This Row],[Lfd Nr. 
(aus konsolidierter Datei)]]&lt;&gt;"",BTT[[#This Row],[Lfd Nr. 
(aus konsolidierter Datei)]],VLOOKUP(aktives_Teilprojekt,Teilprojekte[[Teilprojekte]:[Kürzel]],2,FALSE)&amp;ROW(BTT[[#This Row],[Lfd Nr.
(automatisch)]])-2),"")</f>
        <v>NL88</v>
      </c>
      <c r="B76" s="15"/>
      <c r="C76" s="15"/>
      <c r="D76" t="s">
        <v>9730</v>
      </c>
      <c r="E76" s="10" t="str">
        <f>IFERROR(IF(NOT(BTT[[#This Row],[Manuelle Änderung des Verantwortliches TP
(Auswahl - bei Bedarf)]]=""),BTT[[#This Row],[Manuelle Änderung des Verantwortliches TP
(Auswahl - bei Bedarf)]],VLOOKUP(BTT[[#This Row],[Hauptprozess
(Pflichtauswahl)]],Hauptprozesse[],3,FALSE)),"")</f>
        <v>NL</v>
      </c>
      <c r="F76" t="s">
        <v>63</v>
      </c>
      <c r="H76" s="10" t="s">
        <v>9073</v>
      </c>
      <c r="I76" t="s">
        <v>8584</v>
      </c>
      <c r="J76" s="10" t="str">
        <f>IFERROR(VLOOKUP(BTT[[#This Row],[Verwendete Transaktion (Pflichtauswahl)]],Transaktionen[[Transaktionen]:[Langtext]],2,FALSE),"")</f>
        <v>Durchführung über Job</v>
      </c>
      <c r="O76" t="s">
        <v>6052</v>
      </c>
      <c r="V76" s="10" t="str">
        <f>IFERROR(VLOOKUP(BTT[[#This Row],[Verwendetes Formular
(Auswahl falls relevant)]],Formulare[[Formularbezeichnung]:[Formularname (technisch)]],2,FALSE),"")</f>
        <v/>
      </c>
      <c r="Y76" s="4"/>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Modul anders</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9729</v>
      </c>
      <c r="AT76" s="10"/>
    </row>
    <row r="77" spans="1:46" x14ac:dyDescent="0.25">
      <c r="A77" s="14" t="str">
        <f>IFERROR(IF(BTT[[#This Row],[Lfd Nr. 
(aus konsolidierter Datei)]]&lt;&gt;"",BTT[[#This Row],[Lfd Nr. 
(aus konsolidierter Datei)]],VLOOKUP(aktives_Teilprojekt,Teilprojekte[[Teilprojekte]:[Kürzel]],2,FALSE)&amp;ROW(BTT[[#This Row],[Lfd Nr.
(automatisch)]])-2),"")</f>
        <v>NL89</v>
      </c>
      <c r="B77" s="15"/>
      <c r="C77" s="15"/>
      <c r="D77" t="s">
        <v>9732</v>
      </c>
      <c r="E77" s="10" t="str">
        <f>IFERROR(IF(NOT(BTT[[#This Row],[Manuelle Änderung des Verantwortliches TP
(Auswahl - bei Bedarf)]]=""),BTT[[#This Row],[Manuelle Änderung des Verantwortliches TP
(Auswahl - bei Bedarf)]],VLOOKUP(BTT[[#This Row],[Hauptprozess
(Pflichtauswahl)]],Hauptprozesse[],3,FALSE)),"")</f>
        <v>NL</v>
      </c>
      <c r="F77" t="s">
        <v>63</v>
      </c>
      <c r="H77" s="10" t="s">
        <v>9073</v>
      </c>
      <c r="I77" t="s">
        <v>8584</v>
      </c>
      <c r="J77" s="10" t="str">
        <f>IFERROR(VLOOKUP(BTT[[#This Row],[Verwendete Transaktion (Pflichtauswahl)]],Transaktionen[[Transaktionen]:[Langtext]],2,FALSE),"")</f>
        <v>Durchführung über Job</v>
      </c>
      <c r="O77" t="s">
        <v>6052</v>
      </c>
      <c r="V77" s="10" t="str">
        <f>IFERROR(VLOOKUP(BTT[[#This Row],[Verwendetes Formular
(Auswahl falls relevant)]],Formulare[[Formularbezeichnung]:[Formularname (technisch)]],2,FALSE),"")</f>
        <v/>
      </c>
      <c r="Y77" s="4"/>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Modul anders</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9731</v>
      </c>
      <c r="AT77" s="10"/>
    </row>
    <row r="78" spans="1:46" x14ac:dyDescent="0.25">
      <c r="A78" s="14" t="str">
        <f>IFERROR(IF(BTT[[#This Row],[Lfd Nr. 
(aus konsolidierter Datei)]]&lt;&gt;"",BTT[[#This Row],[Lfd Nr. 
(aus konsolidierter Datei)]],VLOOKUP(aktives_Teilprojekt,Teilprojekte[[Teilprojekte]:[Kürzel]],2,FALSE)&amp;ROW(BTT[[#This Row],[Lfd Nr.
(automatisch)]])-2),"")</f>
        <v>NL90</v>
      </c>
      <c r="B78" s="15"/>
      <c r="C78" s="15"/>
      <c r="D78" t="s">
        <v>9734</v>
      </c>
      <c r="E78" s="10" t="str">
        <f>IFERROR(IF(NOT(BTT[[#This Row],[Manuelle Änderung des Verantwortliches TP
(Auswahl - bei Bedarf)]]=""),BTT[[#This Row],[Manuelle Änderung des Verantwortliches TP
(Auswahl - bei Bedarf)]],VLOOKUP(BTT[[#This Row],[Hauptprozess
(Pflichtauswahl)]],Hauptprozesse[],3,FALSE)),"")</f>
        <v>NL</v>
      </c>
      <c r="F78" t="s">
        <v>63</v>
      </c>
      <c r="H78" s="10" t="s">
        <v>9073</v>
      </c>
      <c r="I78" t="s">
        <v>8584</v>
      </c>
      <c r="J78" s="10" t="str">
        <f>IFERROR(VLOOKUP(BTT[[#This Row],[Verwendete Transaktion (Pflichtauswahl)]],Transaktionen[[Transaktionen]:[Langtext]],2,FALSE),"")</f>
        <v>Durchführung über Job</v>
      </c>
      <c r="O78" t="s">
        <v>6052</v>
      </c>
      <c r="V78" s="10" t="str">
        <f>IFERROR(VLOOKUP(BTT[[#This Row],[Verwendetes Formular
(Auswahl falls relevant)]],Formulare[[Formularbezeichnung]:[Formularname (technisch)]],2,FALSE),"")</f>
        <v/>
      </c>
      <c r="Y78" s="4"/>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Modul anders</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9733</v>
      </c>
      <c r="AT78" s="10"/>
    </row>
    <row r="79" spans="1:46" x14ac:dyDescent="0.25">
      <c r="A79" s="14" t="str">
        <f>IFERROR(IF(BTT[[#This Row],[Lfd Nr. 
(aus konsolidierter Datei)]]&lt;&gt;"",BTT[[#This Row],[Lfd Nr. 
(aus konsolidierter Datei)]],VLOOKUP(aktives_Teilprojekt,Teilprojekte[[Teilprojekte]:[Kürzel]],2,FALSE)&amp;ROW(BTT[[#This Row],[Lfd Nr.
(automatisch)]])-2),"")</f>
        <v>NL91</v>
      </c>
      <c r="B79" s="15"/>
      <c r="C79" s="15"/>
      <c r="D79" t="s">
        <v>9736</v>
      </c>
      <c r="E79" s="10" t="str">
        <f>IFERROR(IF(NOT(BTT[[#This Row],[Manuelle Änderung des Verantwortliches TP
(Auswahl - bei Bedarf)]]=""),BTT[[#This Row],[Manuelle Änderung des Verantwortliches TP
(Auswahl - bei Bedarf)]],VLOOKUP(BTT[[#This Row],[Hauptprozess
(Pflichtauswahl)]],Hauptprozesse[],3,FALSE)),"")</f>
        <v>NL</v>
      </c>
      <c r="F79" t="s">
        <v>63</v>
      </c>
      <c r="H79" s="10" t="s">
        <v>9073</v>
      </c>
      <c r="I79" t="s">
        <v>8584</v>
      </c>
      <c r="J79" s="10" t="str">
        <f>IFERROR(VLOOKUP(BTT[[#This Row],[Verwendete Transaktion (Pflichtauswahl)]],Transaktionen[[Transaktionen]:[Langtext]],2,FALSE),"")</f>
        <v>Durchführung über Job</v>
      </c>
      <c r="O79" t="s">
        <v>6052</v>
      </c>
      <c r="V79" s="10" t="str">
        <f>IFERROR(VLOOKUP(BTT[[#This Row],[Verwendetes Formular
(Auswahl falls relevant)]],Formulare[[Formularbezeichnung]:[Formularname (technisch)]],2,FALSE),"")</f>
        <v/>
      </c>
      <c r="Y79" s="4"/>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Modul anders</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9735</v>
      </c>
      <c r="AT79" s="10"/>
    </row>
    <row r="80" spans="1:46" x14ac:dyDescent="0.25">
      <c r="A80" s="14" t="str">
        <f>IFERROR(IF(BTT[[#This Row],[Lfd Nr. 
(aus konsolidierter Datei)]]&lt;&gt;"",BTT[[#This Row],[Lfd Nr. 
(aus konsolidierter Datei)]],VLOOKUP(aktives_Teilprojekt,Teilprojekte[[Teilprojekte]:[Kürzel]],2,FALSE)&amp;ROW(BTT[[#This Row],[Lfd Nr.
(automatisch)]])-2),"")</f>
        <v>NL92</v>
      </c>
      <c r="B80" s="15"/>
      <c r="C80" s="15"/>
      <c r="D80" t="s">
        <v>9668</v>
      </c>
      <c r="E80" s="10" t="str">
        <f>IFERROR(IF(NOT(BTT[[#This Row],[Manuelle Änderung des Verantwortliches TP
(Auswahl - bei Bedarf)]]=""),BTT[[#This Row],[Manuelle Änderung des Verantwortliches TP
(Auswahl - bei Bedarf)]],VLOOKUP(BTT[[#This Row],[Hauptprozess
(Pflichtauswahl)]],Hauptprozesse[],3,FALSE)),"")</f>
        <v>NL</v>
      </c>
      <c r="F80" t="s">
        <v>63</v>
      </c>
      <c r="H80" s="10" t="s">
        <v>6041</v>
      </c>
      <c r="I80" t="s">
        <v>2553</v>
      </c>
      <c r="J80" s="10" t="str">
        <f>IFERROR(VLOOKUP(BTT[[#This Row],[Verwendete Transaktion (Pflichtauswahl)]],Transaktionen[[Transaktionen]:[Langtext]],2,FALSE),"")</f>
        <v>Serviceauftrag anzeigen</v>
      </c>
      <c r="K80" t="s">
        <v>2551</v>
      </c>
      <c r="O80" t="s">
        <v>6052</v>
      </c>
      <c r="V80" s="10" t="str">
        <f>IFERROR(VLOOKUP(BTT[[#This Row],[Verwendetes Formular
(Auswahl falls relevant)]],Formulare[[Formularbezeichnung]:[Formularname (technisch)]],2,FALSE),"")</f>
        <v/>
      </c>
      <c r="Y80" s="4" t="s">
        <v>10274</v>
      </c>
      <c r="Z80" t="s">
        <v>6046</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Modul anders</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9737</v>
      </c>
      <c r="AT80" s="10"/>
    </row>
    <row r="81" spans="1:46" x14ac:dyDescent="0.25">
      <c r="A81" s="14" t="str">
        <f>IFERROR(IF(BTT[[#This Row],[Lfd Nr. 
(aus konsolidierter Datei)]]&lt;&gt;"",BTT[[#This Row],[Lfd Nr. 
(aus konsolidierter Datei)]],VLOOKUP(aktives_Teilprojekt,Teilprojekte[[Teilprojekte]:[Kürzel]],2,FALSE)&amp;ROW(BTT[[#This Row],[Lfd Nr.
(automatisch)]])-2),"")</f>
        <v>NL93</v>
      </c>
      <c r="B81" s="15"/>
      <c r="C81" s="15"/>
      <c r="D81" t="s">
        <v>9668</v>
      </c>
      <c r="E81" s="10" t="str">
        <f>IFERROR(IF(NOT(BTT[[#This Row],[Manuelle Änderung des Verantwortliches TP
(Auswahl - bei Bedarf)]]=""),BTT[[#This Row],[Manuelle Änderung des Verantwortliches TP
(Auswahl - bei Bedarf)]],VLOOKUP(BTT[[#This Row],[Hauptprozess
(Pflichtauswahl)]],Hauptprozesse[],3,FALSE)),"")</f>
        <v>NL</v>
      </c>
      <c r="F81" t="s">
        <v>63</v>
      </c>
      <c r="H81" s="10" t="s">
        <v>6041</v>
      </c>
      <c r="I81" t="s">
        <v>2275</v>
      </c>
      <c r="J81" s="10" t="str">
        <f>IFERROR(VLOOKUP(BTT[[#This Row],[Verwendete Transaktion (Pflichtauswahl)]],Transaktionen[[Transaktionen]:[Langtext]],2,FALSE),"")</f>
        <v>Techn.Platz anzeigen</v>
      </c>
      <c r="O81" t="s">
        <v>6052</v>
      </c>
      <c r="T81" t="s">
        <v>6061</v>
      </c>
      <c r="V81" s="10" t="str">
        <f>IFERROR(VLOOKUP(BTT[[#This Row],[Verwendetes Formular
(Auswahl falls relevant)]],Formulare[[Formularbezeichnung]:[Formularname (technisch)]],2,FALSE),"")</f>
        <v/>
      </c>
      <c r="W81" t="s">
        <v>10294</v>
      </c>
      <c r="X81" t="s">
        <v>6052</v>
      </c>
      <c r="Y81" s="4" t="s">
        <v>10274</v>
      </c>
      <c r="Z81" t="s">
        <v>6046</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9738</v>
      </c>
      <c r="AT81" s="10"/>
    </row>
    <row r="82" spans="1:46" x14ac:dyDescent="0.25">
      <c r="A82" s="14" t="str">
        <f>IFERROR(IF(BTT[[#This Row],[Lfd Nr. 
(aus konsolidierter Datei)]]&lt;&gt;"",BTT[[#This Row],[Lfd Nr. 
(aus konsolidierter Datei)]],VLOOKUP(aktives_Teilprojekt,Teilprojekte[[Teilprojekte]:[Kürzel]],2,FALSE)&amp;ROW(BTT[[#This Row],[Lfd Nr.
(automatisch)]])-2),"")</f>
        <v>NL94</v>
      </c>
      <c r="B82" s="15"/>
      <c r="C82" s="15"/>
      <c r="D82" t="s">
        <v>9668</v>
      </c>
      <c r="E82" s="10" t="str">
        <f>IFERROR(IF(NOT(BTT[[#This Row],[Manuelle Änderung des Verantwortliches TP
(Auswahl - bei Bedarf)]]=""),BTT[[#This Row],[Manuelle Änderung des Verantwortliches TP
(Auswahl - bei Bedarf)]],VLOOKUP(BTT[[#This Row],[Hauptprozess
(Pflichtauswahl)]],Hauptprozesse[],3,FALSE)),"")</f>
        <v>NL</v>
      </c>
      <c r="F82" t="s">
        <v>63</v>
      </c>
      <c r="H82" s="10" t="s">
        <v>6041</v>
      </c>
      <c r="I82" t="s">
        <v>2279</v>
      </c>
      <c r="J82" s="10" t="str">
        <f>IFERROR(VLOOKUP(BTT[[#This Row],[Verwendete Transaktion (Pflichtauswahl)]],Transaktionen[[Transaktionen]:[Langtext]],2,FALSE),"")</f>
        <v>Equipment anzeigen</v>
      </c>
      <c r="O82" t="s">
        <v>6052</v>
      </c>
      <c r="T82" t="s">
        <v>6061</v>
      </c>
      <c r="V82" s="10" t="str">
        <f>IFERROR(VLOOKUP(BTT[[#This Row],[Verwendetes Formular
(Auswahl falls relevant)]],Formulare[[Formularbezeichnung]:[Formularname (technisch)]],2,FALSE),"")</f>
        <v/>
      </c>
      <c r="W82" t="s">
        <v>10294</v>
      </c>
      <c r="X82" t="s">
        <v>6052</v>
      </c>
      <c r="Y82" s="4" t="s">
        <v>10274</v>
      </c>
      <c r="Z82" t="s">
        <v>6046</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9739</v>
      </c>
      <c r="AT82" s="10"/>
    </row>
    <row r="83" spans="1:46" x14ac:dyDescent="0.25">
      <c r="A83" s="14" t="str">
        <f>IFERROR(IF(BTT[[#This Row],[Lfd Nr. 
(aus konsolidierter Datei)]]&lt;&gt;"",BTT[[#This Row],[Lfd Nr. 
(aus konsolidierter Datei)]],VLOOKUP(aktives_Teilprojekt,Teilprojekte[[Teilprojekte]:[Kürzel]],2,FALSE)&amp;ROW(BTT[[#This Row],[Lfd Nr.
(automatisch)]])-2),"")</f>
        <v>NL95</v>
      </c>
      <c r="B83" s="15"/>
      <c r="C83" s="15"/>
      <c r="D83" t="s">
        <v>9668</v>
      </c>
      <c r="E83" s="10" t="str">
        <f>IFERROR(IF(NOT(BTT[[#This Row],[Manuelle Änderung des Verantwortliches TP
(Auswahl - bei Bedarf)]]=""),BTT[[#This Row],[Manuelle Änderung des Verantwortliches TP
(Auswahl - bei Bedarf)]],VLOOKUP(BTT[[#This Row],[Hauptprozess
(Pflichtauswahl)]],Hauptprozesse[],3,FALSE)),"")</f>
        <v>NL</v>
      </c>
      <c r="F83" t="s">
        <v>63</v>
      </c>
      <c r="H83" s="10" t="s">
        <v>6039</v>
      </c>
      <c r="I83" t="s">
        <v>7349</v>
      </c>
      <c r="J83" s="10" t="str">
        <f>IFERROR(VLOOKUP(BTT[[#This Row],[Verwendete Transaktion (Pflichtauswahl)]],Transaktionen[[Transaktionen]:[Langtext]],2,FALSE),"")</f>
        <v>Liste Angebote</v>
      </c>
      <c r="O83" t="s">
        <v>6052</v>
      </c>
      <c r="V83" s="10" t="str">
        <f>IFERROR(VLOOKUP(BTT[[#This Row],[Verwendetes Formular
(Auswahl falls relevant)]],Formulare[[Formularbezeichnung]:[Formularname (technisch)]],2,FALSE),"")</f>
        <v/>
      </c>
      <c r="Y83" s="4" t="s">
        <v>10274</v>
      </c>
      <c r="Z83" t="s">
        <v>6046</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9740</v>
      </c>
      <c r="AT83" s="10"/>
    </row>
    <row r="84" spans="1:46" x14ac:dyDescent="0.25">
      <c r="A84" s="14" t="str">
        <f>IFERROR(IF(BTT[[#This Row],[Lfd Nr. 
(aus konsolidierter Datei)]]&lt;&gt;"",BTT[[#This Row],[Lfd Nr. 
(aus konsolidierter Datei)]],VLOOKUP(aktives_Teilprojekt,Teilprojekte[[Teilprojekte]:[Kürzel]],2,FALSE)&amp;ROW(BTT[[#This Row],[Lfd Nr.
(automatisch)]])-2),"")</f>
        <v>NL96</v>
      </c>
      <c r="B84" s="15"/>
      <c r="C84" s="15"/>
      <c r="D84" t="s">
        <v>9668</v>
      </c>
      <c r="E84" s="10" t="str">
        <f>IFERROR(IF(NOT(BTT[[#This Row],[Manuelle Änderung des Verantwortliches TP
(Auswahl - bei Bedarf)]]=""),BTT[[#This Row],[Manuelle Änderung des Verantwortliches TP
(Auswahl - bei Bedarf)]],VLOOKUP(BTT[[#This Row],[Hauptprozess
(Pflichtauswahl)]],Hauptprozesse[],3,FALSE)),"")</f>
        <v>NL</v>
      </c>
      <c r="F84" t="s">
        <v>63</v>
      </c>
      <c r="H84" s="10" t="s">
        <v>6039</v>
      </c>
      <c r="I84" t="s">
        <v>5743</v>
      </c>
      <c r="J84" s="10" t="str">
        <f>IFERROR(VLOOKUP(BTT[[#This Row],[Verwendete Transaktion (Pflichtauswahl)]],Transaktionen[[Transaktionen]:[Langtext]],2,FALSE),"")</f>
        <v>Statusreport zum team utilities/Haus</v>
      </c>
      <c r="O84" t="s">
        <v>6052</v>
      </c>
      <c r="T84" t="s">
        <v>6061</v>
      </c>
      <c r="V84" s="10" t="str">
        <f>IFERROR(VLOOKUP(BTT[[#This Row],[Verwendetes Formular
(Auswahl falls relevant)]],Formulare[[Formularbezeichnung]:[Formularname (technisch)]],2,FALSE),"")</f>
        <v/>
      </c>
      <c r="W84" t="s">
        <v>10294</v>
      </c>
      <c r="X84" t="s">
        <v>6052</v>
      </c>
      <c r="Y84" s="4" t="s">
        <v>10274</v>
      </c>
      <c r="Z84" t="s">
        <v>6046</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9741</v>
      </c>
      <c r="AT84" s="10"/>
    </row>
    <row r="85" spans="1:46" x14ac:dyDescent="0.25">
      <c r="A85" s="14" t="str">
        <f>IFERROR(IF(BTT[[#This Row],[Lfd Nr. 
(aus konsolidierter Datei)]]&lt;&gt;"",BTT[[#This Row],[Lfd Nr. 
(aus konsolidierter Datei)]],VLOOKUP(aktives_Teilprojekt,Teilprojekte[[Teilprojekte]:[Kürzel]],2,FALSE)&amp;ROW(BTT[[#This Row],[Lfd Nr.
(automatisch)]])-2),"")</f>
        <v>NL97</v>
      </c>
      <c r="B85" s="15"/>
      <c r="C85" s="15"/>
      <c r="D85" t="s">
        <v>9668</v>
      </c>
      <c r="E85" s="10" t="str">
        <f>IFERROR(IF(NOT(BTT[[#This Row],[Manuelle Änderung des Verantwortliches TP
(Auswahl - bei Bedarf)]]=""),BTT[[#This Row],[Manuelle Änderung des Verantwortliches TP
(Auswahl - bei Bedarf)]],VLOOKUP(BTT[[#This Row],[Hauptprozess
(Pflichtauswahl)]],Hauptprozesse[],3,FALSE)),"")</f>
        <v>NL</v>
      </c>
      <c r="F85" t="s">
        <v>63</v>
      </c>
      <c r="H85" s="10" t="s">
        <v>8457</v>
      </c>
      <c r="I85" t="s">
        <v>2776</v>
      </c>
      <c r="J85" s="10" t="str">
        <f>IFERROR(VLOOKUP(BTT[[#This Row],[Verwendete Transaktion (Pflichtauswahl)]],Transaktionen[[Transaktionen]:[Langtext]],2,FALSE),"")</f>
        <v>Leistungsart anzeigen</v>
      </c>
      <c r="O85" t="s">
        <v>6052</v>
      </c>
      <c r="V85" s="10" t="str">
        <f>IFERROR(VLOOKUP(BTT[[#This Row],[Verwendetes Formular
(Auswahl falls relevant)]],Formulare[[Formularbezeichnung]:[Formularname (technisch)]],2,FALSE),"")</f>
        <v/>
      </c>
      <c r="Y85" s="4" t="s">
        <v>10274</v>
      </c>
      <c r="Z85" t="s">
        <v>6047</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Transaktion mehrfach</v>
      </c>
      <c r="AR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5" s="10" t="s">
        <v>9742</v>
      </c>
      <c r="AT85" s="10"/>
    </row>
    <row r="86" spans="1:46" x14ac:dyDescent="0.25">
      <c r="A86" s="14" t="str">
        <f>IFERROR(IF(BTT[[#This Row],[Lfd Nr. 
(aus konsolidierter Datei)]]&lt;&gt;"",BTT[[#This Row],[Lfd Nr. 
(aus konsolidierter Datei)]],VLOOKUP(aktives_Teilprojekt,Teilprojekte[[Teilprojekte]:[Kürzel]],2,FALSE)&amp;ROW(BTT[[#This Row],[Lfd Nr.
(automatisch)]])-2),"")</f>
        <v>NL98</v>
      </c>
      <c r="B86" s="15"/>
      <c r="C86" s="15"/>
      <c r="D86" t="s">
        <v>9668</v>
      </c>
      <c r="E86" s="10" t="str">
        <f>IFERROR(IF(NOT(BTT[[#This Row],[Manuelle Änderung des Verantwortliches TP
(Auswahl - bei Bedarf)]]=""),BTT[[#This Row],[Manuelle Änderung des Verantwortliches TP
(Auswahl - bei Bedarf)]],VLOOKUP(BTT[[#This Row],[Hauptprozess
(Pflichtauswahl)]],Hauptprozesse[],3,FALSE)),"")</f>
        <v>NL</v>
      </c>
      <c r="F86" t="s">
        <v>63</v>
      </c>
      <c r="H86" s="10" t="s">
        <v>6036</v>
      </c>
      <c r="I86" t="s">
        <v>2608</v>
      </c>
      <c r="J86" s="10" t="str">
        <f>IFERROR(VLOOKUP(BTT[[#This Row],[Verwendete Transaktion (Pflichtauswahl)]],Transaktionen[[Transaktionen]:[Langtext]],2,FALSE),"")</f>
        <v>Direkte Leistungsver. erfassen</v>
      </c>
      <c r="O86" t="s">
        <v>6052</v>
      </c>
      <c r="V86" s="10" t="str">
        <f>IFERROR(VLOOKUP(BTT[[#This Row],[Verwendetes Formular
(Auswahl falls relevant)]],Formulare[[Formularbezeichnung]:[Formularname (technisch)]],2,FALSE),"")</f>
        <v/>
      </c>
      <c r="Y86" s="4" t="s">
        <v>10274</v>
      </c>
      <c r="Z86" t="s">
        <v>6046</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Transaktion mehrfach</v>
      </c>
      <c r="AR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6" s="10" t="s">
        <v>9743</v>
      </c>
      <c r="AT86" s="10"/>
    </row>
    <row r="87" spans="1:46" x14ac:dyDescent="0.25">
      <c r="A87" s="14" t="str">
        <f>IFERROR(IF(BTT[[#This Row],[Lfd Nr. 
(aus konsolidierter Datei)]]&lt;&gt;"",BTT[[#This Row],[Lfd Nr. 
(aus konsolidierter Datei)]],VLOOKUP(aktives_Teilprojekt,Teilprojekte[[Teilprojekte]:[Kürzel]],2,FALSE)&amp;ROW(BTT[[#This Row],[Lfd Nr.
(automatisch)]])-2),"")</f>
        <v>NL99</v>
      </c>
      <c r="B87" s="15"/>
      <c r="C87" s="15"/>
      <c r="D87" t="s">
        <v>9668</v>
      </c>
      <c r="E87" s="10" t="str">
        <f>IFERROR(IF(NOT(BTT[[#This Row],[Manuelle Änderung des Verantwortliches TP
(Auswahl - bei Bedarf)]]=""),BTT[[#This Row],[Manuelle Änderung des Verantwortliches TP
(Auswahl - bei Bedarf)]],VLOOKUP(BTT[[#This Row],[Hauptprozess
(Pflichtauswahl)]],Hauptprozesse[],3,FALSE)),"")</f>
        <v>NL</v>
      </c>
      <c r="F87" t="s">
        <v>63</v>
      </c>
      <c r="H87" s="10" t="s">
        <v>6042</v>
      </c>
      <c r="I87" t="s">
        <v>1367</v>
      </c>
      <c r="J87" s="10" t="str">
        <f>IFERROR(VLOOKUP(BTT[[#This Row],[Verwendete Transaktion (Pflichtauswahl)]],Transaktionen[[Transaktionen]:[Langtext]],2,FALSE),"")</f>
        <v>SM: aufwandsbezogene Faktura</v>
      </c>
      <c r="O87" t="s">
        <v>6052</v>
      </c>
      <c r="V87" s="10" t="str">
        <f>IFERROR(VLOOKUP(BTT[[#This Row],[Verwendetes Formular
(Auswahl falls relevant)]],Formulare[[Formularbezeichnung]:[Formularname (technisch)]],2,FALSE),"")</f>
        <v/>
      </c>
      <c r="Y87" s="4" t="s">
        <v>10274</v>
      </c>
      <c r="Z87" t="s">
        <v>6046</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Modul anders</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9744</v>
      </c>
      <c r="AT87" s="10"/>
    </row>
    <row r="88" spans="1:46" x14ac:dyDescent="0.25">
      <c r="A88" s="14" t="str">
        <f>IFERROR(IF(BTT[[#This Row],[Lfd Nr. 
(aus konsolidierter Datei)]]&lt;&gt;"",BTT[[#This Row],[Lfd Nr. 
(aus konsolidierter Datei)]],VLOOKUP(aktives_Teilprojekt,Teilprojekte[[Teilprojekte]:[Kürzel]],2,FALSE)&amp;ROW(BTT[[#This Row],[Lfd Nr.
(automatisch)]])-2),"")</f>
        <v>NL100</v>
      </c>
      <c r="B88" s="15"/>
      <c r="C88" s="15"/>
      <c r="D88" t="s">
        <v>9668</v>
      </c>
      <c r="E88" s="10" t="str">
        <f>IFERROR(IF(NOT(BTT[[#This Row],[Manuelle Änderung des Verantwortliches TP
(Auswahl - bei Bedarf)]]=""),BTT[[#This Row],[Manuelle Änderung des Verantwortliches TP
(Auswahl - bei Bedarf)]],VLOOKUP(BTT[[#This Row],[Hauptprozess
(Pflichtauswahl)]],Hauptprozesse[],3,FALSE)),"")</f>
        <v>NL</v>
      </c>
      <c r="F88" t="s">
        <v>63</v>
      </c>
      <c r="H88" s="10" t="s">
        <v>6040</v>
      </c>
      <c r="I88" t="s">
        <v>8568</v>
      </c>
      <c r="J88" s="10" t="str">
        <f>IFERROR(VLOOKUP(BTT[[#This Row],[Verwendete Transaktion (Pflichtauswahl)]],Transaktionen[[Transaktionen]:[Langtext]],2,FALSE),"")</f>
        <v>CS: ProfitCenter prüfen</v>
      </c>
      <c r="O88" t="s">
        <v>6052</v>
      </c>
      <c r="V88" s="10" t="str">
        <f>IFERROR(VLOOKUP(BTT[[#This Row],[Verwendetes Formular
(Auswahl falls relevant)]],Formulare[[Formularbezeichnung]:[Formularname (technisch)]],2,FALSE),"")</f>
        <v/>
      </c>
      <c r="Y88" s="4" t="s">
        <v>10274</v>
      </c>
      <c r="Z88" t="s">
        <v>6046</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9745</v>
      </c>
      <c r="AT88" s="10"/>
    </row>
    <row r="89" spans="1:46" x14ac:dyDescent="0.25">
      <c r="A89" s="14" t="str">
        <f>IFERROR(IF(BTT[[#This Row],[Lfd Nr. 
(aus konsolidierter Datei)]]&lt;&gt;"",BTT[[#This Row],[Lfd Nr. 
(aus konsolidierter Datei)]],VLOOKUP(aktives_Teilprojekt,Teilprojekte[[Teilprojekte]:[Kürzel]],2,FALSE)&amp;ROW(BTT[[#This Row],[Lfd Nr.
(automatisch)]])-2),"")</f>
        <v>NL101</v>
      </c>
      <c r="B89" s="15"/>
      <c r="C89" s="15"/>
      <c r="D89" t="s">
        <v>9668</v>
      </c>
      <c r="E89" s="10" t="str">
        <f>IFERROR(IF(NOT(BTT[[#This Row],[Manuelle Änderung des Verantwortliches TP
(Auswahl - bei Bedarf)]]=""),BTT[[#This Row],[Manuelle Änderung des Verantwortliches TP
(Auswahl - bei Bedarf)]],VLOOKUP(BTT[[#This Row],[Hauptprozess
(Pflichtauswahl)]],Hauptprozesse[],3,FALSE)),"")</f>
        <v>NL</v>
      </c>
      <c r="F89" t="s">
        <v>63</v>
      </c>
      <c r="H89" s="10" t="s">
        <v>8454</v>
      </c>
      <c r="I89" t="s">
        <v>3944</v>
      </c>
      <c r="J89" s="10" t="str">
        <f>IFERROR(VLOOKUP(BTT[[#This Row],[Verwendete Transaktion (Pflichtauswahl)]],Transaktionen[[Transaktionen]:[Langtext]],2,FALSE),"")</f>
        <v>Data Browser</v>
      </c>
      <c r="O89" t="s">
        <v>6052</v>
      </c>
      <c r="V89" s="10" t="str">
        <f>IFERROR(VLOOKUP(BTT[[#This Row],[Verwendetes Formular
(Auswahl falls relevant)]],Formulare[[Formularbezeichnung]:[Formularname (technisch)]],2,FALSE),"")</f>
        <v/>
      </c>
      <c r="Y89" s="4" t="s">
        <v>10274</v>
      </c>
      <c r="Z89" t="s">
        <v>6047</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9746</v>
      </c>
      <c r="AT89" s="10"/>
    </row>
    <row r="90" spans="1:46" x14ac:dyDescent="0.25">
      <c r="A90" s="14" t="str">
        <f>IFERROR(IF(BTT[[#This Row],[Lfd Nr. 
(aus konsolidierter Datei)]]&lt;&gt;"",BTT[[#This Row],[Lfd Nr. 
(aus konsolidierter Datei)]],VLOOKUP(aktives_Teilprojekt,Teilprojekte[[Teilprojekte]:[Kürzel]],2,FALSE)&amp;ROW(BTT[[#This Row],[Lfd Nr.
(automatisch)]])-2),"")</f>
        <v>NL102</v>
      </c>
      <c r="B90" s="15"/>
      <c r="C90" s="15"/>
      <c r="D90" t="s">
        <v>9668</v>
      </c>
      <c r="E90" s="10" t="str">
        <f>IFERROR(IF(NOT(BTT[[#This Row],[Manuelle Änderung des Verantwortliches TP
(Auswahl - bei Bedarf)]]=""),BTT[[#This Row],[Manuelle Änderung des Verantwortliches TP
(Auswahl - bei Bedarf)]],VLOOKUP(BTT[[#This Row],[Hauptprozess
(Pflichtauswahl)]],Hauptprozesse[],3,FALSE)),"")</f>
        <v>NL</v>
      </c>
      <c r="F90" t="s">
        <v>63</v>
      </c>
      <c r="H90" s="10" t="s">
        <v>8457</v>
      </c>
      <c r="I90" t="s">
        <v>4661</v>
      </c>
      <c r="J90" s="10" t="str">
        <f>IFERROR(VLOOKUP(BTT[[#This Row],[Verwendete Transaktion (Pflichtauswahl)]],Transaktionen[[Transaktionen]:[Langtext]],2,FALSE),"")</f>
        <v>Ist-Abrechnung: Kundenaufträge</v>
      </c>
      <c r="O90" t="s">
        <v>6052</v>
      </c>
      <c r="V90" s="10" t="str">
        <f>IFERROR(VLOOKUP(BTT[[#This Row],[Verwendetes Formular
(Auswahl falls relevant)]],Formulare[[Formularbezeichnung]:[Formularname (technisch)]],2,FALSE),"")</f>
        <v/>
      </c>
      <c r="Y90" s="4" t="s">
        <v>10274</v>
      </c>
      <c r="Z90" t="s">
        <v>6046</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9747</v>
      </c>
      <c r="AT90" s="10"/>
    </row>
    <row r="91" spans="1:46" x14ac:dyDescent="0.25">
      <c r="A91" s="14" t="str">
        <f>IFERROR(IF(BTT[[#This Row],[Lfd Nr. 
(aus konsolidierter Datei)]]&lt;&gt;"",BTT[[#This Row],[Lfd Nr. 
(aus konsolidierter Datei)]],VLOOKUP(aktives_Teilprojekt,Teilprojekte[[Teilprojekte]:[Kürzel]],2,FALSE)&amp;ROW(BTT[[#This Row],[Lfd Nr.
(automatisch)]])-2),"")</f>
        <v>NL103</v>
      </c>
      <c r="B91" s="15"/>
      <c r="C91" s="15"/>
      <c r="D91" t="s">
        <v>9668</v>
      </c>
      <c r="E91" s="10" t="str">
        <f>IFERROR(IF(NOT(BTT[[#This Row],[Manuelle Änderung des Verantwortliches TP
(Auswahl - bei Bedarf)]]=""),BTT[[#This Row],[Manuelle Änderung des Verantwortliches TP
(Auswahl - bei Bedarf)]],VLOOKUP(BTT[[#This Row],[Hauptprozess
(Pflichtauswahl)]],Hauptprozesse[],3,FALSE)),"")</f>
        <v>NL</v>
      </c>
      <c r="F91" t="s">
        <v>63</v>
      </c>
      <c r="H91" s="10"/>
      <c r="I91" t="s">
        <v>10237</v>
      </c>
      <c r="J91" s="10" t="str">
        <f>IFERROR(VLOOKUP(BTT[[#This Row],[Verwendete Transaktion (Pflichtauswahl)]],Transaktionen[[Transaktionen]:[Langtext]],2,FALSE),"")</f>
        <v/>
      </c>
      <c r="O91" t="s">
        <v>6052</v>
      </c>
      <c r="V91" s="10" t="str">
        <f>IFERROR(VLOOKUP(BTT[[#This Row],[Verwendetes Formular
(Auswahl falls relevant)]],Formulare[[Formularbezeichnung]:[Formularname (technisch)]],2,FALSE),"")</f>
        <v/>
      </c>
      <c r="Y91" s="4" t="s">
        <v>10274</v>
      </c>
      <c r="Z91" t="s">
        <v>6046</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9748</v>
      </c>
      <c r="AT91" s="10"/>
    </row>
    <row r="92" spans="1:46" x14ac:dyDescent="0.25">
      <c r="A92" s="14" t="str">
        <f>IFERROR(IF(BTT[[#This Row],[Lfd Nr. 
(aus konsolidierter Datei)]]&lt;&gt;"",BTT[[#This Row],[Lfd Nr. 
(aus konsolidierter Datei)]],VLOOKUP(aktives_Teilprojekt,Teilprojekte[[Teilprojekte]:[Kürzel]],2,FALSE)&amp;ROW(BTT[[#This Row],[Lfd Nr.
(automatisch)]])-2),"")</f>
        <v>NL104</v>
      </c>
      <c r="B92" s="15"/>
      <c r="C92" s="15"/>
      <c r="D92" t="s">
        <v>9668</v>
      </c>
      <c r="E92" s="10" t="str">
        <f>IFERROR(IF(NOT(BTT[[#This Row],[Manuelle Änderung des Verantwortliches TP
(Auswahl - bei Bedarf)]]=""),BTT[[#This Row],[Manuelle Änderung des Verantwortliches TP
(Auswahl - bei Bedarf)]],VLOOKUP(BTT[[#This Row],[Hauptprozess
(Pflichtauswahl)]],Hauptprozesse[],3,FALSE)),"")</f>
        <v>NL</v>
      </c>
      <c r="F92" t="s">
        <v>63</v>
      </c>
      <c r="H92" s="10" t="s">
        <v>6094</v>
      </c>
      <c r="I92" t="s">
        <v>2640</v>
      </c>
      <c r="J92" s="10" t="str">
        <f>IFERROR(VLOOKUP(BTT[[#This Row],[Verwendete Transaktion (Pflichtauswahl)]],Transaktionen[[Transaktionen]:[Langtext]],2,FALSE),"")</f>
        <v>Profit Center Gruppe anzeigen</v>
      </c>
      <c r="O92" t="s">
        <v>6052</v>
      </c>
      <c r="V92" s="10" t="str">
        <f>IFERROR(VLOOKUP(BTT[[#This Row],[Verwendetes Formular
(Auswahl falls relevant)]],Formulare[[Formularbezeichnung]:[Formularname (technisch)]],2,FALSE),"")</f>
        <v/>
      </c>
      <c r="Y92" s="4" t="s">
        <v>10274</v>
      </c>
      <c r="Z92" t="s">
        <v>6046</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9749</v>
      </c>
      <c r="AT92" s="10"/>
    </row>
    <row r="93" spans="1:46" x14ac:dyDescent="0.25">
      <c r="A93" s="14" t="str">
        <f>IFERROR(IF(BTT[[#This Row],[Lfd Nr. 
(aus konsolidierter Datei)]]&lt;&gt;"",BTT[[#This Row],[Lfd Nr. 
(aus konsolidierter Datei)]],VLOOKUP(aktives_Teilprojekt,Teilprojekte[[Teilprojekte]:[Kürzel]],2,FALSE)&amp;ROW(BTT[[#This Row],[Lfd Nr.
(automatisch)]])-2),"")</f>
        <v>NL105</v>
      </c>
      <c r="B93" s="15"/>
      <c r="C93" s="15"/>
      <c r="D93" t="s">
        <v>9668</v>
      </c>
      <c r="E93" s="10" t="str">
        <f>IFERROR(IF(NOT(BTT[[#This Row],[Manuelle Änderung des Verantwortliches TP
(Auswahl - bei Bedarf)]]=""),BTT[[#This Row],[Manuelle Änderung des Verantwortliches TP
(Auswahl - bei Bedarf)]],VLOOKUP(BTT[[#This Row],[Hauptprozess
(Pflichtauswahl)]],Hauptprozesse[],3,FALSE)),"")</f>
        <v>NL</v>
      </c>
      <c r="F93" t="s">
        <v>63</v>
      </c>
      <c r="H93" s="10" t="s">
        <v>6094</v>
      </c>
      <c r="I93" t="s">
        <v>1029</v>
      </c>
      <c r="J93" s="10" t="str">
        <f>IFERROR(VLOOKUP(BTT[[#This Row],[Verwendete Transaktion (Pflichtauswahl)]],Transaktionen[[Transaktionen]:[Langtext]],2,FALSE),"")</f>
        <v>EC-PCA: Customizing-Monitor</v>
      </c>
      <c r="O93" t="s">
        <v>6052</v>
      </c>
      <c r="V93" s="10" t="str">
        <f>IFERROR(VLOOKUP(BTT[[#This Row],[Verwendetes Formular
(Auswahl falls relevant)]],Formulare[[Formularbezeichnung]:[Formularname (technisch)]],2,FALSE),"")</f>
        <v/>
      </c>
      <c r="Y93" s="4" t="s">
        <v>10274</v>
      </c>
      <c r="Z93" t="s">
        <v>6046</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9750</v>
      </c>
      <c r="AT93" s="10"/>
    </row>
    <row r="94" spans="1:46" x14ac:dyDescent="0.25">
      <c r="A94" s="14" t="str">
        <f>IFERROR(IF(BTT[[#This Row],[Lfd Nr. 
(aus konsolidierter Datei)]]&lt;&gt;"",BTT[[#This Row],[Lfd Nr. 
(aus konsolidierter Datei)]],VLOOKUP(aktives_Teilprojekt,Teilprojekte[[Teilprojekte]:[Kürzel]],2,FALSE)&amp;ROW(BTT[[#This Row],[Lfd Nr.
(automatisch)]])-2),"")</f>
        <v>NL106</v>
      </c>
      <c r="B94" s="15"/>
      <c r="C94" s="15"/>
      <c r="D94" t="s">
        <v>9668</v>
      </c>
      <c r="E94" s="10" t="str">
        <f>IFERROR(IF(NOT(BTT[[#This Row],[Manuelle Änderung des Verantwortliches TP
(Auswahl - bei Bedarf)]]=""),BTT[[#This Row],[Manuelle Änderung des Verantwortliches TP
(Auswahl - bei Bedarf)]],VLOOKUP(BTT[[#This Row],[Hauptprozess
(Pflichtauswahl)]],Hauptprozesse[],3,FALSE)),"")</f>
        <v>NL</v>
      </c>
      <c r="F94" t="s">
        <v>63</v>
      </c>
      <c r="H94" s="10"/>
      <c r="I94" t="s">
        <v>4506</v>
      </c>
      <c r="J94" s="10" t="str">
        <f>IFERROR(VLOOKUP(BTT[[#This Row],[Verwendete Transaktion (Pflichtauswahl)]],Transaktionen[[Transaktionen]:[Langtext]],2,FALSE),"")</f>
        <v>Kostenstellen: Ist/Plan/Abweichung</v>
      </c>
      <c r="O94" t="s">
        <v>6052</v>
      </c>
      <c r="V94" s="10" t="str">
        <f>IFERROR(VLOOKUP(BTT[[#This Row],[Verwendetes Formular
(Auswahl falls relevant)]],Formulare[[Formularbezeichnung]:[Formularname (technisch)]],2,FALSE),"")</f>
        <v/>
      </c>
      <c r="Y94" s="4" t="s">
        <v>10274</v>
      </c>
      <c r="Z94" t="s">
        <v>6046</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s="10" t="str">
        <f>IFERROR(IF(BTT[[#This Row],[SAP-Modul
(Pflichtauswahl)]]&lt;&gt;VLOOKUP(BTT[[#This Row],[Verwendete Transaktion (Pflichtauswahl)]],Transaktionen[[Transaktionen]:[Modul]],3,FALSE),"Modul anders","okay"),"")</f>
        <v>Modul anders</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9751</v>
      </c>
      <c r="AT94" s="10"/>
    </row>
    <row r="95" spans="1:46" x14ac:dyDescent="0.25">
      <c r="A95" s="14" t="str">
        <f>IFERROR(IF(BTT[[#This Row],[Lfd Nr. 
(aus konsolidierter Datei)]]&lt;&gt;"",BTT[[#This Row],[Lfd Nr. 
(aus konsolidierter Datei)]],VLOOKUP(aktives_Teilprojekt,Teilprojekte[[Teilprojekte]:[Kürzel]],2,FALSE)&amp;ROW(BTT[[#This Row],[Lfd Nr.
(automatisch)]])-2),"")</f>
        <v>NL107</v>
      </c>
      <c r="B95" s="15"/>
      <c r="C95" s="15"/>
      <c r="D95" t="s">
        <v>9668</v>
      </c>
      <c r="E95" s="10" t="str">
        <f>IFERROR(IF(NOT(BTT[[#This Row],[Manuelle Änderung des Verantwortliches TP
(Auswahl - bei Bedarf)]]=""),BTT[[#This Row],[Manuelle Änderung des Verantwortliches TP
(Auswahl - bei Bedarf)]],VLOOKUP(BTT[[#This Row],[Hauptprozess
(Pflichtauswahl)]],Hauptprozesse[],3,FALSE)),"")</f>
        <v>NL</v>
      </c>
      <c r="F95" t="s">
        <v>63</v>
      </c>
      <c r="H95" s="10" t="s">
        <v>6102</v>
      </c>
      <c r="I95" t="s">
        <v>2884</v>
      </c>
      <c r="J95" s="10" t="str">
        <f>IFERROR(VLOOKUP(BTT[[#This Row],[Verwendete Transaktion (Pflichtauswahl)]],Transaktionen[[Transaktionen]:[Langtext]],2,FALSE),"")</f>
        <v>Kostenstelle anzeigen</v>
      </c>
      <c r="O95" t="s">
        <v>6052</v>
      </c>
      <c r="V95" s="10" t="str">
        <f>IFERROR(VLOOKUP(BTT[[#This Row],[Verwendetes Formular
(Auswahl falls relevant)]],Formulare[[Formularbezeichnung]:[Formularname (technisch)]],2,FALSE),"")</f>
        <v/>
      </c>
      <c r="Y95" s="4" t="s">
        <v>10274</v>
      </c>
      <c r="Z95" t="s">
        <v>6046</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Modul anders</v>
      </c>
      <c r="AQ95" s="10" t="str">
        <f>IFERROR(IF(COUNTIFS(BTT[Verwendete Transaktion (Pflichtauswahl)],BTT[[#This Row],[Verwendete Transaktion (Pflichtauswahl)]],BTT[Verantwortliches TP
(automatisch)],"&lt;&gt;"&amp;BTT[[#This Row],[Verantwortliches TP
(automatisch)]])&gt;0,"Transaktion mehrfach","okay"),"")</f>
        <v>Transaktion mehrfach</v>
      </c>
      <c r="AR9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5" s="10" t="s">
        <v>9752</v>
      </c>
      <c r="AT95" s="10"/>
    </row>
    <row r="96" spans="1:46" x14ac:dyDescent="0.25">
      <c r="A96" s="14" t="str">
        <f>IFERROR(IF(BTT[[#This Row],[Lfd Nr. 
(aus konsolidierter Datei)]]&lt;&gt;"",BTT[[#This Row],[Lfd Nr. 
(aus konsolidierter Datei)]],VLOOKUP(aktives_Teilprojekt,Teilprojekte[[Teilprojekte]:[Kürzel]],2,FALSE)&amp;ROW(BTT[[#This Row],[Lfd Nr.
(automatisch)]])-2),"")</f>
        <v>NL108</v>
      </c>
      <c r="B96" s="15"/>
      <c r="C96" s="15"/>
      <c r="D96" t="s">
        <v>9668</v>
      </c>
      <c r="E96" s="10" t="str">
        <f>IFERROR(IF(NOT(BTT[[#This Row],[Manuelle Änderung des Verantwortliches TP
(Auswahl - bei Bedarf)]]=""),BTT[[#This Row],[Manuelle Änderung des Verantwortliches TP
(Auswahl - bei Bedarf)]],VLOOKUP(BTT[[#This Row],[Hauptprozess
(Pflichtauswahl)]],Hauptprozesse[],3,FALSE)),"")</f>
        <v>NL</v>
      </c>
      <c r="F96" t="s">
        <v>63</v>
      </c>
      <c r="H96" s="10" t="s">
        <v>8457</v>
      </c>
      <c r="I96" t="s">
        <v>2916</v>
      </c>
      <c r="J96" s="10" t="str">
        <f>IFERROR(VLOOKUP(BTT[[#This Row],[Verwendete Transaktion (Pflichtauswahl)]],Transaktionen[[Transaktionen]:[Langtext]],2,FALSE),"")</f>
        <v>Kostenstellengruppe anzeigen</v>
      </c>
      <c r="O96" t="s">
        <v>6052</v>
      </c>
      <c r="V96" s="10" t="str">
        <f>IFERROR(VLOOKUP(BTT[[#This Row],[Verwendetes Formular
(Auswahl falls relevant)]],Formulare[[Formularbezeichnung]:[Formularname (technisch)]],2,FALSE),"")</f>
        <v/>
      </c>
      <c r="Y96" s="4" t="s">
        <v>10274</v>
      </c>
      <c r="Z96" t="s">
        <v>6046</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9753</v>
      </c>
      <c r="AT96" s="10"/>
    </row>
    <row r="97" spans="1:46" x14ac:dyDescent="0.25">
      <c r="A97" s="14" t="str">
        <f>IFERROR(IF(BTT[[#This Row],[Lfd Nr. 
(aus konsolidierter Datei)]]&lt;&gt;"",BTT[[#This Row],[Lfd Nr. 
(aus konsolidierter Datei)]],VLOOKUP(aktives_Teilprojekt,Teilprojekte[[Teilprojekte]:[Kürzel]],2,FALSE)&amp;ROW(BTT[[#This Row],[Lfd Nr.
(automatisch)]])-2),"")</f>
        <v>NL109</v>
      </c>
      <c r="B97" s="15"/>
      <c r="C97" s="15"/>
      <c r="D97" t="s">
        <v>9668</v>
      </c>
      <c r="E97" s="10" t="str">
        <f>IFERROR(IF(NOT(BTT[[#This Row],[Manuelle Änderung des Verantwortliches TP
(Auswahl - bei Bedarf)]]=""),BTT[[#This Row],[Manuelle Änderung des Verantwortliches TP
(Auswahl - bei Bedarf)]],VLOOKUP(BTT[[#This Row],[Hauptprozess
(Pflichtauswahl)]],Hauptprozesse[],3,FALSE)),"")</f>
        <v>NL</v>
      </c>
      <c r="F97" t="s">
        <v>63</v>
      </c>
      <c r="H97" s="10"/>
      <c r="I97" t="s">
        <v>4527</v>
      </c>
      <c r="J97" s="10" t="str">
        <f>IFERROR(VLOOKUP(BTT[[#This Row],[Verwendete Transaktion (Pflichtauswahl)]],Transaktionen[[Transaktionen]:[Langtext]],2,FALSE),"")</f>
        <v>Kostenstellen: Geschäftsjahresvgl.</v>
      </c>
      <c r="O97" t="s">
        <v>6052</v>
      </c>
      <c r="V97" s="10" t="str">
        <f>IFERROR(VLOOKUP(BTT[[#This Row],[Verwendetes Formular
(Auswahl falls relevant)]],Formulare[[Formularbezeichnung]:[Formularname (technisch)]],2,FALSE),"")</f>
        <v/>
      </c>
      <c r="Y97" s="4" t="s">
        <v>10274</v>
      </c>
      <c r="Z97" t="s">
        <v>6046</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s="10" t="str">
        <f>IFERROR(IF(BTT[[#This Row],[SAP-Modul
(Pflichtauswahl)]]&lt;&gt;VLOOKUP(BTT[[#This Row],[Verwendete Transaktion (Pflichtauswahl)]],Transaktionen[[Transaktionen]:[Modul]],3,FALSE),"Modul anders","okay"),"")</f>
        <v>Modul anders</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9754</v>
      </c>
      <c r="AT97" s="10"/>
    </row>
    <row r="98" spans="1:46" x14ac:dyDescent="0.25">
      <c r="A98" s="14" t="str">
        <f>IFERROR(IF(BTT[[#This Row],[Lfd Nr. 
(aus konsolidierter Datei)]]&lt;&gt;"",BTT[[#This Row],[Lfd Nr. 
(aus konsolidierter Datei)]],VLOOKUP(aktives_Teilprojekt,Teilprojekte[[Teilprojekte]:[Kürzel]],2,FALSE)&amp;ROW(BTT[[#This Row],[Lfd Nr.
(automatisch)]])-2),"")</f>
        <v>NL110</v>
      </c>
      <c r="B98" s="15"/>
      <c r="C98" s="15"/>
      <c r="D98" t="s">
        <v>9668</v>
      </c>
      <c r="E98" s="10" t="str">
        <f>IFERROR(IF(NOT(BTT[[#This Row],[Manuelle Änderung des Verantwortliches TP
(Auswahl - bei Bedarf)]]=""),BTT[[#This Row],[Manuelle Änderung des Verantwortliches TP
(Auswahl - bei Bedarf)]],VLOOKUP(BTT[[#This Row],[Hauptprozess
(Pflichtauswahl)]],Hauptprozesse[],3,FALSE)),"")</f>
        <v>NL</v>
      </c>
      <c r="F98" t="s">
        <v>63</v>
      </c>
      <c r="H98" s="10"/>
      <c r="I98" t="s">
        <v>4521</v>
      </c>
      <c r="J98" s="10" t="str">
        <f>IFERROR(VLOOKUP(BTT[[#This Row],[Verwendete Transaktion (Pflichtauswahl)]],Transaktionen[[Transaktionen]:[Langtext]],2,FALSE),"")</f>
        <v>Kostenstellen: Ist/Plan/Obligo</v>
      </c>
      <c r="O98" t="s">
        <v>6052</v>
      </c>
      <c r="V98" s="10" t="str">
        <f>IFERROR(VLOOKUP(BTT[[#This Row],[Verwendetes Formular
(Auswahl falls relevant)]],Formulare[[Formularbezeichnung]:[Formularname (technisch)]],2,FALSE),"")</f>
        <v/>
      </c>
      <c r="Y98" s="4" t="s">
        <v>10274</v>
      </c>
      <c r="Z98" t="s">
        <v>6046</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s="10" t="str">
        <f>IFERROR(IF(BTT[[#This Row],[SAP-Modul
(Pflichtauswahl)]]&lt;&gt;VLOOKUP(BTT[[#This Row],[Verwendete Transaktion (Pflichtauswahl)]],Transaktionen[[Transaktionen]:[Modul]],3,FALSE),"Modul anders","okay"),"")</f>
        <v>Modul anders</v>
      </c>
      <c r="AP98" s="10" t="str">
        <f>IFERROR(IF(COUNTIFS(BTT[Verwendete Transaktion (Pflichtauswahl)],BTT[[#This Row],[Verwendete Transaktion (Pflichtauswahl)]],BTT[SAP-Modul
(Pflichtauswahl)],"&lt;&gt;"&amp;BTT[[#This Row],[SAP-Modul
(Pflichtauswahl)]])&gt;0,"Modul anders","okay"),"")</f>
        <v>Modul anders</v>
      </c>
      <c r="AQ98" s="10" t="str">
        <f>IFERROR(IF(COUNTIFS(BTT[Verwendete Transaktion (Pflichtauswahl)],BTT[[#This Row],[Verwendete Transaktion (Pflichtauswahl)]],BTT[Verantwortliches TP
(automatisch)],"&lt;&gt;"&amp;BTT[[#This Row],[Verantwortliches TP
(automatisch)]])&gt;0,"Transaktion mehrfach","okay"),"")</f>
        <v>Transaktion mehrfach</v>
      </c>
      <c r="AR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8" s="10" t="s">
        <v>9755</v>
      </c>
      <c r="AT98" s="10"/>
    </row>
    <row r="99" spans="1:46" x14ac:dyDescent="0.25">
      <c r="A99" s="14" t="str">
        <f>IFERROR(IF(BTT[[#This Row],[Lfd Nr. 
(aus konsolidierter Datei)]]&lt;&gt;"",BTT[[#This Row],[Lfd Nr. 
(aus konsolidierter Datei)]],VLOOKUP(aktives_Teilprojekt,Teilprojekte[[Teilprojekte]:[Kürzel]],2,FALSE)&amp;ROW(BTT[[#This Row],[Lfd Nr.
(automatisch)]])-2),"")</f>
        <v>NL111</v>
      </c>
      <c r="B99" s="15"/>
      <c r="C99" s="15"/>
      <c r="D99" t="s">
        <v>9668</v>
      </c>
      <c r="E99" s="10" t="str">
        <f>IFERROR(IF(NOT(BTT[[#This Row],[Manuelle Änderung des Verantwortliches TP
(Auswahl - bei Bedarf)]]=""),BTT[[#This Row],[Manuelle Änderung des Verantwortliches TP
(Auswahl - bei Bedarf)]],VLOOKUP(BTT[[#This Row],[Hauptprozess
(Pflichtauswahl)]],Hauptprozesse[],3,FALSE)),"")</f>
        <v>NL</v>
      </c>
      <c r="F99" t="s">
        <v>63</v>
      </c>
      <c r="H99" s="10" t="s">
        <v>8457</v>
      </c>
      <c r="I99" t="s">
        <v>5262</v>
      </c>
      <c r="J99" s="10" t="str">
        <f>IFERROR(VLOOKUP(BTT[[#This Row],[Verwendete Transaktion (Pflichtauswahl)]],Transaktionen[[Transaktionen]:[Langtext]],2,FALSE),"")</f>
        <v>Ausw. Kostenstellen mit EA-Erlösauft</v>
      </c>
      <c r="O99" t="s">
        <v>6052</v>
      </c>
      <c r="V99" s="10" t="str">
        <f>IFERROR(VLOOKUP(BTT[[#This Row],[Verwendetes Formular
(Auswahl falls relevant)]],Formulare[[Formularbezeichnung]:[Formularname (technisch)]],2,FALSE),"")</f>
        <v/>
      </c>
      <c r="Y99" s="4" t="s">
        <v>10274</v>
      </c>
      <c r="Z99" t="s">
        <v>6046</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Transaktion mehrfach</v>
      </c>
      <c r="AR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9" s="10" t="s">
        <v>9756</v>
      </c>
      <c r="AT99" s="10"/>
    </row>
    <row r="100" spans="1:46" x14ac:dyDescent="0.25">
      <c r="A100" s="14" t="str">
        <f>IFERROR(IF(BTT[[#This Row],[Lfd Nr. 
(aus konsolidierter Datei)]]&lt;&gt;"",BTT[[#This Row],[Lfd Nr. 
(aus konsolidierter Datei)]],VLOOKUP(aktives_Teilprojekt,Teilprojekte[[Teilprojekte]:[Kürzel]],2,FALSE)&amp;ROW(BTT[[#This Row],[Lfd Nr.
(automatisch)]])-2),"")</f>
        <v>NL112</v>
      </c>
      <c r="B100" s="15"/>
      <c r="C100" s="15"/>
      <c r="D100" t="s">
        <v>9668</v>
      </c>
      <c r="E100" s="10" t="str">
        <f>IFERROR(IF(NOT(BTT[[#This Row],[Manuelle Änderung des Verantwortliches TP
(Auswahl - bei Bedarf)]]=""),BTT[[#This Row],[Manuelle Änderung des Verantwortliches TP
(Auswahl - bei Bedarf)]],VLOOKUP(BTT[[#This Row],[Hauptprozess
(Pflichtauswahl)]],Hauptprozesse[],3,FALSE)),"")</f>
        <v>NL</v>
      </c>
      <c r="F100" t="s">
        <v>63</v>
      </c>
      <c r="H100" s="10" t="s">
        <v>8457</v>
      </c>
      <c r="I100" t="s">
        <v>2790</v>
      </c>
      <c r="J100" s="10" t="str">
        <f>IFERROR(VLOOKUP(BTT[[#This Row],[Verwendete Transaktion (Pflichtauswahl)]],Transaktionen[[Transaktionen]:[Langtext]],2,FALSE),"")</f>
        <v>Innenauftrag anlegen</v>
      </c>
      <c r="O100" t="s">
        <v>6052</v>
      </c>
      <c r="V100" s="10" t="str">
        <f>IFERROR(VLOOKUP(BTT[[#This Row],[Verwendetes Formular
(Auswahl falls relevant)]],Formulare[[Formularbezeichnung]:[Formularname (technisch)]],2,FALSE),"")</f>
        <v/>
      </c>
      <c r="Y100" s="4" t="s">
        <v>10274</v>
      </c>
      <c r="Z100" t="s">
        <v>6046</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9757</v>
      </c>
      <c r="AT100" s="10"/>
    </row>
    <row r="101" spans="1:46" x14ac:dyDescent="0.25">
      <c r="A101" s="14" t="str">
        <f>IFERROR(IF(BTT[[#This Row],[Lfd Nr. 
(aus konsolidierter Datei)]]&lt;&gt;"",BTT[[#This Row],[Lfd Nr. 
(aus konsolidierter Datei)]],VLOOKUP(aktives_Teilprojekt,Teilprojekte[[Teilprojekte]:[Kürzel]],2,FALSE)&amp;ROW(BTT[[#This Row],[Lfd Nr.
(automatisch)]])-2),"")</f>
        <v>NL113</v>
      </c>
      <c r="B101" s="15"/>
      <c r="C101" s="15"/>
      <c r="D101" t="s">
        <v>9668</v>
      </c>
      <c r="E101" s="10" t="str">
        <f>IFERROR(IF(NOT(BTT[[#This Row],[Manuelle Änderung des Verantwortliches TP
(Auswahl - bei Bedarf)]]=""),BTT[[#This Row],[Manuelle Änderung des Verantwortliches TP
(Auswahl - bei Bedarf)]],VLOOKUP(BTT[[#This Row],[Hauptprozess
(Pflichtauswahl)]],Hauptprozesse[],3,FALSE)),"")</f>
        <v>NL</v>
      </c>
      <c r="F101" t="s">
        <v>63</v>
      </c>
      <c r="H101" s="10" t="s">
        <v>8457</v>
      </c>
      <c r="I101" t="s">
        <v>2824</v>
      </c>
      <c r="J101" s="10" t="str">
        <f>IFERROR(VLOOKUP(BTT[[#This Row],[Verwendete Transaktion (Pflichtauswahl)]],Transaktionen[[Transaktionen]:[Langtext]],2,FALSE),"")</f>
        <v>Aufträge Einzelposten Obligo</v>
      </c>
      <c r="O101" t="s">
        <v>6052</v>
      </c>
      <c r="V101" s="10" t="str">
        <f>IFERROR(VLOOKUP(BTT[[#This Row],[Verwendetes Formular
(Auswahl falls relevant)]],Formulare[[Formularbezeichnung]:[Formularname (technisch)]],2,FALSE),"")</f>
        <v/>
      </c>
      <c r="Y101" s="4" t="s">
        <v>10274</v>
      </c>
      <c r="Z101" t="s">
        <v>6046</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9758</v>
      </c>
      <c r="AT101" s="10"/>
    </row>
    <row r="102" spans="1:46" x14ac:dyDescent="0.25">
      <c r="A102" s="14" t="str">
        <f>IFERROR(IF(BTT[[#This Row],[Lfd Nr. 
(aus konsolidierter Datei)]]&lt;&gt;"",BTT[[#This Row],[Lfd Nr. 
(aus konsolidierter Datei)]],VLOOKUP(aktives_Teilprojekt,Teilprojekte[[Teilprojekte]:[Kürzel]],2,FALSE)&amp;ROW(BTT[[#This Row],[Lfd Nr.
(automatisch)]])-2),"")</f>
        <v>NL114</v>
      </c>
      <c r="B102" s="15"/>
      <c r="C102" s="15"/>
      <c r="D102" t="s">
        <v>9668</v>
      </c>
      <c r="E102" s="10" t="str">
        <f>IFERROR(IF(NOT(BTT[[#This Row],[Manuelle Änderung des Verantwortliches TP
(Auswahl - bei Bedarf)]]=""),BTT[[#This Row],[Manuelle Änderung des Verantwortliches TP
(Auswahl - bei Bedarf)]],VLOOKUP(BTT[[#This Row],[Hauptprozess
(Pflichtauswahl)]],Hauptprozesse[],3,FALSE)),"")</f>
        <v>NL</v>
      </c>
      <c r="F102" t="s">
        <v>63</v>
      </c>
      <c r="H102" s="10" t="s">
        <v>8457</v>
      </c>
      <c r="I102" t="s">
        <v>2801</v>
      </c>
      <c r="J102" s="10" t="str">
        <f>IFERROR(VLOOKUP(BTT[[#This Row],[Verwendete Transaktion (Pflichtauswahl)]],Transaktionen[[Transaktionen]:[Langtext]],2,FALSE),"")</f>
        <v>Auftragsplan (Gesamt,Jahr) anzeigen</v>
      </c>
      <c r="O102" t="s">
        <v>6052</v>
      </c>
      <c r="V102" s="10" t="str">
        <f>IFERROR(VLOOKUP(BTT[[#This Row],[Verwendetes Formular
(Auswahl falls relevant)]],Formulare[[Formularbezeichnung]:[Formularname (technisch)]],2,FALSE),"")</f>
        <v/>
      </c>
      <c r="Y102" s="4" t="s">
        <v>10274</v>
      </c>
      <c r="Z102" t="s">
        <v>6046</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9759</v>
      </c>
      <c r="AT102" s="10"/>
    </row>
    <row r="103" spans="1:46" x14ac:dyDescent="0.25">
      <c r="A103" s="14" t="str">
        <f>IFERROR(IF(BTT[[#This Row],[Lfd Nr. 
(aus konsolidierter Datei)]]&lt;&gt;"",BTT[[#This Row],[Lfd Nr. 
(aus konsolidierter Datei)]],VLOOKUP(aktives_Teilprojekt,Teilprojekte[[Teilprojekte]:[Kürzel]],2,FALSE)&amp;ROW(BTT[[#This Row],[Lfd Nr.
(automatisch)]])-2),"")</f>
        <v>NL115</v>
      </c>
      <c r="B103" s="15"/>
      <c r="C103" s="15"/>
      <c r="D103" t="s">
        <v>9668</v>
      </c>
      <c r="E103" s="10" t="str">
        <f>IFERROR(IF(NOT(BTT[[#This Row],[Manuelle Änderung des Verantwortliches TP
(Auswahl - bei Bedarf)]]=""),BTT[[#This Row],[Manuelle Änderung des Verantwortliches TP
(Auswahl - bei Bedarf)]],VLOOKUP(BTT[[#This Row],[Hauptprozess
(Pflichtauswahl)]],Hauptprozesse[],3,FALSE)),"")</f>
        <v>NL</v>
      </c>
      <c r="F103" t="s">
        <v>63</v>
      </c>
      <c r="H103" s="10" t="s">
        <v>6322</v>
      </c>
      <c r="I103" t="s">
        <v>4387</v>
      </c>
      <c r="J103" s="10" t="str">
        <f>IFERROR(VLOOKUP(BTT[[#This Row],[Verwendete Transaktion (Pflichtauswahl)]],Transaktionen[[Transaktionen]:[Langtext]],2,FALSE),"")</f>
        <v>Auftrag: Ist/Plan/Abweichung</v>
      </c>
      <c r="O103" t="s">
        <v>6052</v>
      </c>
      <c r="V103" s="10" t="str">
        <f>IFERROR(VLOOKUP(BTT[[#This Row],[Verwendetes Formular
(Auswahl falls relevant)]],Formulare[[Formularbezeichnung]:[Formularname (technisch)]],2,FALSE),"")</f>
        <v/>
      </c>
      <c r="Y103" s="4" t="s">
        <v>10274</v>
      </c>
      <c r="Z103" t="s">
        <v>6046</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9760</v>
      </c>
      <c r="AT103" s="10"/>
    </row>
    <row r="104" spans="1:46" x14ac:dyDescent="0.25">
      <c r="A104" s="14" t="str">
        <f>IFERROR(IF(BTT[[#This Row],[Lfd Nr. 
(aus konsolidierter Datei)]]&lt;&gt;"",BTT[[#This Row],[Lfd Nr. 
(aus konsolidierter Datei)]],VLOOKUP(aktives_Teilprojekt,Teilprojekte[[Teilprojekte]:[Kürzel]],2,FALSE)&amp;ROW(BTT[[#This Row],[Lfd Nr.
(automatisch)]])-2),"")</f>
        <v>NL116</v>
      </c>
      <c r="B104" s="15"/>
      <c r="C104" s="15"/>
      <c r="D104" t="s">
        <v>9668</v>
      </c>
      <c r="E104" s="10" t="str">
        <f>IFERROR(IF(NOT(BTT[[#This Row],[Manuelle Änderung des Verantwortliches TP
(Auswahl - bei Bedarf)]]=""),BTT[[#This Row],[Manuelle Änderung des Verantwortliches TP
(Auswahl - bei Bedarf)]],VLOOKUP(BTT[[#This Row],[Hauptprozess
(Pflichtauswahl)]],Hauptprozesse[],3,FALSE)),"")</f>
        <v>NL</v>
      </c>
      <c r="F104" t="s">
        <v>63</v>
      </c>
      <c r="H104" s="10" t="s">
        <v>6322</v>
      </c>
      <c r="I104" t="s">
        <v>4388</v>
      </c>
      <c r="J104" s="10" t="str">
        <f>IFERROR(VLOOKUP(BTT[[#This Row],[Verwendete Transaktion (Pflichtauswahl)]],Transaktionen[[Transaktionen]:[Langtext]],2,FALSE),"")</f>
        <v>Auftrag: lfd. Periode/kumuliert</v>
      </c>
      <c r="O104" t="s">
        <v>6052</v>
      </c>
      <c r="V104" s="10" t="str">
        <f>IFERROR(VLOOKUP(BTT[[#This Row],[Verwendetes Formular
(Auswahl falls relevant)]],Formulare[[Formularbezeichnung]:[Formularname (technisch)]],2,FALSE),"")</f>
        <v/>
      </c>
      <c r="Y104" s="4" t="s">
        <v>10274</v>
      </c>
      <c r="Z104" t="s">
        <v>6046</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9761</v>
      </c>
      <c r="AT104" s="10"/>
    </row>
    <row r="105" spans="1:46" x14ac:dyDescent="0.25">
      <c r="A105" s="14" t="str">
        <f>IFERROR(IF(BTT[[#This Row],[Lfd Nr. 
(aus konsolidierter Datei)]]&lt;&gt;"",BTT[[#This Row],[Lfd Nr. 
(aus konsolidierter Datei)]],VLOOKUP(aktives_Teilprojekt,Teilprojekte[[Teilprojekte]:[Kürzel]],2,FALSE)&amp;ROW(BTT[[#This Row],[Lfd Nr.
(automatisch)]])-2),"")</f>
        <v>NL117</v>
      </c>
      <c r="B105" s="15"/>
      <c r="C105" s="15"/>
      <c r="D105" t="s">
        <v>9668</v>
      </c>
      <c r="E105" s="10" t="str">
        <f>IFERROR(IF(NOT(BTT[[#This Row],[Manuelle Änderung des Verantwortliches TP
(Auswahl - bei Bedarf)]]=""),BTT[[#This Row],[Manuelle Änderung des Verantwortliches TP
(Auswahl - bei Bedarf)]],VLOOKUP(BTT[[#This Row],[Hauptprozess
(Pflichtauswahl)]],Hauptprozesse[],3,FALSE)),"")</f>
        <v>NL</v>
      </c>
      <c r="F105" t="s">
        <v>63</v>
      </c>
      <c r="H105" s="10" t="s">
        <v>6322</v>
      </c>
      <c r="I105" t="s">
        <v>4394</v>
      </c>
      <c r="J105" s="10" t="str">
        <f>IFERROR(VLOOKUP(BTT[[#This Row],[Verwendete Transaktion (Pflichtauswahl)]],Transaktionen[[Transaktionen]:[Langtext]],2,FALSE),"")</f>
        <v>Auftrag: Ist/Plan/Obligo</v>
      </c>
      <c r="O105" t="s">
        <v>6052</v>
      </c>
      <c r="V105" s="10" t="str">
        <f>IFERROR(VLOOKUP(BTT[[#This Row],[Verwendetes Formular
(Auswahl falls relevant)]],Formulare[[Formularbezeichnung]:[Formularname (technisch)]],2,FALSE),"")</f>
        <v/>
      </c>
      <c r="Y105" s="4" t="s">
        <v>10274</v>
      </c>
      <c r="Z105" t="s">
        <v>6046</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9762</v>
      </c>
      <c r="AT105" s="10"/>
    </row>
    <row r="106" spans="1:46" x14ac:dyDescent="0.25">
      <c r="A106" s="14" t="str">
        <f>IFERROR(IF(BTT[[#This Row],[Lfd Nr. 
(aus konsolidierter Datei)]]&lt;&gt;"",BTT[[#This Row],[Lfd Nr. 
(aus konsolidierter Datei)]],VLOOKUP(aktives_Teilprojekt,Teilprojekte[[Teilprojekte]:[Kürzel]],2,FALSE)&amp;ROW(BTT[[#This Row],[Lfd Nr.
(automatisch)]])-2),"")</f>
        <v>NL118</v>
      </c>
      <c r="B106" s="15"/>
      <c r="C106" s="15"/>
      <c r="D106" t="s">
        <v>9668</v>
      </c>
      <c r="E106" s="10" t="str">
        <f>IFERROR(IF(NOT(BTT[[#This Row],[Manuelle Änderung des Verantwortliches TP
(Auswahl - bei Bedarf)]]=""),BTT[[#This Row],[Manuelle Änderung des Verantwortliches TP
(Auswahl - bei Bedarf)]],VLOOKUP(BTT[[#This Row],[Hauptprozess
(Pflichtauswahl)]],Hauptprozesse[],3,FALSE)),"")</f>
        <v>NL</v>
      </c>
      <c r="F106" t="s">
        <v>63</v>
      </c>
      <c r="H106" s="10" t="s">
        <v>8457</v>
      </c>
      <c r="I106" t="s">
        <v>5353</v>
      </c>
      <c r="J106" s="10" t="str">
        <f>IFERROR(VLOOKUP(BTT[[#This Row],[Verwendete Transaktion (Pflichtauswahl)]],Transaktionen[[Transaktionen]:[Langtext]],2,FALSE),"")</f>
        <v>Auftrag Istkostenbericht m. Herkunft</v>
      </c>
      <c r="O106" t="s">
        <v>6052</v>
      </c>
      <c r="V106" s="10" t="str">
        <f>IFERROR(VLOOKUP(BTT[[#This Row],[Verwendetes Formular
(Auswahl falls relevant)]],Formulare[[Formularbezeichnung]:[Formularname (technisch)]],2,FALSE),"")</f>
        <v/>
      </c>
      <c r="Y106" s="4" t="s">
        <v>10274</v>
      </c>
      <c r="Z106" t="s">
        <v>6046</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Modul anders</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9763</v>
      </c>
      <c r="AT106" s="10"/>
    </row>
    <row r="107" spans="1:46" x14ac:dyDescent="0.25">
      <c r="A107" s="14" t="str">
        <f>IFERROR(IF(BTT[[#This Row],[Lfd Nr. 
(aus konsolidierter Datei)]]&lt;&gt;"",BTT[[#This Row],[Lfd Nr. 
(aus konsolidierter Datei)]],VLOOKUP(aktives_Teilprojekt,Teilprojekte[[Teilprojekte]:[Kürzel]],2,FALSE)&amp;ROW(BTT[[#This Row],[Lfd Nr.
(automatisch)]])-2),"")</f>
        <v>NL119</v>
      </c>
      <c r="B107" s="15"/>
      <c r="C107" s="15"/>
      <c r="D107" t="s">
        <v>9668</v>
      </c>
      <c r="E107" s="10" t="str">
        <f>IFERROR(IF(NOT(BTT[[#This Row],[Manuelle Änderung des Verantwortliches TP
(Auswahl - bei Bedarf)]]=""),BTT[[#This Row],[Manuelle Änderung des Verantwortliches TP
(Auswahl - bei Bedarf)]],VLOOKUP(BTT[[#This Row],[Hauptprozess
(Pflichtauswahl)]],Hauptprozesse[],3,FALSE)),"")</f>
        <v>NL</v>
      </c>
      <c r="F107" t="s">
        <v>63</v>
      </c>
      <c r="H107" s="10" t="s">
        <v>6042</v>
      </c>
      <c r="I107" t="s">
        <v>5702</v>
      </c>
      <c r="J107" s="10" t="str">
        <f>IFERROR(VLOOKUP(BTT[[#This Row],[Verwendete Transaktion (Pflichtauswahl)]],Transaktionen[[Transaktionen]:[Langtext]],2,FALSE),"")</f>
        <v>Auswertung der Bestellungen</v>
      </c>
      <c r="O107" t="s">
        <v>6052</v>
      </c>
      <c r="V107" s="10" t="str">
        <f>IFERROR(VLOOKUP(BTT[[#This Row],[Verwendetes Formular
(Auswahl falls relevant)]],Formulare[[Formularbezeichnung]:[Formularname (technisch)]],2,FALSE),"")</f>
        <v/>
      </c>
      <c r="Y107" s="4" t="s">
        <v>10274</v>
      </c>
      <c r="Z107" t="s">
        <v>6046</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9764</v>
      </c>
      <c r="AT107" s="10"/>
    </row>
    <row r="108" spans="1:46" x14ac:dyDescent="0.25">
      <c r="A108" s="14" t="str">
        <f>IFERROR(IF(BTT[[#This Row],[Lfd Nr. 
(aus konsolidierter Datei)]]&lt;&gt;"",BTT[[#This Row],[Lfd Nr. 
(aus konsolidierter Datei)]],VLOOKUP(aktives_Teilprojekt,Teilprojekte[[Teilprojekte]:[Kürzel]],2,FALSE)&amp;ROW(BTT[[#This Row],[Lfd Nr.
(automatisch)]])-2),"")</f>
        <v>NL120</v>
      </c>
      <c r="B108" s="15"/>
      <c r="C108" s="15"/>
      <c r="D108" t="s">
        <v>9668</v>
      </c>
      <c r="E108" s="10" t="str">
        <f>IFERROR(IF(NOT(BTT[[#This Row],[Manuelle Änderung des Verantwortliches TP
(Auswahl - bei Bedarf)]]=""),BTT[[#This Row],[Manuelle Änderung des Verantwortliches TP
(Auswahl - bei Bedarf)]],VLOOKUP(BTT[[#This Row],[Hauptprozess
(Pflichtauswahl)]],Hauptprozesse[],3,FALSE)),"")</f>
        <v>NL</v>
      </c>
      <c r="F108" t="s">
        <v>63</v>
      </c>
      <c r="H108" s="10" t="s">
        <v>8457</v>
      </c>
      <c r="I108" t="s">
        <v>2821</v>
      </c>
      <c r="J108" s="10" t="str">
        <f>IFERROR(VLOOKUP(BTT[[#This Row],[Verwendete Transaktion (Pflichtauswahl)]],Transaktionen[[Transaktionen]:[Langtext]],2,FALSE),"")</f>
        <v>Aufträge Einzelposten Ist</v>
      </c>
      <c r="O108" t="s">
        <v>6052</v>
      </c>
      <c r="V108" s="10" t="str">
        <f>IFERROR(VLOOKUP(BTT[[#This Row],[Verwendetes Formular
(Auswahl falls relevant)]],Formulare[[Formularbezeichnung]:[Formularname (technisch)]],2,FALSE),"")</f>
        <v/>
      </c>
      <c r="Y108" s="4" t="s">
        <v>10274</v>
      </c>
      <c r="Z108" t="s">
        <v>6046</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Transaktion mehrfach</v>
      </c>
      <c r="AR1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8" s="10" t="s">
        <v>9765</v>
      </c>
      <c r="AT108" s="10"/>
    </row>
    <row r="109" spans="1:46" x14ac:dyDescent="0.25">
      <c r="A109" s="14" t="str">
        <f>IFERROR(IF(BTT[[#This Row],[Lfd Nr. 
(aus konsolidierter Datei)]]&lt;&gt;"",BTT[[#This Row],[Lfd Nr. 
(aus konsolidierter Datei)]],VLOOKUP(aktives_Teilprojekt,Teilprojekte[[Teilprojekte]:[Kürzel]],2,FALSE)&amp;ROW(BTT[[#This Row],[Lfd Nr.
(automatisch)]])-2),"")</f>
        <v>NL121</v>
      </c>
      <c r="B109" s="15"/>
      <c r="C109" s="15"/>
      <c r="D109" t="s">
        <v>9668</v>
      </c>
      <c r="E109" s="10" t="str">
        <f>IFERROR(IF(NOT(BTT[[#This Row],[Manuelle Änderung des Verantwortliches TP
(Auswahl - bei Bedarf)]]=""),BTT[[#This Row],[Manuelle Änderung des Verantwortliches TP
(Auswahl - bei Bedarf)]],VLOOKUP(BTT[[#This Row],[Hauptprozess
(Pflichtauswahl)]],Hauptprozesse[],3,FALSE)),"")</f>
        <v>NL</v>
      </c>
      <c r="F109" t="s">
        <v>63</v>
      </c>
      <c r="H109" s="10" t="s">
        <v>6096</v>
      </c>
      <c r="I109" t="s">
        <v>3066</v>
      </c>
      <c r="J109" s="10" t="str">
        <f>IFERROR(VLOOKUP(BTT[[#This Row],[Verwendete Transaktion (Pflichtauswahl)]],Transaktionen[[Transaktionen]:[Langtext]],2,FALSE),"")</f>
        <v>Anzeigen Bestands-/Bedarfssituation</v>
      </c>
      <c r="O109" t="s">
        <v>6052</v>
      </c>
      <c r="V109" s="10" t="str">
        <f>IFERROR(VLOOKUP(BTT[[#This Row],[Verwendetes Formular
(Auswahl falls relevant)]],Formulare[[Formularbezeichnung]:[Formularname (technisch)]],2,FALSE),"")</f>
        <v/>
      </c>
      <c r="Y109" s="4" t="s">
        <v>10274</v>
      </c>
      <c r="Z109" t="s">
        <v>6046</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9766</v>
      </c>
      <c r="AT109" s="10"/>
    </row>
    <row r="110" spans="1:46" x14ac:dyDescent="0.25">
      <c r="A110" s="14" t="str">
        <f>IFERROR(IF(BTT[[#This Row],[Lfd Nr. 
(aus konsolidierter Datei)]]&lt;&gt;"",BTT[[#This Row],[Lfd Nr. 
(aus konsolidierter Datei)]],VLOOKUP(aktives_Teilprojekt,Teilprojekte[[Teilprojekte]:[Kürzel]],2,FALSE)&amp;ROW(BTT[[#This Row],[Lfd Nr.
(automatisch)]])-2),"")</f>
        <v>NL122</v>
      </c>
      <c r="B110" s="15"/>
      <c r="C110" s="15"/>
      <c r="D110" t="s">
        <v>9668</v>
      </c>
      <c r="E110" s="10" t="str">
        <f>IFERROR(IF(NOT(BTT[[#This Row],[Manuelle Änderung des Verantwortliches TP
(Auswahl - bei Bedarf)]]=""),BTT[[#This Row],[Manuelle Änderung des Verantwortliches TP
(Auswahl - bei Bedarf)]],VLOOKUP(BTT[[#This Row],[Hauptprozess
(Pflichtauswahl)]],Hauptprozesse[],3,FALSE)),"")</f>
        <v>NL</v>
      </c>
      <c r="F110" t="s">
        <v>63</v>
      </c>
      <c r="H110" s="10" t="s">
        <v>6038</v>
      </c>
      <c r="I110" t="s">
        <v>2976</v>
      </c>
      <c r="J110" s="10" t="str">
        <f>IFERROR(VLOOKUP(BTT[[#This Row],[Verwendete Transaktion (Pflichtauswahl)]],Transaktionen[[Transaktionen]:[Langtext]],2,FALSE),"")</f>
        <v>Materialbelegliste</v>
      </c>
      <c r="O110" t="s">
        <v>6052</v>
      </c>
      <c r="V110" s="10" t="str">
        <f>IFERROR(VLOOKUP(BTT[[#This Row],[Verwendetes Formular
(Auswahl falls relevant)]],Formulare[[Formularbezeichnung]:[Formularname (technisch)]],2,FALSE),"")</f>
        <v/>
      </c>
      <c r="Y110" s="4" t="s">
        <v>10274</v>
      </c>
      <c r="Z110" t="s">
        <v>6046</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9767</v>
      </c>
      <c r="AT110" s="10"/>
    </row>
    <row r="111" spans="1:46" x14ac:dyDescent="0.25">
      <c r="A111" s="14" t="str">
        <f>IFERROR(IF(BTT[[#This Row],[Lfd Nr. 
(aus konsolidierter Datei)]]&lt;&gt;"",BTT[[#This Row],[Lfd Nr. 
(aus konsolidierter Datei)]],VLOOKUP(aktives_Teilprojekt,Teilprojekte[[Teilprojekte]:[Kürzel]],2,FALSE)&amp;ROW(BTT[[#This Row],[Lfd Nr.
(automatisch)]])-2),"")</f>
        <v>NL123</v>
      </c>
      <c r="B111" s="15"/>
      <c r="C111" s="15"/>
      <c r="D111" t="s">
        <v>9668</v>
      </c>
      <c r="E111" s="10" t="str">
        <f>IFERROR(IF(NOT(BTT[[#This Row],[Manuelle Änderung des Verantwortliches TP
(Auswahl - bei Bedarf)]]=""),BTT[[#This Row],[Manuelle Änderung des Verantwortliches TP
(Auswahl - bei Bedarf)]],VLOOKUP(BTT[[#This Row],[Hauptprozess
(Pflichtauswahl)]],Hauptprozesse[],3,FALSE)),"")</f>
        <v>NL</v>
      </c>
      <c r="F111" t="s">
        <v>63</v>
      </c>
      <c r="H111" s="10"/>
      <c r="I111" t="s">
        <v>7418</v>
      </c>
      <c r="J111" s="10" t="str">
        <f>IFERROR(VLOOKUP(BTT[[#This Row],[Verwendete Transaktion (Pflichtauswahl)]],Transaktionen[[Transaktionen]:[Langtext]],2,FALSE),"")</f>
        <v>Informationen zum Statusschema</v>
      </c>
      <c r="O111" t="s">
        <v>6052</v>
      </c>
      <c r="V111" s="10" t="str">
        <f>IFERROR(VLOOKUP(BTT[[#This Row],[Verwendetes Formular
(Auswahl falls relevant)]],Formulare[[Formularbezeichnung]:[Formularname (technisch)]],2,FALSE),"")</f>
        <v/>
      </c>
      <c r="Y111" s="4" t="s">
        <v>10274</v>
      </c>
      <c r="Z111" t="s">
        <v>6046</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s="10" t="str">
        <f>IFERROR(IF(BTT[[#This Row],[SAP-Modul
(Pflichtauswahl)]]&lt;&gt;VLOOKUP(BTT[[#This Row],[Verwendete Transaktion (Pflichtauswahl)]],Transaktionen[[Transaktionen]:[Modul]],3,FALSE),"Modul anders","okay"),"")</f>
        <v>Modul anders</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9768</v>
      </c>
      <c r="AT111" s="10"/>
    </row>
    <row r="112" spans="1:46" x14ac:dyDescent="0.25">
      <c r="A112" s="14" t="str">
        <f>IFERROR(IF(BTT[[#This Row],[Lfd Nr. 
(aus konsolidierter Datei)]]&lt;&gt;"",BTT[[#This Row],[Lfd Nr. 
(aus konsolidierter Datei)]],VLOOKUP(aktives_Teilprojekt,Teilprojekte[[Teilprojekte]:[Kürzel]],2,FALSE)&amp;ROW(BTT[[#This Row],[Lfd Nr.
(automatisch)]])-2),"")</f>
        <v>NL124</v>
      </c>
      <c r="B112" s="15"/>
      <c r="C112" s="15"/>
      <c r="D112" t="s">
        <v>9770</v>
      </c>
      <c r="E112" s="10" t="str">
        <f>IFERROR(IF(NOT(BTT[[#This Row],[Manuelle Änderung des Verantwortliches TP
(Auswahl - bei Bedarf)]]=""),BTT[[#This Row],[Manuelle Änderung des Verantwortliches TP
(Auswahl - bei Bedarf)]],VLOOKUP(BTT[[#This Row],[Hauptprozess
(Pflichtauswahl)]],Hauptprozesse[],3,FALSE)),"")</f>
        <v>NL</v>
      </c>
      <c r="F112" t="s">
        <v>63</v>
      </c>
      <c r="H112" s="10"/>
      <c r="I112" t="s">
        <v>4579</v>
      </c>
      <c r="J112" s="10" t="str">
        <f>IFERROR(VLOOKUP(BTT[[#This Row],[Verwendete Transaktion (Pflichtauswahl)]],Transaktionen[[Transaktionen]:[Langtext]],2,FALSE),"")</f>
        <v>Benutzer nach komplexen Selektionskr</v>
      </c>
      <c r="O112" t="s">
        <v>6052</v>
      </c>
      <c r="V112" s="10" t="str">
        <f>IFERROR(VLOOKUP(BTT[[#This Row],[Verwendetes Formular
(Auswahl falls relevant)]],Formulare[[Formularbezeichnung]:[Formularname (technisch)]],2,FALSE),"")</f>
        <v/>
      </c>
      <c r="Y112" s="4" t="s">
        <v>10274</v>
      </c>
      <c r="Z112" t="s">
        <v>6046</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s="10" t="str">
        <f>IFERROR(IF(BTT[[#This Row],[SAP-Modul
(Pflichtauswahl)]]&lt;&gt;VLOOKUP(BTT[[#This Row],[Verwendete Transaktion (Pflichtauswahl)]],Transaktionen[[Transaktionen]:[Modul]],3,FALSE),"Modul anders","okay"),"")</f>
        <v>Modul anders</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9769</v>
      </c>
      <c r="AT112" s="10"/>
    </row>
    <row r="113" spans="1:46" x14ac:dyDescent="0.25">
      <c r="A113" s="14" t="str">
        <f>IFERROR(IF(BTT[[#This Row],[Lfd Nr. 
(aus konsolidierter Datei)]]&lt;&gt;"",BTT[[#This Row],[Lfd Nr. 
(aus konsolidierter Datei)]],VLOOKUP(aktives_Teilprojekt,Teilprojekte[[Teilprojekte]:[Kürzel]],2,FALSE)&amp;ROW(BTT[[#This Row],[Lfd Nr.
(automatisch)]])-2),"")</f>
        <v>NL143</v>
      </c>
      <c r="B113" s="15" t="s">
        <v>6121</v>
      </c>
      <c r="C113" s="15"/>
      <c r="D113" t="s">
        <v>4647</v>
      </c>
      <c r="E113" s="10" t="str">
        <f>IFERROR(IF(NOT(BTT[[#This Row],[Manuelle Änderung des Verantwortliches TP
(Auswahl - bei Bedarf)]]=""),BTT[[#This Row],[Manuelle Änderung des Verantwortliches TP
(Auswahl - bei Bedarf)]],VLOOKUP(BTT[[#This Row],[Hauptprozess
(Pflichtauswahl)]],Hauptprozesse[],3,FALSE)),"")</f>
        <v>NL</v>
      </c>
      <c r="G113" t="s">
        <v>10238</v>
      </c>
      <c r="H113" s="10" t="s">
        <v>6039</v>
      </c>
      <c r="I113" t="s">
        <v>4646</v>
      </c>
      <c r="J113" s="10" t="str">
        <f>IFERROR(VLOOKUP(BTT[[#This Row],[Verwendete Transaktion (Pflichtauswahl)]],Transaktionen[[Transaktionen]:[Langtext]],2,FALSE),"")</f>
        <v>Kundenauftrag anlegen</v>
      </c>
      <c r="O113" t="s">
        <v>6052</v>
      </c>
      <c r="T113" t="s">
        <v>6060</v>
      </c>
      <c r="V113" s="10" t="str">
        <f>IFERROR(VLOOKUP(BTT[[#This Row],[Verwendetes Formular
(Auswahl falls relevant)]],Formulare[[Formularbezeichnung]:[Formularname (technisch)]],2,FALSE),"")</f>
        <v/>
      </c>
      <c r="X113" t="s">
        <v>6051</v>
      </c>
      <c r="Y113" s="4"/>
      <c r="Z113" t="s">
        <v>6046</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9771</v>
      </c>
      <c r="AT113" s="10"/>
    </row>
    <row r="114" spans="1:46" x14ac:dyDescent="0.25">
      <c r="A114" s="14" t="str">
        <f>IFERROR(IF(BTT[[#This Row],[Lfd Nr. 
(aus konsolidierter Datei)]]&lt;&gt;"",BTT[[#This Row],[Lfd Nr. 
(aus konsolidierter Datei)]],VLOOKUP(aktives_Teilprojekt,Teilprojekte[[Teilprojekte]:[Kürzel]],2,FALSE)&amp;ROW(BTT[[#This Row],[Lfd Nr.
(automatisch)]])-2),"")</f>
        <v>NL144</v>
      </c>
      <c r="B114" s="15" t="s">
        <v>6121</v>
      </c>
      <c r="C114" s="15"/>
      <c r="D114" t="s">
        <v>4649</v>
      </c>
      <c r="E114" s="10" t="str">
        <f>IFERROR(IF(NOT(BTT[[#This Row],[Manuelle Änderung des Verantwortliches TP
(Auswahl - bei Bedarf)]]=""),BTT[[#This Row],[Manuelle Änderung des Verantwortliches TP
(Auswahl - bei Bedarf)]],VLOOKUP(BTT[[#This Row],[Hauptprozess
(Pflichtauswahl)]],Hauptprozesse[],3,FALSE)),"")</f>
        <v>NL</v>
      </c>
      <c r="G114" t="s">
        <v>10238</v>
      </c>
      <c r="H114" s="10" t="s">
        <v>6039</v>
      </c>
      <c r="I114" t="s">
        <v>4648</v>
      </c>
      <c r="J114" s="10" t="str">
        <f>IFERROR(VLOOKUP(BTT[[#This Row],[Verwendete Transaktion (Pflichtauswahl)]],Transaktionen[[Transaktionen]:[Langtext]],2,FALSE),"")</f>
        <v>Kundenauftrag ändern</v>
      </c>
      <c r="O114" t="s">
        <v>6052</v>
      </c>
      <c r="T114" t="s">
        <v>6060</v>
      </c>
      <c r="V114" s="10" t="str">
        <f>IFERROR(VLOOKUP(BTT[[#This Row],[Verwendetes Formular
(Auswahl falls relevant)]],Formulare[[Formularbezeichnung]:[Formularname (technisch)]],2,FALSE),"")</f>
        <v/>
      </c>
      <c r="X114" t="s">
        <v>6051</v>
      </c>
      <c r="Y114" s="4"/>
      <c r="Z114" t="s">
        <v>6046</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9772</v>
      </c>
      <c r="AT114" s="10"/>
    </row>
    <row r="115" spans="1:46" x14ac:dyDescent="0.25">
      <c r="A115" s="14" t="str">
        <f>IFERROR(IF(BTT[[#This Row],[Lfd Nr. 
(aus konsolidierter Datei)]]&lt;&gt;"",BTT[[#This Row],[Lfd Nr. 
(aus konsolidierter Datei)]],VLOOKUP(aktives_Teilprojekt,Teilprojekte[[Teilprojekte]:[Kürzel]],2,FALSE)&amp;ROW(BTT[[#This Row],[Lfd Nr.
(automatisch)]])-2),"")</f>
        <v>NL145</v>
      </c>
      <c r="B115" s="15" t="s">
        <v>6121</v>
      </c>
      <c r="C115" s="15"/>
      <c r="D115" t="s">
        <v>4651</v>
      </c>
      <c r="E115" s="10" t="str">
        <f>IFERROR(IF(NOT(BTT[[#This Row],[Manuelle Änderung des Verantwortliches TP
(Auswahl - bei Bedarf)]]=""),BTT[[#This Row],[Manuelle Änderung des Verantwortliches TP
(Auswahl - bei Bedarf)]],VLOOKUP(BTT[[#This Row],[Hauptprozess
(Pflichtauswahl)]],Hauptprozesse[],3,FALSE)),"")</f>
        <v>NL</v>
      </c>
      <c r="G115" t="s">
        <v>10238</v>
      </c>
      <c r="H115" s="10" t="s">
        <v>6039</v>
      </c>
      <c r="I115" t="s">
        <v>4650</v>
      </c>
      <c r="J115" s="10" t="str">
        <f>IFERROR(VLOOKUP(BTT[[#This Row],[Verwendete Transaktion (Pflichtauswahl)]],Transaktionen[[Transaktionen]:[Langtext]],2,FALSE),"")</f>
        <v>Kundenauftrag anzeigen</v>
      </c>
      <c r="O115" t="s">
        <v>6052</v>
      </c>
      <c r="T115" t="s">
        <v>6060</v>
      </c>
      <c r="V115" s="10" t="str">
        <f>IFERROR(VLOOKUP(BTT[[#This Row],[Verwendetes Formular
(Auswahl falls relevant)]],Formulare[[Formularbezeichnung]:[Formularname (technisch)]],2,FALSE),"")</f>
        <v/>
      </c>
      <c r="X115" t="s">
        <v>6052</v>
      </c>
      <c r="Y115" s="4"/>
      <c r="Z115" t="s">
        <v>6046</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9773</v>
      </c>
      <c r="AT115" s="10"/>
    </row>
    <row r="116" spans="1:46" ht="30" x14ac:dyDescent="0.25">
      <c r="A116" s="14" t="str">
        <f>IFERROR(IF(BTT[[#This Row],[Lfd Nr. 
(aus konsolidierter Datei)]]&lt;&gt;"",BTT[[#This Row],[Lfd Nr. 
(aus konsolidierter Datei)]],VLOOKUP(aktives_Teilprojekt,Teilprojekte[[Teilprojekte]:[Kürzel]],2,FALSE)&amp;ROW(BTT[[#This Row],[Lfd Nr.
(automatisch)]])-2),"")</f>
        <v>NL146</v>
      </c>
      <c r="B116" s="15" t="s">
        <v>6121</v>
      </c>
      <c r="C116" s="15"/>
      <c r="D116" t="s">
        <v>9775</v>
      </c>
      <c r="E116" s="10" t="str">
        <f>IFERROR(IF(NOT(BTT[[#This Row],[Manuelle Änderung des Verantwortliches TP
(Auswahl - bei Bedarf)]]=""),BTT[[#This Row],[Manuelle Änderung des Verantwortliches TP
(Auswahl - bei Bedarf)]],VLOOKUP(BTT[[#This Row],[Hauptprozess
(Pflichtauswahl)]],Hauptprozesse[],3,FALSE)),"")</f>
        <v>NL</v>
      </c>
      <c r="G116" t="s">
        <v>10238</v>
      </c>
      <c r="H116" s="10" t="s">
        <v>6039</v>
      </c>
      <c r="I116" t="s">
        <v>4652</v>
      </c>
      <c r="J116" s="10" t="str">
        <f>IFERROR(VLOOKUP(BTT[[#This Row],[Verwendete Transaktion (Pflichtauswahl)]],Transaktionen[[Transaktionen]:[Langtext]],2,FALSE),"")</f>
        <v>Liste Aufträge</v>
      </c>
      <c r="O116" t="s">
        <v>6052</v>
      </c>
      <c r="T116" t="s">
        <v>6060</v>
      </c>
      <c r="V116" s="10" t="str">
        <f>IFERROR(VLOOKUP(BTT[[#This Row],[Verwendetes Formular
(Auswahl falls relevant)]],Formulare[[Formularbezeichnung]:[Formularname (technisch)]],2,FALSE),"")</f>
        <v/>
      </c>
      <c r="X116" t="s">
        <v>6052</v>
      </c>
      <c r="Y116" s="4" t="s">
        <v>10309</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9774</v>
      </c>
      <c r="AT116" s="10"/>
    </row>
    <row r="117" spans="1:46" ht="30" x14ac:dyDescent="0.25">
      <c r="A117" s="14" t="str">
        <f>IFERROR(IF(BTT[[#This Row],[Lfd Nr. 
(aus konsolidierter Datei)]]&lt;&gt;"",BTT[[#This Row],[Lfd Nr. 
(aus konsolidierter Datei)]],VLOOKUP(aktives_Teilprojekt,Teilprojekte[[Teilprojekte]:[Kürzel]],2,FALSE)&amp;ROW(BTT[[#This Row],[Lfd Nr.
(automatisch)]])-2),"")</f>
        <v>NL147</v>
      </c>
      <c r="B117" s="15" t="s">
        <v>6121</v>
      </c>
      <c r="C117" s="15"/>
      <c r="D117" t="s">
        <v>9777</v>
      </c>
      <c r="E117" s="10" t="str">
        <f>IFERROR(IF(NOT(BTT[[#This Row],[Manuelle Änderung des Verantwortliches TP
(Auswahl - bei Bedarf)]]=""),BTT[[#This Row],[Manuelle Änderung des Verantwortliches TP
(Auswahl - bei Bedarf)]],VLOOKUP(BTT[[#This Row],[Hauptprozess
(Pflichtauswahl)]],Hauptprozesse[],3,FALSE)),"")</f>
        <v>NL</v>
      </c>
      <c r="G117" t="s">
        <v>10238</v>
      </c>
      <c r="H117" s="10" t="s">
        <v>6039</v>
      </c>
      <c r="I117" t="s">
        <v>7345</v>
      </c>
      <c r="J117" s="10" t="str">
        <f>IFERROR(VLOOKUP(BTT[[#This Row],[Verwendete Transaktion (Pflichtauswahl)]],Transaktionen[[Transaktionen]:[Langtext]],2,FALSE),"")</f>
        <v>Liste Aufträge</v>
      </c>
      <c r="O117" t="s">
        <v>6052</v>
      </c>
      <c r="T117" t="s">
        <v>6060</v>
      </c>
      <c r="V117" s="10" t="str">
        <f>IFERROR(VLOOKUP(BTT[[#This Row],[Verwendetes Formular
(Auswahl falls relevant)]],Formulare[[Formularbezeichnung]:[Formularname (technisch)]],2,FALSE),"")</f>
        <v/>
      </c>
      <c r="X117" t="s">
        <v>6052</v>
      </c>
      <c r="Y117" s="4" t="s">
        <v>10309</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9776</v>
      </c>
      <c r="AT117" s="10"/>
    </row>
    <row r="118" spans="1:46" x14ac:dyDescent="0.25">
      <c r="A118" s="14" t="str">
        <f>IFERROR(IF(BTT[[#This Row],[Lfd Nr. 
(aus konsolidierter Datei)]]&lt;&gt;"",BTT[[#This Row],[Lfd Nr. 
(aus konsolidierter Datei)]],VLOOKUP(aktives_Teilprojekt,Teilprojekte[[Teilprojekte]:[Kürzel]],2,FALSE)&amp;ROW(BTT[[#This Row],[Lfd Nr.
(automatisch)]])-2),"")</f>
        <v>NL148</v>
      </c>
      <c r="B118" s="15" t="s">
        <v>6121</v>
      </c>
      <c r="C118" s="15"/>
      <c r="D118" t="s">
        <v>9779</v>
      </c>
      <c r="E118" s="10" t="str">
        <f>IFERROR(IF(NOT(BTT[[#This Row],[Manuelle Änderung des Verantwortliches TP
(Auswahl - bei Bedarf)]]=""),BTT[[#This Row],[Manuelle Änderung des Verantwortliches TP
(Auswahl - bei Bedarf)]],VLOOKUP(BTT[[#This Row],[Hauptprozess
(Pflichtauswahl)]],Hauptprozesse[],3,FALSE)),"")</f>
        <v>NL</v>
      </c>
      <c r="G118" t="s">
        <v>10238</v>
      </c>
      <c r="H118" s="10" t="s">
        <v>6039</v>
      </c>
      <c r="I118" t="s">
        <v>4713</v>
      </c>
      <c r="J118" s="10" t="str">
        <f>IFERROR(VLOOKUP(BTT[[#This Row],[Verwendete Transaktion (Pflichtauswahl)]],Transaktionen[[Transaktionen]:[Langtext]],2,FALSE),"")</f>
        <v>Anlegen Debitor (Zentral)</v>
      </c>
      <c r="O118" t="s">
        <v>6052</v>
      </c>
      <c r="T118" t="s">
        <v>6060</v>
      </c>
      <c r="V118" s="10" t="str">
        <f>IFERROR(VLOOKUP(BTT[[#This Row],[Verwendetes Formular
(Auswahl falls relevant)]],Formulare[[Formularbezeichnung]:[Formularname (technisch)]],2,FALSE),"")</f>
        <v/>
      </c>
      <c r="X118" t="s">
        <v>6051</v>
      </c>
      <c r="Y118" s="4"/>
      <c r="Z118" t="s">
        <v>6046</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9778</v>
      </c>
      <c r="AT118" s="10"/>
    </row>
    <row r="119" spans="1:46" x14ac:dyDescent="0.25">
      <c r="A119" s="14" t="str">
        <f>IFERROR(IF(BTT[[#This Row],[Lfd Nr. 
(aus konsolidierter Datei)]]&lt;&gt;"",BTT[[#This Row],[Lfd Nr. 
(aus konsolidierter Datei)]],VLOOKUP(aktives_Teilprojekt,Teilprojekte[[Teilprojekte]:[Kürzel]],2,FALSE)&amp;ROW(BTT[[#This Row],[Lfd Nr.
(automatisch)]])-2),"")</f>
        <v>NL149</v>
      </c>
      <c r="B119" s="15" t="s">
        <v>6121</v>
      </c>
      <c r="C119" s="15"/>
      <c r="D119" t="s">
        <v>9781</v>
      </c>
      <c r="E119" s="10" t="str">
        <f>IFERROR(IF(NOT(BTT[[#This Row],[Manuelle Änderung des Verantwortliches TP
(Auswahl - bei Bedarf)]]=""),BTT[[#This Row],[Manuelle Änderung des Verantwortliches TP
(Auswahl - bei Bedarf)]],VLOOKUP(BTT[[#This Row],[Hauptprozess
(Pflichtauswahl)]],Hauptprozesse[],3,FALSE)),"")</f>
        <v>NL</v>
      </c>
      <c r="G119" t="s">
        <v>10238</v>
      </c>
      <c r="H119" s="10" t="s">
        <v>6039</v>
      </c>
      <c r="I119" t="s">
        <v>4715</v>
      </c>
      <c r="J119" s="10" t="str">
        <f>IFERROR(VLOOKUP(BTT[[#This Row],[Verwendete Transaktion (Pflichtauswahl)]],Transaktionen[[Transaktionen]:[Langtext]],2,FALSE),"")</f>
        <v>Ändern Debitor (Zentral)</v>
      </c>
      <c r="K119" t="s">
        <v>7352</v>
      </c>
      <c r="O119" t="s">
        <v>6052</v>
      </c>
      <c r="T119" t="s">
        <v>6060</v>
      </c>
      <c r="V119" s="10" t="str">
        <f>IFERROR(VLOOKUP(BTT[[#This Row],[Verwendetes Formular
(Auswahl falls relevant)]],Formulare[[Formularbezeichnung]:[Formularname (technisch)]],2,FALSE),"")</f>
        <v/>
      </c>
      <c r="X119" t="s">
        <v>6051</v>
      </c>
      <c r="Y119" s="4"/>
      <c r="Z119" t="s">
        <v>6046</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9780</v>
      </c>
      <c r="AT119" s="10"/>
    </row>
    <row r="120" spans="1:46" x14ac:dyDescent="0.25">
      <c r="A120" s="14" t="str">
        <f>IFERROR(IF(BTT[[#This Row],[Lfd Nr. 
(aus konsolidierter Datei)]]&lt;&gt;"",BTT[[#This Row],[Lfd Nr. 
(aus konsolidierter Datei)]],VLOOKUP(aktives_Teilprojekt,Teilprojekte[[Teilprojekte]:[Kürzel]],2,FALSE)&amp;ROW(BTT[[#This Row],[Lfd Nr.
(automatisch)]])-2),"")</f>
        <v>NL150</v>
      </c>
      <c r="B120" s="15" t="s">
        <v>6121</v>
      </c>
      <c r="C120" s="15"/>
      <c r="D120" t="s">
        <v>9783</v>
      </c>
      <c r="E120" s="10" t="str">
        <f>IFERROR(IF(NOT(BTT[[#This Row],[Manuelle Änderung des Verantwortliches TP
(Auswahl - bei Bedarf)]]=""),BTT[[#This Row],[Manuelle Änderung des Verantwortliches TP
(Auswahl - bei Bedarf)]],VLOOKUP(BTT[[#This Row],[Hauptprozess
(Pflichtauswahl)]],Hauptprozesse[],3,FALSE)),"")</f>
        <v>NL</v>
      </c>
      <c r="G120" t="s">
        <v>10238</v>
      </c>
      <c r="H120" s="10" t="s">
        <v>6039</v>
      </c>
      <c r="I120" t="s">
        <v>4717</v>
      </c>
      <c r="J120" s="10" t="str">
        <f>IFERROR(VLOOKUP(BTT[[#This Row],[Verwendete Transaktion (Pflichtauswahl)]],Transaktionen[[Transaktionen]:[Langtext]],2,FALSE),"")</f>
        <v>Anzeigen Debitor (Zentral)</v>
      </c>
      <c r="K120" t="s">
        <v>4667</v>
      </c>
      <c r="O120" t="s">
        <v>6052</v>
      </c>
      <c r="T120" t="s">
        <v>6060</v>
      </c>
      <c r="V120" s="10" t="str">
        <f>IFERROR(VLOOKUP(BTT[[#This Row],[Verwendetes Formular
(Auswahl falls relevant)]],Formulare[[Formularbezeichnung]:[Formularname (technisch)]],2,FALSE),"")</f>
        <v/>
      </c>
      <c r="X120" t="s">
        <v>6051</v>
      </c>
      <c r="Y120" s="4"/>
      <c r="Z120" t="s">
        <v>6046</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Modul anders</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9782</v>
      </c>
      <c r="AT120" s="10"/>
    </row>
    <row r="121" spans="1:46" ht="30" x14ac:dyDescent="0.25">
      <c r="A121" s="14" t="str">
        <f>IFERROR(IF(BTT[[#This Row],[Lfd Nr. 
(aus konsolidierter Datei)]]&lt;&gt;"",BTT[[#This Row],[Lfd Nr. 
(aus konsolidierter Datei)]],VLOOKUP(aktives_Teilprojekt,Teilprojekte[[Teilprojekte]:[Kürzel]],2,FALSE)&amp;ROW(BTT[[#This Row],[Lfd Nr.
(automatisch)]])-2),"")</f>
        <v>NL151</v>
      </c>
      <c r="B121" s="15" t="s">
        <v>6121</v>
      </c>
      <c r="C121" s="15"/>
      <c r="D121" t="s">
        <v>9785</v>
      </c>
      <c r="E121" s="10" t="str">
        <f>IFERROR(IF(NOT(BTT[[#This Row],[Manuelle Änderung des Verantwortliches TP
(Auswahl - bei Bedarf)]]=""),BTT[[#This Row],[Manuelle Änderung des Verantwortliches TP
(Auswahl - bei Bedarf)]],VLOOKUP(BTT[[#This Row],[Hauptprozess
(Pflichtauswahl)]],Hauptprozesse[],3,FALSE)),"")</f>
        <v>NL</v>
      </c>
      <c r="G121" t="s">
        <v>10238</v>
      </c>
      <c r="H121" s="10" t="s">
        <v>6039</v>
      </c>
      <c r="I121" t="s">
        <v>4719</v>
      </c>
      <c r="J121" s="10" t="str">
        <f>IFERROR(VLOOKUP(BTT[[#This Row],[Verwendete Transaktion (Pflichtauswahl)]],Transaktionen[[Transaktionen]:[Langtext]],2,FALSE),"")</f>
        <v>Änderungen Debitor (Zentral)</v>
      </c>
      <c r="O121" t="s">
        <v>6052</v>
      </c>
      <c r="T121" t="s">
        <v>6060</v>
      </c>
      <c r="V121" s="10" t="str">
        <f>IFERROR(VLOOKUP(BTT[[#This Row],[Verwendetes Formular
(Auswahl falls relevant)]],Formulare[[Formularbezeichnung]:[Formularname (technisch)]],2,FALSE),"")</f>
        <v/>
      </c>
      <c r="X121" t="s">
        <v>6051</v>
      </c>
      <c r="Y121" s="4" t="s">
        <v>10310</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9784</v>
      </c>
      <c r="AT121" s="10"/>
    </row>
    <row r="122" spans="1:46" x14ac:dyDescent="0.25">
      <c r="A122" s="14" t="str">
        <f>IFERROR(IF(BTT[[#This Row],[Lfd Nr. 
(aus konsolidierter Datei)]]&lt;&gt;"",BTT[[#This Row],[Lfd Nr. 
(aus konsolidierter Datei)]],VLOOKUP(aktives_Teilprojekt,Teilprojekte[[Teilprojekte]:[Kürzel]],2,FALSE)&amp;ROW(BTT[[#This Row],[Lfd Nr.
(automatisch)]])-2),"")</f>
        <v>NL152</v>
      </c>
      <c r="B122" s="15" t="s">
        <v>6121</v>
      </c>
      <c r="C122" s="15"/>
      <c r="D122" t="s">
        <v>9787</v>
      </c>
      <c r="E122" s="10" t="str">
        <f>IFERROR(IF(NOT(BTT[[#This Row],[Manuelle Änderung des Verantwortliches TP
(Auswahl - bei Bedarf)]]=""),BTT[[#This Row],[Manuelle Änderung des Verantwortliches TP
(Auswahl - bei Bedarf)]],VLOOKUP(BTT[[#This Row],[Hauptprozess
(Pflichtauswahl)]],Hauptprozesse[],3,FALSE)),"")</f>
        <v>NL</v>
      </c>
      <c r="G122" t="s">
        <v>10238</v>
      </c>
      <c r="H122" s="10" t="s">
        <v>6039</v>
      </c>
      <c r="I122" t="s">
        <v>1815</v>
      </c>
      <c r="J122" s="10" t="str">
        <f>IFERROR(VLOOKUP(BTT[[#This Row],[Verwendete Transaktion (Pflichtauswahl)]],Transaktionen[[Transaktionen]:[Langtext]],2,FALSE),"")</f>
        <v>Einzelposten Debitoren</v>
      </c>
      <c r="O122" t="s">
        <v>6052</v>
      </c>
      <c r="T122" t="s">
        <v>6060</v>
      </c>
      <c r="V122" s="10" t="str">
        <f>IFERROR(VLOOKUP(BTT[[#This Row],[Verwendetes Formular
(Auswahl falls relevant)]],Formulare[[Formularbezeichnung]:[Formularname (technisch)]],2,FALSE),"")</f>
        <v/>
      </c>
      <c r="X122" t="s">
        <v>6052</v>
      </c>
      <c r="Y122" s="4"/>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Modul anders</v>
      </c>
      <c r="AP122" s="10" t="str">
        <f>IFERROR(IF(COUNTIFS(BTT[Verwendete Transaktion (Pflichtauswahl)],BTT[[#This Row],[Verwendete Transaktion (Pflichtauswahl)]],BTT[SAP-Modul
(Pflichtauswahl)],"&lt;&gt;"&amp;BTT[[#This Row],[SAP-Modul
(Pflichtauswahl)]])&gt;0,"Modul anders","okay"),"")</f>
        <v>Modul anders</v>
      </c>
      <c r="AQ122" s="10" t="str">
        <f>IFERROR(IF(COUNTIFS(BTT[Verwendete Transaktion (Pflichtauswahl)],BTT[[#This Row],[Verwendete Transaktion (Pflichtauswahl)]],BTT[Verantwortliches TP
(automatisch)],"&lt;&gt;"&amp;BTT[[#This Row],[Verantwortliches TP
(automatisch)]])&gt;0,"Transaktion mehrfach","okay"),"")</f>
        <v>Transaktion mehrfach</v>
      </c>
      <c r="AR1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2" s="10" t="s">
        <v>9786</v>
      </c>
      <c r="AT122" s="10"/>
    </row>
    <row r="123" spans="1:46" x14ac:dyDescent="0.25">
      <c r="A123" s="14" t="str">
        <f>IFERROR(IF(BTT[[#This Row],[Lfd Nr. 
(aus konsolidierter Datei)]]&lt;&gt;"",BTT[[#This Row],[Lfd Nr. 
(aus konsolidierter Datei)]],VLOOKUP(aktives_Teilprojekt,Teilprojekte[[Teilprojekte]:[Kürzel]],2,FALSE)&amp;ROW(BTT[[#This Row],[Lfd Nr.
(automatisch)]])-2),"")</f>
        <v>NL153</v>
      </c>
      <c r="B123" s="15" t="s">
        <v>6121</v>
      </c>
      <c r="C123" s="15"/>
      <c r="D123" t="s">
        <v>622</v>
      </c>
      <c r="E123" s="10" t="str">
        <f>IFERROR(IF(NOT(BTT[[#This Row],[Manuelle Änderung des Verantwortliches TP
(Auswahl - bei Bedarf)]]=""),BTT[[#This Row],[Manuelle Änderung des Verantwortliches TP
(Auswahl - bei Bedarf)]],VLOOKUP(BTT[[#This Row],[Hauptprozess
(Pflichtauswahl)]],Hauptprozesse[],3,FALSE)),"")</f>
        <v>NL</v>
      </c>
      <c r="G123" t="s">
        <v>10238</v>
      </c>
      <c r="H123" s="10" t="s">
        <v>6039</v>
      </c>
      <c r="I123" t="s">
        <v>1812</v>
      </c>
      <c r="J123" s="10" t="str">
        <f>IFERROR(VLOOKUP(BTT[[#This Row],[Verwendete Transaktion (Pflichtauswahl)]],Transaktionen[[Transaktionen]:[Langtext]],2,FALSE),"")</f>
        <v>Einzelposten Sachkonten</v>
      </c>
      <c r="O123" t="s">
        <v>6052</v>
      </c>
      <c r="T123" t="s">
        <v>6060</v>
      </c>
      <c r="V123" s="10" t="str">
        <f>IFERROR(VLOOKUP(BTT[[#This Row],[Verwendetes Formular
(Auswahl falls relevant)]],Formulare[[Formularbezeichnung]:[Formularname (technisch)]],2,FALSE),"")</f>
        <v/>
      </c>
      <c r="Y123" s="4" t="s">
        <v>10311</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Modul anders</v>
      </c>
      <c r="AP123" s="10" t="str">
        <f>IFERROR(IF(COUNTIFS(BTT[Verwendete Transaktion (Pflichtauswahl)],BTT[[#This Row],[Verwendete Transaktion (Pflichtauswahl)]],BTT[SAP-Modul
(Pflichtauswahl)],"&lt;&gt;"&amp;BTT[[#This Row],[SAP-Modul
(Pflichtauswahl)]])&gt;0,"Modul anders","okay"),"")</f>
        <v>Modul anders</v>
      </c>
      <c r="AQ123" s="10" t="str">
        <f>IFERROR(IF(COUNTIFS(BTT[Verwendete Transaktion (Pflichtauswahl)],BTT[[#This Row],[Verwendete Transaktion (Pflichtauswahl)]],BTT[Verantwortliches TP
(automatisch)],"&lt;&gt;"&amp;BTT[[#This Row],[Verantwortliches TP
(automatisch)]])&gt;0,"Transaktion mehrfach","okay"),"")</f>
        <v>Transaktion mehrfach</v>
      </c>
      <c r="AR1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3" s="10" t="s">
        <v>9788</v>
      </c>
      <c r="AT123" s="10"/>
    </row>
    <row r="124" spans="1:46" x14ac:dyDescent="0.25">
      <c r="A124" s="14" t="str">
        <f>IFERROR(IF(BTT[[#This Row],[Lfd Nr. 
(aus konsolidierter Datei)]]&lt;&gt;"",BTT[[#This Row],[Lfd Nr. 
(aus konsolidierter Datei)]],VLOOKUP(aktives_Teilprojekt,Teilprojekte[[Teilprojekte]:[Kürzel]],2,FALSE)&amp;ROW(BTT[[#This Row],[Lfd Nr.
(automatisch)]])-2),"")</f>
        <v>NL154</v>
      </c>
      <c r="B124" s="15" t="s">
        <v>6121</v>
      </c>
      <c r="C124" s="15"/>
      <c r="D124" t="s">
        <v>620</v>
      </c>
      <c r="E124" s="10" t="str">
        <f>IFERROR(IF(NOT(BTT[[#This Row],[Manuelle Änderung des Verantwortliches TP
(Auswahl - bei Bedarf)]]=""),BTT[[#This Row],[Manuelle Änderung des Verantwortliches TP
(Auswahl - bei Bedarf)]],VLOOKUP(BTT[[#This Row],[Hauptprozess
(Pflichtauswahl)]],Hauptprozesse[],3,FALSE)),"")</f>
        <v>NL</v>
      </c>
      <c r="G124" t="s">
        <v>10238</v>
      </c>
      <c r="H124" s="10" t="s">
        <v>6039</v>
      </c>
      <c r="I124" t="s">
        <v>1809</v>
      </c>
      <c r="J124" s="10" t="str">
        <f>IFERROR(VLOOKUP(BTT[[#This Row],[Verwendete Transaktion (Pflichtauswahl)]],Transaktionen[[Transaktionen]:[Langtext]],2,FALSE),"")</f>
        <v>Einzelposten Kreditoren</v>
      </c>
      <c r="O124" t="s">
        <v>6052</v>
      </c>
      <c r="T124" t="s">
        <v>6060</v>
      </c>
      <c r="V124" s="10" t="str">
        <f>IFERROR(VLOOKUP(BTT[[#This Row],[Verwendetes Formular
(Auswahl falls relevant)]],Formulare[[Formularbezeichnung]:[Formularname (technisch)]],2,FALSE),"")</f>
        <v/>
      </c>
      <c r="Y124" s="4" t="s">
        <v>10311</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s="10" t="str">
        <f>IFERROR(IF(BTT[[#This Row],[SAP-Modul
(Pflichtauswahl)]]&lt;&gt;VLOOKUP(BTT[[#This Row],[Verwendete Transaktion (Pflichtauswahl)]],Transaktionen[[Transaktionen]:[Modul]],3,FALSE),"Modul anders","okay"),"")</f>
        <v>Modul anders</v>
      </c>
      <c r="AP124" s="10" t="str">
        <f>IFERROR(IF(COUNTIFS(BTT[Verwendete Transaktion (Pflichtauswahl)],BTT[[#This Row],[Verwendete Transaktion (Pflichtauswahl)]],BTT[SAP-Modul
(Pflichtauswahl)],"&lt;&gt;"&amp;BTT[[#This Row],[SAP-Modul
(Pflichtauswahl)]])&gt;0,"Modul anders","okay"),"")</f>
        <v>Modul anders</v>
      </c>
      <c r="AQ124" s="10" t="str">
        <f>IFERROR(IF(COUNTIFS(BTT[Verwendete Transaktion (Pflichtauswahl)],BTT[[#This Row],[Verwendete Transaktion (Pflichtauswahl)]],BTT[Verantwortliches TP
(automatisch)],"&lt;&gt;"&amp;BTT[[#This Row],[Verantwortliches TP
(automatisch)]])&gt;0,"Transaktion mehrfach","okay"),"")</f>
        <v>Transaktion mehrfach</v>
      </c>
      <c r="AR1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4" s="10" t="s">
        <v>9789</v>
      </c>
      <c r="AT124" s="10"/>
    </row>
    <row r="125" spans="1:46" x14ac:dyDescent="0.25">
      <c r="A125" s="14" t="str">
        <f>IFERROR(IF(BTT[[#This Row],[Lfd Nr. 
(aus konsolidierter Datei)]]&lt;&gt;"",BTT[[#This Row],[Lfd Nr. 
(aus konsolidierter Datei)]],VLOOKUP(aktives_Teilprojekt,Teilprojekte[[Teilprojekte]:[Kürzel]],2,FALSE)&amp;ROW(BTT[[#This Row],[Lfd Nr.
(automatisch)]])-2),"")</f>
        <v>NL156</v>
      </c>
      <c r="B125" s="15" t="s">
        <v>6121</v>
      </c>
      <c r="C125" s="15"/>
      <c r="D125" t="s">
        <v>9791</v>
      </c>
      <c r="E125" s="10" t="str">
        <f>IFERROR(IF(NOT(BTT[[#This Row],[Manuelle Änderung des Verantwortliches TP
(Auswahl - bei Bedarf)]]=""),BTT[[#This Row],[Manuelle Änderung des Verantwortliches TP
(Auswahl - bei Bedarf)]],VLOOKUP(BTT[[#This Row],[Hauptprozess
(Pflichtauswahl)]],Hauptprozesse[],3,FALSE)),"")</f>
        <v>NL</v>
      </c>
      <c r="G125" t="s">
        <v>10238</v>
      </c>
      <c r="H125" s="10" t="s">
        <v>6039</v>
      </c>
      <c r="I125" t="s">
        <v>1861</v>
      </c>
      <c r="J125" s="10" t="str">
        <f>IFERROR(VLOOKUP(BTT[[#This Row],[Verwendete Transaktion (Pflichtauswahl)]],Transaktionen[[Transaktionen]:[Langtext]],2,FALSE),"")</f>
        <v>Löschvormerk. Debitor (Buchhaltung)</v>
      </c>
      <c r="O125" t="s">
        <v>6052</v>
      </c>
      <c r="T125" t="s">
        <v>6060</v>
      </c>
      <c r="V125" s="10" t="str">
        <f>IFERROR(VLOOKUP(BTT[[#This Row],[Verwendetes Formular
(Auswahl falls relevant)]],Formulare[[Formularbezeichnung]:[Formularname (technisch)]],2,FALSE),"")</f>
        <v/>
      </c>
      <c r="Y125" s="4"/>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Modul anders</v>
      </c>
      <c r="AP125" s="10" t="str">
        <f>IFERROR(IF(COUNTIFS(BTT[Verwendete Transaktion (Pflichtauswahl)],BTT[[#This Row],[Verwendete Transaktion (Pflichtauswahl)]],BTT[SAP-Modul
(Pflichtauswahl)],"&lt;&gt;"&amp;BTT[[#This Row],[SAP-Modul
(Pflichtauswahl)]])&gt;0,"Modul anders","okay"),"")</f>
        <v>Modul anders</v>
      </c>
      <c r="AQ125" s="10" t="str">
        <f>IFERROR(IF(COUNTIFS(BTT[Verwendete Transaktion (Pflichtauswahl)],BTT[[#This Row],[Verwendete Transaktion (Pflichtauswahl)]],BTT[Verantwortliches TP
(automatisch)],"&lt;&gt;"&amp;BTT[[#This Row],[Verantwortliches TP
(automatisch)]])&gt;0,"Transaktion mehrfach","okay"),"")</f>
        <v>Transaktion mehrfach</v>
      </c>
      <c r="AR1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5" s="10" t="s">
        <v>9790</v>
      </c>
      <c r="AT125" s="10"/>
    </row>
    <row r="126" spans="1:46" ht="30" x14ac:dyDescent="0.25">
      <c r="A126" s="14" t="str">
        <f>IFERROR(IF(BTT[[#This Row],[Lfd Nr. 
(aus konsolidierter Datei)]]&lt;&gt;"",BTT[[#This Row],[Lfd Nr. 
(aus konsolidierter Datei)]],VLOOKUP(aktives_Teilprojekt,Teilprojekte[[Teilprojekte]:[Kürzel]],2,FALSE)&amp;ROW(BTT[[#This Row],[Lfd Nr.
(automatisch)]])-2),"")</f>
        <v>NL157</v>
      </c>
      <c r="B126" s="15" t="s">
        <v>6121</v>
      </c>
      <c r="C126" s="15"/>
      <c r="D126" t="s">
        <v>1014</v>
      </c>
      <c r="E126" s="10" t="str">
        <f>IFERROR(IF(NOT(BTT[[#This Row],[Manuelle Änderung des Verantwortliches TP
(Auswahl - bei Bedarf)]]=""),BTT[[#This Row],[Manuelle Änderung des Verantwortliches TP
(Auswahl - bei Bedarf)]],VLOOKUP(BTT[[#This Row],[Hauptprozess
(Pflichtauswahl)]],Hauptprozesse[],3,FALSE)),"")</f>
        <v>NL</v>
      </c>
      <c r="G126" t="s">
        <v>10238</v>
      </c>
      <c r="H126" s="10" t="s">
        <v>6039</v>
      </c>
      <c r="I126" t="s">
        <v>1013</v>
      </c>
      <c r="J126" s="10" t="str">
        <f>IFERROR(VLOOKUP(BTT[[#This Row],[Verwendete Transaktion (Pflichtauswahl)]],Transaktionen[[Transaktionen]:[Langtext]],2,FALSE),"")</f>
        <v>Hausanschlussvorgang anlegen</v>
      </c>
      <c r="N126" t="s">
        <v>10250</v>
      </c>
      <c r="O126" t="s">
        <v>6052</v>
      </c>
      <c r="P126" t="s">
        <v>8567</v>
      </c>
      <c r="T126" t="s">
        <v>6060</v>
      </c>
      <c r="V126" s="10" t="str">
        <f>IFERROR(VLOOKUP(BTT[[#This Row],[Verwendetes Formular
(Auswahl falls relevant)]],Formulare[[Formularbezeichnung]:[Formularname (technisch)]],2,FALSE),"")</f>
        <v/>
      </c>
      <c r="Y126" s="4" t="s">
        <v>10312</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okay</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9792</v>
      </c>
      <c r="AT126" s="10"/>
    </row>
    <row r="127" spans="1:46" x14ac:dyDescent="0.25">
      <c r="A127" s="14" t="str">
        <f>IFERROR(IF(BTT[[#This Row],[Lfd Nr. 
(aus konsolidierter Datei)]]&lt;&gt;"",BTT[[#This Row],[Lfd Nr. 
(aus konsolidierter Datei)]],VLOOKUP(aktives_Teilprojekt,Teilprojekte[[Teilprojekte]:[Kürzel]],2,FALSE)&amp;ROW(BTT[[#This Row],[Lfd Nr.
(automatisch)]])-2),"")</f>
        <v>NL158</v>
      </c>
      <c r="B127" s="15" t="s">
        <v>6121</v>
      </c>
      <c r="C127" s="15"/>
      <c r="D127" t="s">
        <v>1016</v>
      </c>
      <c r="E127" s="10" t="str">
        <f>IFERROR(IF(NOT(BTT[[#This Row],[Manuelle Änderung des Verantwortliches TP
(Auswahl - bei Bedarf)]]=""),BTT[[#This Row],[Manuelle Änderung des Verantwortliches TP
(Auswahl - bei Bedarf)]],VLOOKUP(BTT[[#This Row],[Hauptprozess
(Pflichtauswahl)]],Hauptprozesse[],3,FALSE)),"")</f>
        <v>NL</v>
      </c>
      <c r="G127" t="s">
        <v>10238</v>
      </c>
      <c r="H127" s="10" t="s">
        <v>6039</v>
      </c>
      <c r="I127" t="s">
        <v>1015</v>
      </c>
      <c r="J127" s="10" t="str">
        <f>IFERROR(VLOOKUP(BTT[[#This Row],[Verwendete Transaktion (Pflichtauswahl)]],Transaktionen[[Transaktionen]:[Langtext]],2,FALSE),"")</f>
        <v>Hausanschlussvorgang ändern</v>
      </c>
      <c r="N127" t="s">
        <v>10250</v>
      </c>
      <c r="O127" t="s">
        <v>6052</v>
      </c>
      <c r="P127" t="s">
        <v>8567</v>
      </c>
      <c r="T127" t="s">
        <v>6060</v>
      </c>
      <c r="V127" s="10" t="str">
        <f>IFERROR(VLOOKUP(BTT[[#This Row],[Verwendetes Formular
(Auswahl falls relevant)]],Formulare[[Formularbezeichnung]:[Formularname (technisch)]],2,FALSE),"")</f>
        <v/>
      </c>
      <c r="Y127" s="4"/>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9793</v>
      </c>
      <c r="AT127" s="10"/>
    </row>
    <row r="128" spans="1:46" x14ac:dyDescent="0.25">
      <c r="A128" s="14" t="str">
        <f>IFERROR(IF(BTT[[#This Row],[Lfd Nr. 
(aus konsolidierter Datei)]]&lt;&gt;"",BTT[[#This Row],[Lfd Nr. 
(aus konsolidierter Datei)]],VLOOKUP(aktives_Teilprojekt,Teilprojekte[[Teilprojekte]:[Kürzel]],2,FALSE)&amp;ROW(BTT[[#This Row],[Lfd Nr.
(automatisch)]])-2),"")</f>
        <v>NL159</v>
      </c>
      <c r="B128" s="15" t="s">
        <v>6121</v>
      </c>
      <c r="C128" s="15"/>
      <c r="D128" t="s">
        <v>1018</v>
      </c>
      <c r="E128" s="10" t="str">
        <f>IFERROR(IF(NOT(BTT[[#This Row],[Manuelle Änderung des Verantwortliches TP
(Auswahl - bei Bedarf)]]=""),BTT[[#This Row],[Manuelle Änderung des Verantwortliches TP
(Auswahl - bei Bedarf)]],VLOOKUP(BTT[[#This Row],[Hauptprozess
(Pflichtauswahl)]],Hauptprozesse[],3,FALSE)),"")</f>
        <v>NL</v>
      </c>
      <c r="G128" t="s">
        <v>10238</v>
      </c>
      <c r="H128" s="10" t="s">
        <v>6039</v>
      </c>
      <c r="I128" t="s">
        <v>1017</v>
      </c>
      <c r="J128" s="10" t="str">
        <f>IFERROR(VLOOKUP(BTT[[#This Row],[Verwendete Transaktion (Pflichtauswahl)]],Transaktionen[[Transaktionen]:[Langtext]],2,FALSE),"")</f>
        <v>Hausanschlussvorgang anzeigen</v>
      </c>
      <c r="N128" t="s">
        <v>10250</v>
      </c>
      <c r="O128" t="s">
        <v>6052</v>
      </c>
      <c r="P128" t="s">
        <v>8567</v>
      </c>
      <c r="T128" t="s">
        <v>6060</v>
      </c>
      <c r="V128" s="10" t="str">
        <f>IFERROR(VLOOKUP(BTT[[#This Row],[Verwendetes Formular
(Auswahl falls relevant)]],Formulare[[Formularbezeichnung]:[Formularname (technisch)]],2,FALSE),"")</f>
        <v/>
      </c>
      <c r="Y128" s="4"/>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9794</v>
      </c>
      <c r="AT128" s="10"/>
    </row>
    <row r="129" spans="1:46" x14ac:dyDescent="0.25">
      <c r="A129" s="14" t="str">
        <f>IFERROR(IF(BTT[[#This Row],[Lfd Nr. 
(aus konsolidierter Datei)]]&lt;&gt;"",BTT[[#This Row],[Lfd Nr. 
(aus konsolidierter Datei)]],VLOOKUP(aktives_Teilprojekt,Teilprojekte[[Teilprojekte]:[Kürzel]],2,FALSE)&amp;ROW(BTT[[#This Row],[Lfd Nr.
(automatisch)]])-2),"")</f>
        <v>NL160</v>
      </c>
      <c r="B129" s="15" t="s">
        <v>6121</v>
      </c>
      <c r="C129" s="15"/>
      <c r="D129" t="s">
        <v>9796</v>
      </c>
      <c r="E129" s="10" t="str">
        <f>IFERROR(IF(NOT(BTT[[#This Row],[Manuelle Änderung des Verantwortliches TP
(Auswahl - bei Bedarf)]]=""),BTT[[#This Row],[Manuelle Änderung des Verantwortliches TP
(Auswahl - bei Bedarf)]],VLOOKUP(BTT[[#This Row],[Hauptprozess
(Pflichtauswahl)]],Hauptprozesse[],3,FALSE)),"")</f>
        <v>NL</v>
      </c>
      <c r="G129" t="s">
        <v>10238</v>
      </c>
      <c r="H129" s="10" t="s">
        <v>6039</v>
      </c>
      <c r="I129" t="s">
        <v>4669</v>
      </c>
      <c r="J129" s="10" t="str">
        <f>IFERROR(VLOOKUP(BTT[[#This Row],[Verwendete Transaktion (Pflichtauswahl)]],Transaktionen[[Transaktionen]:[Langtext]],2,FALSE),"")</f>
        <v>Anlegen Faktura</v>
      </c>
      <c r="K129" t="s">
        <v>10259</v>
      </c>
      <c r="O129" t="s">
        <v>6052</v>
      </c>
      <c r="T129" t="s">
        <v>8525</v>
      </c>
      <c r="U129" t="s">
        <v>8858</v>
      </c>
      <c r="V129" s="10" t="str">
        <f>IFERROR(VLOOKUP(BTT[[#This Row],[Verwendetes Formular
(Auswahl falls relevant)]],Formulare[[Formularbezeichnung]:[Formularname (technisch)]],2,FALSE),"")</f>
        <v>ZSD_100_P_ANGE</v>
      </c>
      <c r="Y129" s="4"/>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9795</v>
      </c>
      <c r="AT129" s="10"/>
    </row>
    <row r="130" spans="1:46" ht="30" x14ac:dyDescent="0.25">
      <c r="A130" s="14" t="str">
        <f>IFERROR(IF(BTT[[#This Row],[Lfd Nr. 
(aus konsolidierter Datei)]]&lt;&gt;"",BTT[[#This Row],[Lfd Nr. 
(aus konsolidierter Datei)]],VLOOKUP(aktives_Teilprojekt,Teilprojekte[[Teilprojekte]:[Kürzel]],2,FALSE)&amp;ROW(BTT[[#This Row],[Lfd Nr.
(automatisch)]])-2),"")</f>
        <v>NL161</v>
      </c>
      <c r="B130" s="15" t="s">
        <v>6121</v>
      </c>
      <c r="C130" s="15"/>
      <c r="D130" t="s">
        <v>9798</v>
      </c>
      <c r="E130" s="10" t="str">
        <f>IFERROR(IF(NOT(BTT[[#This Row],[Manuelle Änderung des Verantwortliches TP
(Auswahl - bei Bedarf)]]=""),BTT[[#This Row],[Manuelle Änderung des Verantwortliches TP
(Auswahl - bei Bedarf)]],VLOOKUP(BTT[[#This Row],[Hauptprozess
(Pflichtauswahl)]],Hauptprozesse[],3,FALSE)),"")</f>
        <v>NL</v>
      </c>
      <c r="G130" t="s">
        <v>10236</v>
      </c>
      <c r="H130" s="10"/>
      <c r="J130" s="10" t="str">
        <f>IFERROR(VLOOKUP(BTT[[#This Row],[Verwendete Transaktion (Pflichtauswahl)]],Transaktionen[[Transaktionen]:[Langtext]],2,FALSE),"")</f>
        <v/>
      </c>
      <c r="N130" t="s">
        <v>10250</v>
      </c>
      <c r="O130" t="s">
        <v>6052</v>
      </c>
      <c r="P130" t="s">
        <v>8567</v>
      </c>
      <c r="R130" t="s">
        <v>8497</v>
      </c>
      <c r="T130" t="s">
        <v>6060</v>
      </c>
      <c r="V130" s="10" t="str">
        <f>IFERROR(VLOOKUP(BTT[[#This Row],[Verwendetes Formular
(Auswahl falls relevant)]],Formulare[[Formularbezeichnung]:[Formularname (technisch)]],2,FALSE),"")</f>
        <v/>
      </c>
      <c r="Y130" s="4" t="s">
        <v>10313</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9797</v>
      </c>
      <c r="AT130" s="10"/>
    </row>
    <row r="131" spans="1:46" x14ac:dyDescent="0.25">
      <c r="A131" s="14" t="str">
        <f>IFERROR(IF(BTT[[#This Row],[Lfd Nr. 
(aus konsolidierter Datei)]]&lt;&gt;"",BTT[[#This Row],[Lfd Nr. 
(aus konsolidierter Datei)]],VLOOKUP(aktives_Teilprojekt,Teilprojekte[[Teilprojekte]:[Kürzel]],2,FALSE)&amp;ROW(BTT[[#This Row],[Lfd Nr.
(automatisch)]])-2),"")</f>
        <v>NL162</v>
      </c>
      <c r="B131" s="15" t="s">
        <v>6121</v>
      </c>
      <c r="C131" s="15"/>
      <c r="D131" t="s">
        <v>9800</v>
      </c>
      <c r="E131" s="10" t="str">
        <f>IFERROR(IF(NOT(BTT[[#This Row],[Manuelle Änderung des Verantwortliches TP
(Auswahl - bei Bedarf)]]=""),BTT[[#This Row],[Manuelle Änderung des Verantwortliches TP
(Auswahl - bei Bedarf)]],VLOOKUP(BTT[[#This Row],[Hauptprozess
(Pflichtauswahl)]],Hauptprozesse[],3,FALSE)),"")</f>
        <v>NL</v>
      </c>
      <c r="G131" t="s">
        <v>10238</v>
      </c>
      <c r="H131" s="10" t="s">
        <v>6039</v>
      </c>
      <c r="I131" t="s">
        <v>1015</v>
      </c>
      <c r="J131" s="10" t="str">
        <f>IFERROR(VLOOKUP(BTT[[#This Row],[Verwendete Transaktion (Pflichtauswahl)]],Transaktionen[[Transaktionen]:[Langtext]],2,FALSE),"")</f>
        <v>Hausanschlussvorgang ändern</v>
      </c>
      <c r="N131" t="s">
        <v>10250</v>
      </c>
      <c r="O131" t="s">
        <v>6052</v>
      </c>
      <c r="T131" t="s">
        <v>6060</v>
      </c>
      <c r="V131" s="10" t="str">
        <f>IFERROR(VLOOKUP(BTT[[#This Row],[Verwendetes Formular
(Auswahl falls relevant)]],Formulare[[Formularbezeichnung]:[Formularname (technisch)]],2,FALSE),"")</f>
        <v/>
      </c>
      <c r="Y131" s="4"/>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okay</v>
      </c>
      <c r="AQ131" s="10" t="str">
        <f>IFERROR(IF(COUNTIFS(BTT[Verwendete Transaktion (Pflichtauswahl)],BTT[[#This Row],[Verwendete Transaktion (Pflichtauswahl)]],BTT[Verantwortliches TP
(automatisch)],"&lt;&gt;"&amp;BTT[[#This Row],[Verantwortliches TP
(automatisch)]])&gt;0,"Transaktion mehrfach","okay"),"")</f>
        <v>okay</v>
      </c>
      <c r="AR131" s="10" t="str">
        <f>IFERROR(IF(COUNTIFS(BTT[Verwendete Transaktion (Pflichtauswahl)],BTT[[#This Row],[Verwendete Transaktion (Pflichtauswahl)]],BTT[Verantwortliches TP
(automatisch)],"&lt;&gt;"&amp;VLOOKUP(aktives_Teilprojekt,Teilprojekte[[Teilprojekte]:[Kürzel]],2,FALSE))&gt;0,"Transaktion mehrfach","okay"),"")</f>
        <v>okay</v>
      </c>
      <c r="AS131" s="10" t="s">
        <v>9799</v>
      </c>
      <c r="AT131" s="10"/>
    </row>
    <row r="132" spans="1:46" x14ac:dyDescent="0.25">
      <c r="A132" s="14" t="str">
        <f>IFERROR(IF(BTT[[#This Row],[Lfd Nr. 
(aus konsolidierter Datei)]]&lt;&gt;"",BTT[[#This Row],[Lfd Nr. 
(aus konsolidierter Datei)]],VLOOKUP(aktives_Teilprojekt,Teilprojekte[[Teilprojekte]:[Kürzel]],2,FALSE)&amp;ROW(BTT[[#This Row],[Lfd Nr.
(automatisch)]])-2),"")</f>
        <v>NL163</v>
      </c>
      <c r="B132" s="15" t="s">
        <v>6121</v>
      </c>
      <c r="C132" s="15"/>
      <c r="D132" t="s">
        <v>9802</v>
      </c>
      <c r="E132" s="10" t="str">
        <f>IFERROR(IF(NOT(BTT[[#This Row],[Manuelle Änderung des Verantwortliches TP
(Auswahl - bei Bedarf)]]=""),BTT[[#This Row],[Manuelle Änderung des Verantwortliches TP
(Auswahl - bei Bedarf)]],VLOOKUP(BTT[[#This Row],[Hauptprozess
(Pflichtauswahl)]],Hauptprozesse[],3,FALSE)),"")</f>
        <v>NL</v>
      </c>
      <c r="G132" t="s">
        <v>10236</v>
      </c>
      <c r="H132" s="10"/>
      <c r="J132" s="10" t="str">
        <f>IFERROR(VLOOKUP(BTT[[#This Row],[Verwendete Transaktion (Pflichtauswahl)]],Transaktionen[[Transaktionen]:[Langtext]],2,FALSE),"")</f>
        <v/>
      </c>
      <c r="N132" t="s">
        <v>10250</v>
      </c>
      <c r="O132" t="s">
        <v>6052</v>
      </c>
      <c r="P132" t="s">
        <v>8567</v>
      </c>
      <c r="R132" t="s">
        <v>8497</v>
      </c>
      <c r="T132" t="s">
        <v>6060</v>
      </c>
      <c r="V132" s="10" t="str">
        <f>IFERROR(VLOOKUP(BTT[[#This Row],[Verwendetes Formular
(Auswahl falls relevant)]],Formulare[[Formularbezeichnung]:[Formularname (technisch)]],2,FALSE),"")</f>
        <v/>
      </c>
      <c r="Y132" s="4"/>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s="10" t="str">
        <f>IFERROR(IF(BTT[[#This Row],[SAP-Modul
(Pflichtauswahl)]]&lt;&gt;VLOOKUP(BTT[[#This Row],[Verwendete Transaktion (Pflichtauswahl)]],Transaktionen[[Transaktionen]:[Modul]],3,FALSE),"Modul anders","okay"),"")</f>
        <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okay</v>
      </c>
      <c r="AR132" s="10" t="str">
        <f>IFERROR(IF(COUNTIFS(BTT[Verwendete Transaktion (Pflichtauswahl)],BTT[[#This Row],[Verwendete Transaktion (Pflichtauswahl)]],BTT[Verantwortliches TP
(automatisch)],"&lt;&gt;"&amp;VLOOKUP(aktives_Teilprojekt,Teilprojekte[[Teilprojekte]:[Kürzel]],2,FALSE))&gt;0,"Transaktion mehrfach","okay"),"")</f>
        <v>okay</v>
      </c>
      <c r="AS132" s="10" t="s">
        <v>9801</v>
      </c>
      <c r="AT132" s="10"/>
    </row>
    <row r="133" spans="1:46" ht="75" x14ac:dyDescent="0.25">
      <c r="A133" s="14" t="str">
        <f>IFERROR(IF(BTT[[#This Row],[Lfd Nr. 
(aus konsolidierter Datei)]]&lt;&gt;"",BTT[[#This Row],[Lfd Nr. 
(aus konsolidierter Datei)]],VLOOKUP(aktives_Teilprojekt,Teilprojekte[[Teilprojekte]:[Kürzel]],2,FALSE)&amp;ROW(BTT[[#This Row],[Lfd Nr.
(automatisch)]])-2),"")</f>
        <v>NL164</v>
      </c>
      <c r="B133" s="15" t="s">
        <v>6121</v>
      </c>
      <c r="C133" s="15"/>
      <c r="D133" t="s">
        <v>9804</v>
      </c>
      <c r="E133" s="10" t="str">
        <f>IFERROR(IF(NOT(BTT[[#This Row],[Manuelle Änderung des Verantwortliches TP
(Auswahl - bei Bedarf)]]=""),BTT[[#This Row],[Manuelle Änderung des Verantwortliches TP
(Auswahl - bei Bedarf)]],VLOOKUP(BTT[[#This Row],[Hauptprozess
(Pflichtauswahl)]],Hauptprozesse[],3,FALSE)),"")</f>
        <v>NL</v>
      </c>
      <c r="G133" t="s">
        <v>10238</v>
      </c>
      <c r="H133" s="10" t="s">
        <v>6039</v>
      </c>
      <c r="I133" t="s">
        <v>1015</v>
      </c>
      <c r="J133" s="10" t="str">
        <f>IFERROR(VLOOKUP(BTT[[#This Row],[Verwendete Transaktion (Pflichtauswahl)]],Transaktionen[[Transaktionen]:[Langtext]],2,FALSE),"")</f>
        <v>Hausanschlussvorgang ändern</v>
      </c>
      <c r="N133" t="s">
        <v>10250</v>
      </c>
      <c r="O133" t="s">
        <v>6052</v>
      </c>
      <c r="T133" t="s">
        <v>6060</v>
      </c>
      <c r="V133" s="10" t="str">
        <f>IFERROR(VLOOKUP(BTT[[#This Row],[Verwendetes Formular
(Auswahl falls relevant)]],Formulare[[Formularbezeichnung]:[Formularname (technisch)]],2,FALSE),"")</f>
        <v/>
      </c>
      <c r="Y133" s="4" t="s">
        <v>10314</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okay</v>
      </c>
      <c r="AQ133" s="10" t="str">
        <f>IFERROR(IF(COUNTIFS(BTT[Verwendete Transaktion (Pflichtauswahl)],BTT[[#This Row],[Verwendete Transaktion (Pflichtauswahl)]],BTT[Verantwortliches TP
(automatisch)],"&lt;&gt;"&amp;BTT[[#This Row],[Verantwortliches TP
(automatisch)]])&gt;0,"Transaktion mehrfach","okay"),"")</f>
        <v>okay</v>
      </c>
      <c r="AR133" s="10" t="str">
        <f>IFERROR(IF(COUNTIFS(BTT[Verwendete Transaktion (Pflichtauswahl)],BTT[[#This Row],[Verwendete Transaktion (Pflichtauswahl)]],BTT[Verantwortliches TP
(automatisch)],"&lt;&gt;"&amp;VLOOKUP(aktives_Teilprojekt,Teilprojekte[[Teilprojekte]:[Kürzel]],2,FALSE))&gt;0,"Transaktion mehrfach","okay"),"")</f>
        <v>okay</v>
      </c>
      <c r="AS133" s="10" t="s">
        <v>9803</v>
      </c>
      <c r="AT133" s="10"/>
    </row>
    <row r="134" spans="1:46" ht="30" x14ac:dyDescent="0.25">
      <c r="A134" s="14" t="str">
        <f>IFERROR(IF(BTT[[#This Row],[Lfd Nr. 
(aus konsolidierter Datei)]]&lt;&gt;"",BTT[[#This Row],[Lfd Nr. 
(aus konsolidierter Datei)]],VLOOKUP(aktives_Teilprojekt,Teilprojekte[[Teilprojekte]:[Kürzel]],2,FALSE)&amp;ROW(BTT[[#This Row],[Lfd Nr.
(automatisch)]])-2),"")</f>
        <v>NL165</v>
      </c>
      <c r="B134" s="15" t="s">
        <v>6121</v>
      </c>
      <c r="C134" s="15"/>
      <c r="D134" t="s">
        <v>9806</v>
      </c>
      <c r="E134" s="10" t="str">
        <f>IFERROR(IF(NOT(BTT[[#This Row],[Manuelle Änderung des Verantwortliches TP
(Auswahl - bei Bedarf)]]=""),BTT[[#This Row],[Manuelle Änderung des Verantwortliches TP
(Auswahl - bei Bedarf)]],VLOOKUP(BTT[[#This Row],[Hauptprozess
(Pflichtauswahl)]],Hauptprozesse[],3,FALSE)),"")</f>
        <v>NL</v>
      </c>
      <c r="G134" t="s">
        <v>10236</v>
      </c>
      <c r="H134" s="10"/>
      <c r="J134" s="10" t="str">
        <f>IFERROR(VLOOKUP(BTT[[#This Row],[Verwendete Transaktion (Pflichtauswahl)]],Transaktionen[[Transaktionen]:[Langtext]],2,FALSE),"")</f>
        <v/>
      </c>
      <c r="N134" t="s">
        <v>10250</v>
      </c>
      <c r="O134" t="s">
        <v>6052</v>
      </c>
      <c r="P134" t="s">
        <v>8567</v>
      </c>
      <c r="R134" t="s">
        <v>8497</v>
      </c>
      <c r="T134" t="s">
        <v>6060</v>
      </c>
      <c r="V134" s="10" t="str">
        <f>IFERROR(VLOOKUP(BTT[[#This Row],[Verwendetes Formular
(Auswahl falls relevant)]],Formulare[[Formularbezeichnung]:[Formularname (technisch)]],2,FALSE),"")</f>
        <v/>
      </c>
      <c r="Y134" s="4" t="s">
        <v>10315</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s="10" t="str">
        <f>IFERROR(IF(BTT[[#This Row],[SAP-Modul
(Pflichtauswahl)]]&lt;&gt;VLOOKUP(BTT[[#This Row],[Verwendete Transaktion (Pflichtauswahl)]],Transaktionen[[Transaktionen]:[Modul]],3,FALSE),"Modul anders","okay"),"")</f>
        <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9805</v>
      </c>
      <c r="AT134" s="10"/>
    </row>
    <row r="135" spans="1:46" x14ac:dyDescent="0.25">
      <c r="A135" s="14" t="str">
        <f>IFERROR(IF(BTT[[#This Row],[Lfd Nr. 
(aus konsolidierter Datei)]]&lt;&gt;"",BTT[[#This Row],[Lfd Nr. 
(aus konsolidierter Datei)]],VLOOKUP(aktives_Teilprojekt,Teilprojekte[[Teilprojekte]:[Kürzel]],2,FALSE)&amp;ROW(BTT[[#This Row],[Lfd Nr.
(automatisch)]])-2),"")</f>
        <v>NL166</v>
      </c>
      <c r="B135" s="15" t="s">
        <v>6121</v>
      </c>
      <c r="C135" s="15"/>
      <c r="D135" t="s">
        <v>9808</v>
      </c>
      <c r="E135" s="10" t="str">
        <f>IFERROR(IF(NOT(BTT[[#This Row],[Manuelle Änderung des Verantwortliches TP
(Auswahl - bei Bedarf)]]=""),BTT[[#This Row],[Manuelle Änderung des Verantwortliches TP
(Auswahl - bei Bedarf)]],VLOOKUP(BTT[[#This Row],[Hauptprozess
(Pflichtauswahl)]],Hauptprozesse[],3,FALSE)),"")</f>
        <v>NL</v>
      </c>
      <c r="G135" t="s">
        <v>10238</v>
      </c>
      <c r="H135" s="10" t="s">
        <v>6039</v>
      </c>
      <c r="I135" t="s">
        <v>1015</v>
      </c>
      <c r="J135" s="10" t="str">
        <f>IFERROR(VLOOKUP(BTT[[#This Row],[Verwendete Transaktion (Pflichtauswahl)]],Transaktionen[[Transaktionen]:[Langtext]],2,FALSE),"")</f>
        <v>Hausanschlussvorgang ändern</v>
      </c>
      <c r="N135" t="s">
        <v>10250</v>
      </c>
      <c r="O135" t="s">
        <v>6052</v>
      </c>
      <c r="T135" t="s">
        <v>6060</v>
      </c>
      <c r="V135" s="10" t="str">
        <f>IFERROR(VLOOKUP(BTT[[#This Row],[Verwendetes Formular
(Auswahl falls relevant)]],Formulare[[Formularbezeichnung]:[Formularname (technisch)]],2,FALSE),"")</f>
        <v/>
      </c>
      <c r="Y135" s="4"/>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9807</v>
      </c>
      <c r="AT135" s="10"/>
    </row>
    <row r="136" spans="1:46" x14ac:dyDescent="0.25">
      <c r="A136" s="14" t="str">
        <f>IFERROR(IF(BTT[[#This Row],[Lfd Nr. 
(aus konsolidierter Datei)]]&lt;&gt;"",BTT[[#This Row],[Lfd Nr. 
(aus konsolidierter Datei)]],VLOOKUP(aktives_Teilprojekt,Teilprojekte[[Teilprojekte]:[Kürzel]],2,FALSE)&amp;ROW(BTT[[#This Row],[Lfd Nr.
(automatisch)]])-2),"")</f>
        <v>NL167</v>
      </c>
      <c r="B136" s="15" t="s">
        <v>6121</v>
      </c>
      <c r="C136" s="15"/>
      <c r="D136" t="s">
        <v>9810</v>
      </c>
      <c r="E136" s="10" t="str">
        <f>IFERROR(IF(NOT(BTT[[#This Row],[Manuelle Änderung des Verantwortliches TP
(Auswahl - bei Bedarf)]]=""),BTT[[#This Row],[Manuelle Änderung des Verantwortliches TP
(Auswahl - bei Bedarf)]],VLOOKUP(BTT[[#This Row],[Hauptprozess
(Pflichtauswahl)]],Hauptprozesse[],3,FALSE)),"")</f>
        <v>NL</v>
      </c>
      <c r="G136" t="s">
        <v>10236</v>
      </c>
      <c r="H136" s="10"/>
      <c r="J136" s="10" t="str">
        <f>IFERROR(VLOOKUP(BTT[[#This Row],[Verwendete Transaktion (Pflichtauswahl)]],Transaktionen[[Transaktionen]:[Langtext]],2,FALSE),"")</f>
        <v/>
      </c>
      <c r="N136" t="s">
        <v>10250</v>
      </c>
      <c r="O136" t="s">
        <v>6052</v>
      </c>
      <c r="P136" t="s">
        <v>8567</v>
      </c>
      <c r="R136" t="s">
        <v>8497</v>
      </c>
      <c r="T136" t="s">
        <v>6060</v>
      </c>
      <c r="V136" s="10" t="str">
        <f>IFERROR(VLOOKUP(BTT[[#This Row],[Verwendetes Formular
(Auswahl falls relevant)]],Formulare[[Formularbezeichnung]:[Formularname (technisch)]],2,FALSE),"")</f>
        <v/>
      </c>
      <c r="Y136" s="4"/>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s="10" t="str">
        <f>IFERROR(IF(BTT[[#This Row],[SAP-Modul
(Pflichtauswahl)]]&lt;&gt;VLOOKUP(BTT[[#This Row],[Verwendete Transaktion (Pflichtauswahl)]],Transaktionen[[Transaktionen]:[Modul]],3,FALSE),"Modul anders","okay"),"")</f>
        <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9809</v>
      </c>
      <c r="AT136" s="10"/>
    </row>
    <row r="137" spans="1:46" x14ac:dyDescent="0.25">
      <c r="A137" s="14" t="str">
        <f>IFERROR(IF(BTT[[#This Row],[Lfd Nr. 
(aus konsolidierter Datei)]]&lt;&gt;"",BTT[[#This Row],[Lfd Nr. 
(aus konsolidierter Datei)]],VLOOKUP(aktives_Teilprojekt,Teilprojekte[[Teilprojekte]:[Kürzel]],2,FALSE)&amp;ROW(BTT[[#This Row],[Lfd Nr.
(automatisch)]])-2),"")</f>
        <v>NL168</v>
      </c>
      <c r="B137" s="15" t="s">
        <v>6121</v>
      </c>
      <c r="C137" s="15"/>
      <c r="D137" t="s">
        <v>1368</v>
      </c>
      <c r="E137" s="10" t="str">
        <f>IFERROR(IF(NOT(BTT[[#This Row],[Manuelle Änderung des Verantwortliches TP
(Auswahl - bei Bedarf)]]=""),BTT[[#This Row],[Manuelle Änderung des Verantwortliches TP
(Auswahl - bei Bedarf)]],VLOOKUP(BTT[[#This Row],[Hauptprozess
(Pflichtauswahl)]],Hauptprozesse[],3,FALSE)),"")</f>
        <v>NL</v>
      </c>
      <c r="G137" t="s">
        <v>10238</v>
      </c>
      <c r="H137" s="10" t="s">
        <v>6039</v>
      </c>
      <c r="I137" t="s">
        <v>1367</v>
      </c>
      <c r="J137" s="10" t="str">
        <f>IFERROR(VLOOKUP(BTT[[#This Row],[Verwendete Transaktion (Pflichtauswahl)]],Transaktionen[[Transaktionen]:[Langtext]],2,FALSE),"")</f>
        <v>SM: aufwandsbezogene Faktura</v>
      </c>
      <c r="O137" t="s">
        <v>6052</v>
      </c>
      <c r="T137" t="s">
        <v>6060</v>
      </c>
      <c r="V137" s="10" t="str">
        <f>IFERROR(VLOOKUP(BTT[[#This Row],[Verwendetes Formular
(Auswahl falls relevant)]],Formulare[[Formularbezeichnung]:[Formularname (technisch)]],2,FALSE),"")</f>
        <v/>
      </c>
      <c r="Y137" s="4"/>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s="10" t="str">
        <f>IFERROR(IF(BTT[[#This Row],[SAP-Modul
(Pflichtauswahl)]]&lt;&gt;VLOOKUP(BTT[[#This Row],[Verwendete Transaktion (Pflichtauswahl)]],Transaktionen[[Transaktionen]:[Modul]],3,FALSE),"Modul anders","okay"),"")</f>
        <v>Modul anders</v>
      </c>
      <c r="AP137" s="10" t="str">
        <f>IFERROR(IF(COUNTIFS(BTT[Verwendete Transaktion (Pflichtauswahl)],BTT[[#This Row],[Verwendete Transaktion (Pflichtauswahl)]],BTT[SAP-Modul
(Pflichtauswahl)],"&lt;&gt;"&amp;BTT[[#This Row],[SAP-Modul
(Pflichtauswahl)]])&gt;0,"Modul anders","okay"),"")</f>
        <v>Modul anders</v>
      </c>
      <c r="AQ137" s="10" t="str">
        <f>IFERROR(IF(COUNTIFS(BTT[Verwendete Transaktion (Pflichtauswahl)],BTT[[#This Row],[Verwendete Transaktion (Pflichtauswahl)]],BTT[Verantwortliches TP
(automatisch)],"&lt;&gt;"&amp;BTT[[#This Row],[Verantwortliches TP
(automatisch)]])&gt;0,"Transaktion mehrfach","okay"),"")</f>
        <v>okay</v>
      </c>
      <c r="AR137" s="10" t="str">
        <f>IFERROR(IF(COUNTIFS(BTT[Verwendete Transaktion (Pflichtauswahl)],BTT[[#This Row],[Verwendete Transaktion (Pflichtauswahl)]],BTT[Verantwortliches TP
(automatisch)],"&lt;&gt;"&amp;VLOOKUP(aktives_Teilprojekt,Teilprojekte[[Teilprojekte]:[Kürzel]],2,FALSE))&gt;0,"Transaktion mehrfach","okay"),"")</f>
        <v>okay</v>
      </c>
      <c r="AS137" s="10" t="s">
        <v>9811</v>
      </c>
      <c r="AT137" s="10"/>
    </row>
    <row r="138" spans="1:46" x14ac:dyDescent="0.25">
      <c r="A138" s="14" t="str">
        <f>IFERROR(IF(BTT[[#This Row],[Lfd Nr. 
(aus konsolidierter Datei)]]&lt;&gt;"",BTT[[#This Row],[Lfd Nr. 
(aus konsolidierter Datei)]],VLOOKUP(aktives_Teilprojekt,Teilprojekte[[Teilprojekte]:[Kürzel]],2,FALSE)&amp;ROW(BTT[[#This Row],[Lfd Nr.
(automatisch)]])-2),"")</f>
        <v>NL169</v>
      </c>
      <c r="B138" s="15" t="s">
        <v>6121</v>
      </c>
      <c r="C138" s="15"/>
      <c r="D138" t="s">
        <v>4678</v>
      </c>
      <c r="E138" s="10" t="str">
        <f>IFERROR(IF(NOT(BTT[[#This Row],[Manuelle Änderung des Verantwortliches TP
(Auswahl - bei Bedarf)]]=""),BTT[[#This Row],[Manuelle Änderung des Verantwortliches TP
(Auswahl - bei Bedarf)]],VLOOKUP(BTT[[#This Row],[Hauptprozess
(Pflichtauswahl)]],Hauptprozesse[],3,FALSE)),"")</f>
        <v>NL</v>
      </c>
      <c r="G138" t="s">
        <v>10238</v>
      </c>
      <c r="H138" s="10" t="s">
        <v>6039</v>
      </c>
      <c r="I138" t="s">
        <v>4677</v>
      </c>
      <c r="J138" s="10" t="str">
        <f>IFERROR(VLOOKUP(BTT[[#This Row],[Verwendete Transaktion (Pflichtauswahl)]],Transaktionen[[Transaktionen]:[Langtext]],2,FALSE),"")</f>
        <v>Liste Fakturen</v>
      </c>
      <c r="O138" t="s">
        <v>6052</v>
      </c>
      <c r="T138" t="s">
        <v>6060</v>
      </c>
      <c r="V138" s="10" t="str">
        <f>IFERROR(VLOOKUP(BTT[[#This Row],[Verwendetes Formular
(Auswahl falls relevant)]],Formulare[[Formularbezeichnung]:[Formularname (technisch)]],2,FALSE),"")</f>
        <v/>
      </c>
      <c r="Y138" s="4"/>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9812</v>
      </c>
      <c r="AT138" s="10"/>
    </row>
    <row r="139" spans="1:46" x14ac:dyDescent="0.25">
      <c r="A139" s="14" t="str">
        <f>IFERROR(IF(BTT[[#This Row],[Lfd Nr. 
(aus konsolidierter Datei)]]&lt;&gt;"",BTT[[#This Row],[Lfd Nr. 
(aus konsolidierter Datei)]],VLOOKUP(aktives_Teilprojekt,Teilprojekte[[Teilprojekte]:[Kürzel]],2,FALSE)&amp;ROW(BTT[[#This Row],[Lfd Nr.
(automatisch)]])-2),"")</f>
        <v>NL170</v>
      </c>
      <c r="B139" s="15" t="s">
        <v>6121</v>
      </c>
      <c r="C139" s="15"/>
      <c r="D139" t="s">
        <v>9814</v>
      </c>
      <c r="E139" s="10" t="str">
        <f>IFERROR(IF(NOT(BTT[[#This Row],[Manuelle Änderung des Verantwortliches TP
(Auswahl - bei Bedarf)]]=""),BTT[[#This Row],[Manuelle Änderung des Verantwortliches TP
(Auswahl - bei Bedarf)]],VLOOKUP(BTT[[#This Row],[Hauptprozess
(Pflichtauswahl)]],Hauptprozesse[],3,FALSE)),"")</f>
        <v>NL</v>
      </c>
      <c r="G139" t="s">
        <v>10238</v>
      </c>
      <c r="H139" s="10" t="s">
        <v>6039</v>
      </c>
      <c r="I139" t="s">
        <v>7353</v>
      </c>
      <c r="J139" s="10" t="str">
        <f>IFERROR(VLOOKUP(BTT[[#This Row],[Verwendete Transaktion (Pflichtauswahl)]],Transaktionen[[Transaktionen]:[Langtext]],2,FALSE),"")</f>
        <v>Liste Fakturen</v>
      </c>
      <c r="O139" t="s">
        <v>6052</v>
      </c>
      <c r="T139" t="s">
        <v>6060</v>
      </c>
      <c r="V139" s="10" t="str">
        <f>IFERROR(VLOOKUP(BTT[[#This Row],[Verwendetes Formular
(Auswahl falls relevant)]],Formulare[[Formularbezeichnung]:[Formularname (technisch)]],2,FALSE),"")</f>
        <v/>
      </c>
      <c r="Y139" s="4"/>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9813</v>
      </c>
      <c r="AT139" s="10"/>
    </row>
    <row r="140" spans="1:46" ht="30" x14ac:dyDescent="0.25">
      <c r="A140" s="14" t="str">
        <f>IFERROR(IF(BTT[[#This Row],[Lfd Nr. 
(aus konsolidierter Datei)]]&lt;&gt;"",BTT[[#This Row],[Lfd Nr. 
(aus konsolidierter Datei)]],VLOOKUP(aktives_Teilprojekt,Teilprojekte[[Teilprojekte]:[Kürzel]],2,FALSE)&amp;ROW(BTT[[#This Row],[Lfd Nr.
(automatisch)]])-2),"")</f>
        <v>NL171</v>
      </c>
      <c r="B140" s="15" t="s">
        <v>6121</v>
      </c>
      <c r="C140" s="15"/>
      <c r="D140" t="s">
        <v>4688</v>
      </c>
      <c r="E140" s="10" t="str">
        <f>IFERROR(IF(NOT(BTT[[#This Row],[Manuelle Änderung des Verantwortliches TP
(Auswahl - bei Bedarf)]]=""),BTT[[#This Row],[Manuelle Änderung des Verantwortliches TP
(Auswahl - bei Bedarf)]],VLOOKUP(BTT[[#This Row],[Hauptprozess
(Pflichtauswahl)]],Hauptprozesse[],3,FALSE)),"")</f>
        <v>NL</v>
      </c>
      <c r="G140" t="s">
        <v>10238</v>
      </c>
      <c r="H140" s="10" t="s">
        <v>6039</v>
      </c>
      <c r="I140" t="s">
        <v>4687</v>
      </c>
      <c r="J140" s="10" t="str">
        <f>IFERROR(VLOOKUP(BTT[[#This Row],[Verwendete Transaktion (Pflichtauswahl)]],Transaktionen[[Transaktionen]:[Langtext]],2,FALSE),"")</f>
        <v>Liste gesperrte Fakturen</v>
      </c>
      <c r="O140" t="s">
        <v>6052</v>
      </c>
      <c r="T140" t="s">
        <v>6060</v>
      </c>
      <c r="V140" s="10" t="str">
        <f>IFERROR(VLOOKUP(BTT[[#This Row],[Verwendetes Formular
(Auswahl falls relevant)]],Formulare[[Formularbezeichnung]:[Formularname (technisch)]],2,FALSE),"")</f>
        <v/>
      </c>
      <c r="Y140" s="4" t="s">
        <v>10316</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9815</v>
      </c>
      <c r="AT140" s="10"/>
    </row>
    <row r="141" spans="1:46" ht="30" x14ac:dyDescent="0.25">
      <c r="A141" s="14" t="str">
        <f>IFERROR(IF(BTT[[#This Row],[Lfd Nr. 
(aus konsolidierter Datei)]]&lt;&gt;"",BTT[[#This Row],[Lfd Nr. 
(aus konsolidierter Datei)]],VLOOKUP(aktives_Teilprojekt,Teilprojekte[[Teilprojekte]:[Kürzel]],2,FALSE)&amp;ROW(BTT[[#This Row],[Lfd Nr.
(automatisch)]])-2),"")</f>
        <v>NL172</v>
      </c>
      <c r="B141" s="15" t="s">
        <v>6121</v>
      </c>
      <c r="C141" s="15"/>
      <c r="D141" t="s">
        <v>2531</v>
      </c>
      <c r="E141" s="10" t="str">
        <f>IFERROR(IF(NOT(BTT[[#This Row],[Manuelle Änderung des Verantwortliches TP
(Auswahl - bei Bedarf)]]=""),BTT[[#This Row],[Manuelle Änderung des Verantwortliches TP
(Auswahl - bei Bedarf)]],VLOOKUP(BTT[[#This Row],[Hauptprozess
(Pflichtauswahl)]],Hauptprozesse[],3,FALSE)),"")</f>
        <v>NL</v>
      </c>
      <c r="G141" t="s">
        <v>10238</v>
      </c>
      <c r="H141" s="10" t="s">
        <v>6041</v>
      </c>
      <c r="I141" t="s">
        <v>2530</v>
      </c>
      <c r="J141" s="10" t="str">
        <f>IFERROR(VLOOKUP(BTT[[#This Row],[Verwendete Transaktion (Pflichtauswahl)]],Transaktionen[[Transaktionen]:[Langtext]],2,FALSE),"")</f>
        <v>Ändern Servicemeldung</v>
      </c>
      <c r="O141" t="s">
        <v>6052</v>
      </c>
      <c r="T141" t="s">
        <v>6060</v>
      </c>
      <c r="V141" s="10" t="str">
        <f>IFERROR(VLOOKUP(BTT[[#This Row],[Verwendetes Formular
(Auswahl falls relevant)]],Formulare[[Formularbezeichnung]:[Formularname (technisch)]],2,FALSE),"")</f>
        <v/>
      </c>
      <c r="Y141" s="4" t="s">
        <v>10317</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9816</v>
      </c>
      <c r="AT141" s="10"/>
    </row>
    <row r="142" spans="1:46" x14ac:dyDescent="0.25">
      <c r="A142" s="14" t="str">
        <f>IFERROR(IF(BTT[[#This Row],[Lfd Nr. 
(aus konsolidierter Datei)]]&lt;&gt;"",BTT[[#This Row],[Lfd Nr. 
(aus konsolidierter Datei)]],VLOOKUP(aktives_Teilprojekt,Teilprojekte[[Teilprojekte]:[Kürzel]],2,FALSE)&amp;ROW(BTT[[#This Row],[Lfd Nr.
(automatisch)]])-2),"")</f>
        <v>NL173</v>
      </c>
      <c r="B142" s="15" t="s">
        <v>6121</v>
      </c>
      <c r="C142" s="15"/>
      <c r="D142" t="s">
        <v>640</v>
      </c>
      <c r="E142" s="10" t="str">
        <f>IFERROR(IF(NOT(BTT[[#This Row],[Manuelle Änderung des Verantwortliches TP
(Auswahl - bei Bedarf)]]=""),BTT[[#This Row],[Manuelle Änderung des Verantwortliches TP
(Auswahl - bei Bedarf)]],VLOOKUP(BTT[[#This Row],[Hauptprozess
(Pflichtauswahl)]],Hauptprozesse[],3,FALSE)),"")</f>
        <v>NL</v>
      </c>
      <c r="G142" t="s">
        <v>10238</v>
      </c>
      <c r="H142" s="10" t="s">
        <v>6041</v>
      </c>
      <c r="I142" t="s">
        <v>2532</v>
      </c>
      <c r="J142" s="10" t="str">
        <f>IFERROR(VLOOKUP(BTT[[#This Row],[Verwendete Transaktion (Pflichtauswahl)]],Transaktionen[[Transaktionen]:[Langtext]],2,FALSE),"")</f>
        <v>Anzeigen Servicemeldung</v>
      </c>
      <c r="O142" t="s">
        <v>6052</v>
      </c>
      <c r="T142" t="s">
        <v>6060</v>
      </c>
      <c r="V142" s="10" t="str">
        <f>IFERROR(VLOOKUP(BTT[[#This Row],[Verwendetes Formular
(Auswahl falls relevant)]],Formulare[[Formularbezeichnung]:[Formularname (technisch)]],2,FALSE),"")</f>
        <v/>
      </c>
      <c r="Y142" s="4"/>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9817</v>
      </c>
      <c r="AT142" s="10"/>
    </row>
    <row r="143" spans="1:46" ht="90" x14ac:dyDescent="0.25">
      <c r="A143" s="14" t="str">
        <f>IFERROR(IF(BTT[[#This Row],[Lfd Nr. 
(aus konsolidierter Datei)]]&lt;&gt;"",BTT[[#This Row],[Lfd Nr. 
(aus konsolidierter Datei)]],VLOOKUP(aktives_Teilprojekt,Teilprojekte[[Teilprojekte]:[Kürzel]],2,FALSE)&amp;ROW(BTT[[#This Row],[Lfd Nr.
(automatisch)]])-2),"")</f>
        <v>NL174</v>
      </c>
      <c r="B143" s="15" t="s">
        <v>6121</v>
      </c>
      <c r="C143" s="15"/>
      <c r="D143" t="s">
        <v>4657</v>
      </c>
      <c r="E143" s="10" t="str">
        <f>IFERROR(IF(NOT(BTT[[#This Row],[Manuelle Änderung des Verantwortliches TP
(Auswahl - bei Bedarf)]]=""),BTT[[#This Row],[Manuelle Änderung des Verantwortliches TP
(Auswahl - bei Bedarf)]],VLOOKUP(BTT[[#This Row],[Hauptprozess
(Pflichtauswahl)]],Hauptprozesse[],3,FALSE)),"")</f>
        <v>NL</v>
      </c>
      <c r="G143" t="s">
        <v>10238</v>
      </c>
      <c r="H143" s="10" t="s">
        <v>6039</v>
      </c>
      <c r="I143" t="s">
        <v>4656</v>
      </c>
      <c r="J143" s="10" t="str">
        <f>IFERROR(VLOOKUP(BTT[[#This Row],[Verwendete Transaktion (Pflichtauswahl)]],Transaktionen[[Transaktionen]:[Langtext]],2,FALSE),"")</f>
        <v>Angebot anlegen</v>
      </c>
      <c r="O143" t="s">
        <v>6052</v>
      </c>
      <c r="T143" t="s">
        <v>6060</v>
      </c>
      <c r="V143" s="10" t="str">
        <f>IFERROR(VLOOKUP(BTT[[#This Row],[Verwendetes Formular
(Auswahl falls relevant)]],Formulare[[Formularbezeichnung]:[Formularname (technisch)]],2,FALSE),"")</f>
        <v/>
      </c>
      <c r="Y143" s="4" t="s">
        <v>10318</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9818</v>
      </c>
      <c r="AT143" s="10"/>
    </row>
    <row r="144" spans="1:46" x14ac:dyDescent="0.25">
      <c r="A144" s="14" t="str">
        <f>IFERROR(IF(BTT[[#This Row],[Lfd Nr. 
(aus konsolidierter Datei)]]&lt;&gt;"",BTT[[#This Row],[Lfd Nr. 
(aus konsolidierter Datei)]],VLOOKUP(aktives_Teilprojekt,Teilprojekte[[Teilprojekte]:[Kürzel]],2,FALSE)&amp;ROW(BTT[[#This Row],[Lfd Nr.
(automatisch)]])-2),"")</f>
        <v>NL175</v>
      </c>
      <c r="B144" s="15" t="s">
        <v>6121</v>
      </c>
      <c r="C144" s="15"/>
      <c r="D144" t="s">
        <v>4659</v>
      </c>
      <c r="E144" s="10" t="str">
        <f>IFERROR(IF(NOT(BTT[[#This Row],[Manuelle Änderung des Verantwortliches TP
(Auswahl - bei Bedarf)]]=""),BTT[[#This Row],[Manuelle Änderung des Verantwortliches TP
(Auswahl - bei Bedarf)]],VLOOKUP(BTT[[#This Row],[Hauptprozess
(Pflichtauswahl)]],Hauptprozesse[],3,FALSE)),"")</f>
        <v>NL</v>
      </c>
      <c r="G144" t="s">
        <v>10238</v>
      </c>
      <c r="H144" s="10" t="s">
        <v>6039</v>
      </c>
      <c r="I144" t="s">
        <v>4658</v>
      </c>
      <c r="J144" s="10" t="str">
        <f>IFERROR(VLOOKUP(BTT[[#This Row],[Verwendete Transaktion (Pflichtauswahl)]],Transaktionen[[Transaktionen]:[Langtext]],2,FALSE),"")</f>
        <v>Angebot ändern</v>
      </c>
      <c r="O144" t="s">
        <v>6052</v>
      </c>
      <c r="T144" t="s">
        <v>6060</v>
      </c>
      <c r="V144" s="10" t="str">
        <f>IFERROR(VLOOKUP(BTT[[#This Row],[Verwendetes Formular
(Auswahl falls relevant)]],Formulare[[Formularbezeichnung]:[Formularname (technisch)]],2,FALSE),"")</f>
        <v/>
      </c>
      <c r="Y144" s="4"/>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okay</v>
      </c>
      <c r="AR144" s="10" t="str">
        <f>IFERROR(IF(COUNTIFS(BTT[Verwendete Transaktion (Pflichtauswahl)],BTT[[#This Row],[Verwendete Transaktion (Pflichtauswahl)]],BTT[Verantwortliches TP
(automatisch)],"&lt;&gt;"&amp;VLOOKUP(aktives_Teilprojekt,Teilprojekte[[Teilprojekte]:[Kürzel]],2,FALSE))&gt;0,"Transaktion mehrfach","okay"),"")</f>
        <v>okay</v>
      </c>
      <c r="AS144" s="10" t="s">
        <v>9819</v>
      </c>
      <c r="AT144" s="10"/>
    </row>
    <row r="145" spans="1:46" x14ac:dyDescent="0.25">
      <c r="A145" s="14" t="str">
        <f>IFERROR(IF(BTT[[#This Row],[Lfd Nr. 
(aus konsolidierter Datei)]]&lt;&gt;"",BTT[[#This Row],[Lfd Nr. 
(aus konsolidierter Datei)]],VLOOKUP(aktives_Teilprojekt,Teilprojekte[[Teilprojekte]:[Kürzel]],2,FALSE)&amp;ROW(BTT[[#This Row],[Lfd Nr.
(automatisch)]])-2),"")</f>
        <v>NL176</v>
      </c>
      <c r="B145" s="15" t="s">
        <v>6121</v>
      </c>
      <c r="C145" s="15"/>
      <c r="D145" t="s">
        <v>3187</v>
      </c>
      <c r="E145" s="10" t="str">
        <f>IFERROR(IF(NOT(BTT[[#This Row],[Manuelle Änderung des Verantwortliches TP
(Auswahl - bei Bedarf)]]=""),BTT[[#This Row],[Manuelle Änderung des Verantwortliches TP
(Auswahl - bei Bedarf)]],VLOOKUP(BTT[[#This Row],[Hauptprozess
(Pflichtauswahl)]],Hauptprozesse[],3,FALSE)),"")</f>
        <v>NL</v>
      </c>
      <c r="G145" t="s">
        <v>10238</v>
      </c>
      <c r="H145" s="10" t="s">
        <v>6039</v>
      </c>
      <c r="I145" t="s">
        <v>4660</v>
      </c>
      <c r="J145" s="10" t="str">
        <f>IFERROR(VLOOKUP(BTT[[#This Row],[Verwendete Transaktion (Pflichtauswahl)]],Transaktionen[[Transaktionen]:[Langtext]],2,FALSE),"")</f>
        <v>Angebot anzeigen</v>
      </c>
      <c r="O145" t="s">
        <v>6052</v>
      </c>
      <c r="T145" t="s">
        <v>6060</v>
      </c>
      <c r="V145" s="10" t="str">
        <f>IFERROR(VLOOKUP(BTT[[#This Row],[Verwendetes Formular
(Auswahl falls relevant)]],Formulare[[Formularbezeichnung]:[Formularname (technisch)]],2,FALSE),"")</f>
        <v/>
      </c>
      <c r="Y145" s="4"/>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okay</v>
      </c>
      <c r="AQ145" s="10" t="str">
        <f>IFERROR(IF(COUNTIFS(BTT[Verwendete Transaktion (Pflichtauswahl)],BTT[[#This Row],[Verwendete Transaktion (Pflichtauswahl)]],BTT[Verantwortliches TP
(automatisch)],"&lt;&gt;"&amp;BTT[[#This Row],[Verantwortliches TP
(automatisch)]])&gt;0,"Transaktion mehrfach","okay"),"")</f>
        <v>okay</v>
      </c>
      <c r="AR145" s="10" t="str">
        <f>IFERROR(IF(COUNTIFS(BTT[Verwendete Transaktion (Pflichtauswahl)],BTT[[#This Row],[Verwendete Transaktion (Pflichtauswahl)]],BTT[Verantwortliches TP
(automatisch)],"&lt;&gt;"&amp;VLOOKUP(aktives_Teilprojekt,Teilprojekte[[Teilprojekte]:[Kürzel]],2,FALSE))&gt;0,"Transaktion mehrfach","okay"),"")</f>
        <v>okay</v>
      </c>
      <c r="AS145" s="10" t="s">
        <v>9820</v>
      </c>
      <c r="AT145" s="10"/>
    </row>
    <row r="146" spans="1:46" ht="30" x14ac:dyDescent="0.25">
      <c r="A146" s="14" t="str">
        <f>IFERROR(IF(BTT[[#This Row],[Lfd Nr. 
(aus konsolidierter Datei)]]&lt;&gt;"",BTT[[#This Row],[Lfd Nr. 
(aus konsolidierter Datei)]],VLOOKUP(aktives_Teilprojekt,Teilprojekte[[Teilprojekte]:[Kürzel]],2,FALSE)&amp;ROW(BTT[[#This Row],[Lfd Nr.
(automatisch)]])-2),"")</f>
        <v>NL177</v>
      </c>
      <c r="B146" s="15" t="s">
        <v>6121</v>
      </c>
      <c r="C146" s="15"/>
      <c r="D146" t="s">
        <v>9822</v>
      </c>
      <c r="E146" s="10" t="str">
        <f>IFERROR(IF(NOT(BTT[[#This Row],[Manuelle Änderung des Verantwortliches TP
(Auswahl - bei Bedarf)]]=""),BTT[[#This Row],[Manuelle Änderung des Verantwortliches TP
(Auswahl - bei Bedarf)]],VLOOKUP(BTT[[#This Row],[Hauptprozess
(Pflichtauswahl)]],Hauptprozesse[],3,FALSE)),"")</f>
        <v>NL</v>
      </c>
      <c r="G146" t="s">
        <v>10238</v>
      </c>
      <c r="H146" s="10" t="s">
        <v>6041</v>
      </c>
      <c r="I146" t="s">
        <v>2486</v>
      </c>
      <c r="J146" s="10" t="str">
        <f>IFERROR(VLOOKUP(BTT[[#This Row],[Verwendete Transaktion (Pflichtauswahl)]],Transaktionen[[Transaktionen]:[Langtext]],2,FALSE),"")</f>
        <v>AUFTRAG ÄNDERN</v>
      </c>
      <c r="O146" t="s">
        <v>6052</v>
      </c>
      <c r="T146" t="s">
        <v>6060</v>
      </c>
      <c r="V146" s="10" t="str">
        <f>IFERROR(VLOOKUP(BTT[[#This Row],[Verwendetes Formular
(Auswahl falls relevant)]],Formulare[[Formularbezeichnung]:[Formularname (technisch)]],2,FALSE),"")</f>
        <v/>
      </c>
      <c r="Y146" s="4" t="s">
        <v>10317</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okay</v>
      </c>
      <c r="AQ146" s="10" t="str">
        <f>IFERROR(IF(COUNTIFS(BTT[Verwendete Transaktion (Pflichtauswahl)],BTT[[#This Row],[Verwendete Transaktion (Pflichtauswahl)]],BTT[Verantwortliches TP
(automatisch)],"&lt;&gt;"&amp;BTT[[#This Row],[Verantwortliches TP
(automatisch)]])&gt;0,"Transaktion mehrfach","okay"),"")</f>
        <v>okay</v>
      </c>
      <c r="AR146" s="10" t="str">
        <f>IFERROR(IF(COUNTIFS(BTT[Verwendete Transaktion (Pflichtauswahl)],BTT[[#This Row],[Verwendete Transaktion (Pflichtauswahl)]],BTT[Verantwortliches TP
(automatisch)],"&lt;&gt;"&amp;VLOOKUP(aktives_Teilprojekt,Teilprojekte[[Teilprojekte]:[Kürzel]],2,FALSE))&gt;0,"Transaktion mehrfach","okay"),"")</f>
        <v>okay</v>
      </c>
      <c r="AS146" s="10" t="s">
        <v>9821</v>
      </c>
      <c r="AT146" s="10"/>
    </row>
    <row r="147" spans="1:46" x14ac:dyDescent="0.25">
      <c r="A147" s="14" t="str">
        <f>IFERROR(IF(BTT[[#This Row],[Lfd Nr. 
(aus konsolidierter Datei)]]&lt;&gt;"",BTT[[#This Row],[Lfd Nr. 
(aus konsolidierter Datei)]],VLOOKUP(aktives_Teilprojekt,Teilprojekte[[Teilprojekte]:[Kürzel]],2,FALSE)&amp;ROW(BTT[[#This Row],[Lfd Nr.
(automatisch)]])-2),"")</f>
        <v>NL178</v>
      </c>
      <c r="B147" s="15" t="s">
        <v>6121</v>
      </c>
      <c r="C147" s="15"/>
      <c r="D147" t="s">
        <v>636</v>
      </c>
      <c r="E147" s="10" t="str">
        <f>IFERROR(IF(NOT(BTT[[#This Row],[Manuelle Änderung des Verantwortliches TP
(Auswahl - bei Bedarf)]]=""),BTT[[#This Row],[Manuelle Änderung des Verantwortliches TP
(Auswahl - bei Bedarf)]],VLOOKUP(BTT[[#This Row],[Hauptprozess
(Pflichtauswahl)]],Hauptprozesse[],3,FALSE)),"")</f>
        <v>NL</v>
      </c>
      <c r="G147" t="s">
        <v>10238</v>
      </c>
      <c r="H147" s="10" t="s">
        <v>6041</v>
      </c>
      <c r="I147" t="s">
        <v>2488</v>
      </c>
      <c r="J147" s="10" t="str">
        <f>IFERROR(VLOOKUP(BTT[[#This Row],[Verwendete Transaktion (Pflichtauswahl)]],Transaktionen[[Transaktionen]:[Langtext]],2,FALSE),"")</f>
        <v>Anzeigen IH-Auftrag</v>
      </c>
      <c r="O147" t="s">
        <v>6052</v>
      </c>
      <c r="T147" t="s">
        <v>6060</v>
      </c>
      <c r="V147" s="10" t="str">
        <f>IFERROR(VLOOKUP(BTT[[#This Row],[Verwendetes Formular
(Auswahl falls relevant)]],Formulare[[Formularbezeichnung]:[Formularname (technisch)]],2,FALSE),"")</f>
        <v/>
      </c>
      <c r="Y147" s="4"/>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okay</v>
      </c>
      <c r="AQ147" s="10" t="str">
        <f>IFERROR(IF(COUNTIFS(BTT[Verwendete Transaktion (Pflichtauswahl)],BTT[[#This Row],[Verwendete Transaktion (Pflichtauswahl)]],BTT[Verantwortliches TP
(automatisch)],"&lt;&gt;"&amp;BTT[[#This Row],[Verantwortliches TP
(automatisch)]])&gt;0,"Transaktion mehrfach","okay"),"")</f>
        <v>okay</v>
      </c>
      <c r="AR147" s="10" t="str">
        <f>IFERROR(IF(COUNTIFS(BTT[Verwendete Transaktion (Pflichtauswahl)],BTT[[#This Row],[Verwendete Transaktion (Pflichtauswahl)]],BTT[Verantwortliches TP
(automatisch)],"&lt;&gt;"&amp;VLOOKUP(aktives_Teilprojekt,Teilprojekte[[Teilprojekte]:[Kürzel]],2,FALSE))&gt;0,"Transaktion mehrfach","okay"),"")</f>
        <v>okay</v>
      </c>
      <c r="AS147" s="10" t="s">
        <v>9823</v>
      </c>
      <c r="AT147" s="10"/>
    </row>
    <row r="148" spans="1:46" ht="45" x14ac:dyDescent="0.25">
      <c r="A148" s="14" t="str">
        <f>IFERROR(IF(BTT[[#This Row],[Lfd Nr. 
(aus konsolidierter Datei)]]&lt;&gt;"",BTT[[#This Row],[Lfd Nr. 
(aus konsolidierter Datei)]],VLOOKUP(aktives_Teilprojekt,Teilprojekte[[Teilprojekte]:[Kürzel]],2,FALSE)&amp;ROW(BTT[[#This Row],[Lfd Nr.
(automatisch)]])-2),"")</f>
        <v>NL179</v>
      </c>
      <c r="B148" s="15" t="s">
        <v>6121</v>
      </c>
      <c r="C148" s="15"/>
      <c r="D148" t="s">
        <v>1205</v>
      </c>
      <c r="E148" s="10" t="str">
        <f>IFERROR(IF(NOT(BTT[[#This Row],[Manuelle Änderung des Verantwortliches TP
(Auswahl - bei Bedarf)]]=""),BTT[[#This Row],[Manuelle Änderung des Verantwortliches TP
(Auswahl - bei Bedarf)]],VLOOKUP(BTT[[#This Row],[Hauptprozess
(Pflichtauswahl)]],Hauptprozesse[],3,FALSE)),"")</f>
        <v>NL</v>
      </c>
      <c r="G148" t="s">
        <v>10238</v>
      </c>
      <c r="H148" s="10" t="s">
        <v>6087</v>
      </c>
      <c r="I148" t="s">
        <v>1204</v>
      </c>
      <c r="J148" s="10" t="str">
        <f>IFERROR(VLOOKUP(BTT[[#This Row],[Verwendete Transaktion (Pflichtauswahl)]],Transaktionen[[Transaktionen]:[Langtext]],2,FALSE),"")</f>
        <v>Customer-Interaction-Center</v>
      </c>
      <c r="O148" t="s">
        <v>6052</v>
      </c>
      <c r="T148" t="s">
        <v>6060</v>
      </c>
      <c r="V148" s="10" t="str">
        <f>IFERROR(VLOOKUP(BTT[[#This Row],[Verwendetes Formular
(Auswahl falls relevant)]],Formulare[[Formularbezeichnung]:[Formularname (technisch)]],2,FALSE),"")</f>
        <v/>
      </c>
      <c r="Y148" s="4" t="s">
        <v>10319</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okay</v>
      </c>
      <c r="AR148" s="10" t="str">
        <f>IFERROR(IF(COUNTIFS(BTT[Verwendete Transaktion (Pflichtauswahl)],BTT[[#This Row],[Verwendete Transaktion (Pflichtauswahl)]],BTT[Verantwortliches TP
(automatisch)],"&lt;&gt;"&amp;VLOOKUP(aktives_Teilprojekt,Teilprojekte[[Teilprojekte]:[Kürzel]],2,FALSE))&gt;0,"Transaktion mehrfach","okay"),"")</f>
        <v>okay</v>
      </c>
      <c r="AS148" s="10" t="s">
        <v>9824</v>
      </c>
      <c r="AT148" s="10"/>
    </row>
    <row r="149" spans="1:46" ht="60" x14ac:dyDescent="0.25">
      <c r="A149" s="14" t="str">
        <f>IFERROR(IF(BTT[[#This Row],[Lfd Nr. 
(aus konsolidierter Datei)]]&lt;&gt;"",BTT[[#This Row],[Lfd Nr. 
(aus konsolidierter Datei)]],VLOOKUP(aktives_Teilprojekt,Teilprojekte[[Teilprojekte]:[Kürzel]],2,FALSE)&amp;ROW(BTT[[#This Row],[Lfd Nr.
(automatisch)]])-2),"")</f>
        <v>NL180</v>
      </c>
      <c r="B149" s="15" t="s">
        <v>6121</v>
      </c>
      <c r="C149" s="15"/>
      <c r="D149" t="s">
        <v>9826</v>
      </c>
      <c r="E149" s="10" t="str">
        <f>IFERROR(IF(NOT(BTT[[#This Row],[Manuelle Änderung des Verantwortliches TP
(Auswahl - bei Bedarf)]]=""),BTT[[#This Row],[Manuelle Änderung des Verantwortliches TP
(Auswahl - bei Bedarf)]],VLOOKUP(BTT[[#This Row],[Hauptprozess
(Pflichtauswahl)]],Hauptprozesse[],3,FALSE)),"")</f>
        <v>NL</v>
      </c>
      <c r="G149" t="s">
        <v>10238</v>
      </c>
      <c r="H149" s="10" t="s">
        <v>6039</v>
      </c>
      <c r="I149" t="s">
        <v>5353</v>
      </c>
      <c r="J149" s="10" t="str">
        <f>IFERROR(VLOOKUP(BTT[[#This Row],[Verwendete Transaktion (Pflichtauswahl)]],Transaktionen[[Transaktionen]:[Langtext]],2,FALSE),"")</f>
        <v>Auftrag Istkostenbericht m. Herkunft</v>
      </c>
      <c r="M149" t="s">
        <v>5353</v>
      </c>
      <c r="O149" t="s">
        <v>6052</v>
      </c>
      <c r="T149" t="s">
        <v>6060</v>
      </c>
      <c r="V149" s="10" t="str">
        <f>IFERROR(VLOOKUP(BTT[[#This Row],[Verwendetes Formular
(Auswahl falls relevant)]],Formulare[[Formularbezeichnung]:[Formularname (technisch)]],2,FALSE),"")</f>
        <v/>
      </c>
      <c r="Y149" s="4" t="s">
        <v>10320</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s="10" t="str">
        <f>IFERROR(IF(BTT[[#This Row],[SAP-Modul
(Pflichtauswahl)]]&lt;&gt;VLOOKUP(BTT[[#This Row],[Verwendete Transaktion (Pflichtauswahl)]],Transaktionen[[Transaktionen]:[Modul]],3,FALSE),"Modul anders","okay"),"")</f>
        <v>Modul anders</v>
      </c>
      <c r="AP149" s="10" t="str">
        <f>IFERROR(IF(COUNTIFS(BTT[Verwendete Transaktion (Pflichtauswahl)],BTT[[#This Row],[Verwendete Transaktion (Pflichtauswahl)]],BTT[SAP-Modul
(Pflichtauswahl)],"&lt;&gt;"&amp;BTT[[#This Row],[SAP-Modul
(Pflichtauswahl)]])&gt;0,"Modul anders","okay"),"")</f>
        <v>Modul anders</v>
      </c>
      <c r="AQ149" s="10" t="str">
        <f>IFERROR(IF(COUNTIFS(BTT[Verwendete Transaktion (Pflichtauswahl)],BTT[[#This Row],[Verwendete Transaktion (Pflichtauswahl)]],BTT[Verantwortliches TP
(automatisch)],"&lt;&gt;"&amp;BTT[[#This Row],[Verantwortliches TP
(automatisch)]])&gt;0,"Transaktion mehrfach","okay"),"")</f>
        <v>okay</v>
      </c>
      <c r="AR149" s="10" t="str">
        <f>IFERROR(IF(COUNTIFS(BTT[Verwendete Transaktion (Pflichtauswahl)],BTT[[#This Row],[Verwendete Transaktion (Pflichtauswahl)]],BTT[Verantwortliches TP
(automatisch)],"&lt;&gt;"&amp;VLOOKUP(aktives_Teilprojekt,Teilprojekte[[Teilprojekte]:[Kürzel]],2,FALSE))&gt;0,"Transaktion mehrfach","okay"),"")</f>
        <v>okay</v>
      </c>
      <c r="AS149" s="10" t="s">
        <v>9825</v>
      </c>
      <c r="AT149" s="10"/>
    </row>
    <row r="150" spans="1:46" x14ac:dyDescent="0.25">
      <c r="A150" s="14" t="str">
        <f>IFERROR(IF(BTT[[#This Row],[Lfd Nr. 
(aus konsolidierter Datei)]]&lt;&gt;"",BTT[[#This Row],[Lfd Nr. 
(aus konsolidierter Datei)]],VLOOKUP(aktives_Teilprojekt,Teilprojekte[[Teilprojekte]:[Kürzel]],2,FALSE)&amp;ROW(BTT[[#This Row],[Lfd Nr.
(automatisch)]])-2),"")</f>
        <v>NL185</v>
      </c>
      <c r="B150" s="15" t="s">
        <v>6121</v>
      </c>
      <c r="C150" s="15"/>
      <c r="D150" t="s">
        <v>9833</v>
      </c>
      <c r="E150" s="10" t="str">
        <f>IFERROR(IF(NOT(BTT[[#This Row],[Manuelle Änderung des Verantwortliches TP
(Auswahl - bei Bedarf)]]=""),BTT[[#This Row],[Manuelle Änderung des Verantwortliches TP
(Auswahl - bei Bedarf)]],VLOOKUP(BTT[[#This Row],[Hauptprozess
(Pflichtauswahl)]],Hauptprozesse[],3,FALSE)),"")</f>
        <v>BLQ</v>
      </c>
      <c r="F150" t="s">
        <v>5</v>
      </c>
      <c r="G150" t="s">
        <v>10238</v>
      </c>
      <c r="H150" s="10" t="s">
        <v>6038</v>
      </c>
      <c r="I150" t="s">
        <v>2958</v>
      </c>
      <c r="J150" s="10" t="str">
        <f>IFERROR(VLOOKUP(BTT[[#This Row],[Verwendete Transaktion (Pflichtauswahl)]],Transaktionen[[Transaktionen]:[Langtext]],2,FALSE),"")</f>
        <v>Materialbeleg anzeigen</v>
      </c>
      <c r="O150" t="s">
        <v>6052</v>
      </c>
      <c r="T150" t="s">
        <v>6060</v>
      </c>
      <c r="V150" s="10" t="str">
        <f>IFERROR(VLOOKUP(BTT[[#This Row],[Verwendetes Formular
(Auswahl falls relevant)]],Formulare[[Formularbezeichnung]:[Formularname (technisch)]],2,FALSE),"")</f>
        <v/>
      </c>
      <c r="Y150" s="4"/>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Hauptprozess anderes TP</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okay</v>
      </c>
      <c r="AR1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0" s="10" t="s">
        <v>9832</v>
      </c>
      <c r="AT150" s="10"/>
    </row>
    <row r="151" spans="1:46" ht="30" x14ac:dyDescent="0.25">
      <c r="A151" s="14" t="str">
        <f>IFERROR(IF(BTT[[#This Row],[Lfd Nr. 
(aus konsolidierter Datei)]]&lt;&gt;"",BTT[[#This Row],[Lfd Nr. 
(aus konsolidierter Datei)]],VLOOKUP(aktives_Teilprojekt,Teilprojekte[[Teilprojekte]:[Kürzel]],2,FALSE)&amp;ROW(BTT[[#This Row],[Lfd Nr.
(automatisch)]])-2),"")</f>
        <v>NL186</v>
      </c>
      <c r="B151" s="15" t="s">
        <v>6121</v>
      </c>
      <c r="C151" s="15"/>
      <c r="D151" t="s">
        <v>3147</v>
      </c>
      <c r="E151" s="10" t="str">
        <f>IFERROR(IF(NOT(BTT[[#This Row],[Manuelle Änderung des Verantwortliches TP
(Auswahl - bei Bedarf)]]=""),BTT[[#This Row],[Manuelle Änderung des Verantwortliches TP
(Auswahl - bei Bedarf)]],VLOOKUP(BTT[[#This Row],[Hauptprozess
(Pflichtauswahl)]],Hauptprozesse[],3,FALSE)),"")</f>
        <v>BLQ</v>
      </c>
      <c r="F151" t="s">
        <v>5</v>
      </c>
      <c r="G151" t="s">
        <v>10238</v>
      </c>
      <c r="H151" s="10" t="s">
        <v>6038</v>
      </c>
      <c r="I151" t="s">
        <v>3146</v>
      </c>
      <c r="J151" s="10" t="str">
        <f>IFERROR(VLOOKUP(BTT[[#This Row],[Verwendete Transaktion (Pflichtauswahl)]],Transaktionen[[Transaktionen]:[Langtext]],2,FALSE),"")</f>
        <v>Bestellungen zur Kontierung</v>
      </c>
      <c r="O151" t="s">
        <v>6052</v>
      </c>
      <c r="T151" t="s">
        <v>6060</v>
      </c>
      <c r="V151" s="10" t="str">
        <f>IFERROR(VLOOKUP(BTT[[#This Row],[Verwendetes Formular
(Auswahl falls relevant)]],Formulare[[Formularbezeichnung]:[Formularname (technisch)]],2,FALSE),"")</f>
        <v/>
      </c>
      <c r="Y151" s="4" t="s">
        <v>10322</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Hauptprozess anderes TP</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1" s="10" t="s">
        <v>9834</v>
      </c>
      <c r="AT151" s="10"/>
    </row>
    <row r="152" spans="1:46" ht="30" x14ac:dyDescent="0.25">
      <c r="A152" s="14" t="str">
        <f>IFERROR(IF(BTT[[#This Row],[Lfd Nr. 
(aus konsolidierter Datei)]]&lt;&gt;"",BTT[[#This Row],[Lfd Nr. 
(aus konsolidierter Datei)]],VLOOKUP(aktives_Teilprojekt,Teilprojekte[[Teilprojekte]:[Kürzel]],2,FALSE)&amp;ROW(BTT[[#This Row],[Lfd Nr.
(automatisch)]])-2),"")</f>
        <v>NL187</v>
      </c>
      <c r="B152" s="15" t="s">
        <v>6121</v>
      </c>
      <c r="C152" s="15"/>
      <c r="D152" t="s">
        <v>696</v>
      </c>
      <c r="E152" s="10" t="str">
        <f>IFERROR(IF(NOT(BTT[[#This Row],[Manuelle Änderung des Verantwortliches TP
(Auswahl - bei Bedarf)]]=""),BTT[[#This Row],[Manuelle Änderung des Verantwortliches TP
(Auswahl - bei Bedarf)]],VLOOKUP(BTT[[#This Row],[Hauptprozess
(Pflichtauswahl)]],Hauptprozesse[],3,FALSE)),"")</f>
        <v>BLQ</v>
      </c>
      <c r="F152" t="s">
        <v>5</v>
      </c>
      <c r="G152" t="s">
        <v>10238</v>
      </c>
      <c r="H152" s="10" t="s">
        <v>6038</v>
      </c>
      <c r="I152" t="s">
        <v>3299</v>
      </c>
      <c r="J152" s="10" t="str">
        <f>IFERROR(VLOOKUP(BTT[[#This Row],[Verwendete Transaktion (Pflichtauswahl)]],Transaktionen[[Transaktionen]:[Langtext]],2,FALSE),"")</f>
        <v>Aufruf der MIRO - Status Ändern</v>
      </c>
      <c r="O152" t="s">
        <v>6052</v>
      </c>
      <c r="T152" t="s">
        <v>6060</v>
      </c>
      <c r="V152" s="10" t="str">
        <f>IFERROR(VLOOKUP(BTT[[#This Row],[Verwendetes Formular
(Auswahl falls relevant)]],Formulare[[Formularbezeichnung]:[Formularname (technisch)]],2,FALSE),"")</f>
        <v/>
      </c>
      <c r="Y152" s="4" t="s">
        <v>10322</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Hauptprozess anderes TP</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2" s="10" t="s">
        <v>9835</v>
      </c>
      <c r="AT152" s="10"/>
    </row>
    <row r="153" spans="1:46" x14ac:dyDescent="0.25">
      <c r="A153" s="14" t="str">
        <f>IFERROR(IF(BTT[[#This Row],[Lfd Nr. 
(aus konsolidierter Datei)]]&lt;&gt;"",BTT[[#This Row],[Lfd Nr. 
(aus konsolidierter Datei)]],VLOOKUP(aktives_Teilprojekt,Teilprojekte[[Teilprojekte]:[Kürzel]],2,FALSE)&amp;ROW(BTT[[#This Row],[Lfd Nr.
(automatisch)]])-2),"")</f>
        <v>NL188</v>
      </c>
      <c r="B153" s="15" t="s">
        <v>8593</v>
      </c>
      <c r="C153" s="15"/>
      <c r="D153" t="s">
        <v>9837</v>
      </c>
      <c r="E153" s="10" t="str">
        <f>IFERROR(IF(NOT(BTT[[#This Row],[Manuelle Änderung des Verantwortliches TP
(Auswahl - bei Bedarf)]]=""),BTT[[#This Row],[Manuelle Änderung des Verantwortliches TP
(Auswahl - bei Bedarf)]],VLOOKUP(BTT[[#This Row],[Hauptprozess
(Pflichtauswahl)]],Hauptprozesse[],3,FALSE)),"")</f>
        <v>NL</v>
      </c>
      <c r="G153" t="s">
        <v>10238</v>
      </c>
      <c r="H153" s="10" t="s">
        <v>6039</v>
      </c>
      <c r="I153" t="s">
        <v>5743</v>
      </c>
      <c r="J153" s="10" t="str">
        <f>IFERROR(VLOOKUP(BTT[[#This Row],[Verwendete Transaktion (Pflichtauswahl)]],Transaktionen[[Transaktionen]:[Langtext]],2,FALSE),"")</f>
        <v>Statusreport zum team utilities/Haus</v>
      </c>
      <c r="O153" t="s">
        <v>6052</v>
      </c>
      <c r="T153" t="s">
        <v>6060</v>
      </c>
      <c r="V153" s="10" t="str">
        <f>IFERROR(VLOOKUP(BTT[[#This Row],[Verwendetes Formular
(Auswahl falls relevant)]],Formulare[[Formularbezeichnung]:[Formularname (technisch)]],2,FALSE),"")</f>
        <v/>
      </c>
      <c r="Y153" s="4"/>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9836</v>
      </c>
      <c r="AT153" s="10"/>
    </row>
    <row r="154" spans="1:46" x14ac:dyDescent="0.25">
      <c r="A154" s="14" t="str">
        <f>IFERROR(IF(BTT[[#This Row],[Lfd Nr. 
(aus konsolidierter Datei)]]&lt;&gt;"",BTT[[#This Row],[Lfd Nr. 
(aus konsolidierter Datei)]],VLOOKUP(aktives_Teilprojekt,Teilprojekte[[Teilprojekte]:[Kürzel]],2,FALSE)&amp;ROW(BTT[[#This Row],[Lfd Nr.
(automatisch)]])-2),"")</f>
        <v>NL189</v>
      </c>
      <c r="B154" s="15" t="s">
        <v>8593</v>
      </c>
      <c r="C154" s="15"/>
      <c r="D154" t="s">
        <v>9837</v>
      </c>
      <c r="E154" s="10" t="str">
        <f>IFERROR(IF(NOT(BTT[[#This Row],[Manuelle Änderung des Verantwortliches TP
(Auswahl - bei Bedarf)]]=""),BTT[[#This Row],[Manuelle Änderung des Verantwortliches TP
(Auswahl - bei Bedarf)]],VLOOKUP(BTT[[#This Row],[Hauptprozess
(Pflichtauswahl)]],Hauptprozesse[],3,FALSE)),"")</f>
        <v>NL</v>
      </c>
      <c r="G154" t="s">
        <v>10238</v>
      </c>
      <c r="H154" s="10" t="s">
        <v>6039</v>
      </c>
      <c r="I154" t="s">
        <v>5745</v>
      </c>
      <c r="J154" s="10" t="str">
        <f>IFERROR(VLOOKUP(BTT[[#This Row],[Verwendete Transaktion (Pflichtauswahl)]],Transaktionen[[Transaktionen]:[Langtext]],2,FALSE),"")</f>
        <v>Auswertung Faktura SD</v>
      </c>
      <c r="O154" t="s">
        <v>6052</v>
      </c>
      <c r="T154" t="s">
        <v>6060</v>
      </c>
      <c r="V154" s="10" t="str">
        <f>IFERROR(VLOOKUP(BTT[[#This Row],[Verwendetes Formular
(Auswahl falls relevant)]],Formulare[[Formularbezeichnung]:[Formularname (technisch)]],2,FALSE),"")</f>
        <v/>
      </c>
      <c r="Y154" s="4"/>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okay</v>
      </c>
      <c r="AP154" s="10" t="str">
        <f>IFERROR(IF(COUNTIFS(BTT[Verwendete Transaktion (Pflichtauswahl)],BTT[[#This Row],[Verwendete Transaktion (Pflichtauswahl)]],BTT[SAP-Modul
(Pflichtauswahl)],"&lt;&gt;"&amp;BTT[[#This Row],[SAP-Modul
(Pflichtauswahl)]])&gt;0,"Modul anders","okay"),"")</f>
        <v>okay</v>
      </c>
      <c r="AQ154" s="10" t="str">
        <f>IFERROR(IF(COUNTIFS(BTT[Verwendete Transaktion (Pflichtauswahl)],BTT[[#This Row],[Verwendete Transaktion (Pflichtauswahl)]],BTT[Verantwortliches TP
(automatisch)],"&lt;&gt;"&amp;BTT[[#This Row],[Verantwortliches TP
(automatisch)]])&gt;0,"Transaktion mehrfach","okay"),"")</f>
        <v>okay</v>
      </c>
      <c r="AR154" s="10" t="str">
        <f>IFERROR(IF(COUNTIFS(BTT[Verwendete Transaktion (Pflichtauswahl)],BTT[[#This Row],[Verwendete Transaktion (Pflichtauswahl)]],BTT[Verantwortliches TP
(automatisch)],"&lt;&gt;"&amp;VLOOKUP(aktives_Teilprojekt,Teilprojekte[[Teilprojekte]:[Kürzel]],2,FALSE))&gt;0,"Transaktion mehrfach","okay"),"")</f>
        <v>okay</v>
      </c>
      <c r="AS154" s="10" t="s">
        <v>9838</v>
      </c>
      <c r="AT154" s="10"/>
    </row>
    <row r="155" spans="1:46" x14ac:dyDescent="0.25">
      <c r="A155" s="14" t="str">
        <f>IFERROR(IF(BTT[[#This Row],[Lfd Nr. 
(aus konsolidierter Datei)]]&lt;&gt;"",BTT[[#This Row],[Lfd Nr. 
(aus konsolidierter Datei)]],VLOOKUP(aktives_Teilprojekt,Teilprojekte[[Teilprojekte]:[Kürzel]],2,FALSE)&amp;ROW(BTT[[#This Row],[Lfd Nr.
(automatisch)]])-2),"")</f>
        <v>NL190</v>
      </c>
      <c r="B155" s="15" t="s">
        <v>8593</v>
      </c>
      <c r="C155" s="15"/>
      <c r="D155" t="s">
        <v>9837</v>
      </c>
      <c r="E155" s="10" t="str">
        <f>IFERROR(IF(NOT(BTT[[#This Row],[Manuelle Änderung des Verantwortliches TP
(Auswahl - bei Bedarf)]]=""),BTT[[#This Row],[Manuelle Änderung des Verantwortliches TP
(Auswahl - bei Bedarf)]],VLOOKUP(BTT[[#This Row],[Hauptprozess
(Pflichtauswahl)]],Hauptprozesse[],3,FALSE)),"")</f>
        <v>NL</v>
      </c>
      <c r="G155" t="s">
        <v>10238</v>
      </c>
      <c r="H155" s="10" t="s">
        <v>6039</v>
      </c>
      <c r="I155" t="s">
        <v>5747</v>
      </c>
      <c r="J155" s="10" t="str">
        <f>IFERROR(VLOOKUP(BTT[[#This Row],[Verwendete Transaktion (Pflichtauswahl)]],Transaktionen[[Transaktionen]:[Langtext]],2,FALSE),"")</f>
        <v>Dauer 075er Statuswechsel</v>
      </c>
      <c r="O155" t="s">
        <v>6052</v>
      </c>
      <c r="T155" t="s">
        <v>6060</v>
      </c>
      <c r="V155" s="10" t="str">
        <f>IFERROR(VLOOKUP(BTT[[#This Row],[Verwendetes Formular
(Auswahl falls relevant)]],Formulare[[Formularbezeichnung]:[Formularname (technisch)]],2,FALSE),"")</f>
        <v/>
      </c>
      <c r="Y155" s="4"/>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okay</v>
      </c>
      <c r="AQ155" s="10" t="str">
        <f>IFERROR(IF(COUNTIFS(BTT[Verwendete Transaktion (Pflichtauswahl)],BTT[[#This Row],[Verwendete Transaktion (Pflichtauswahl)]],BTT[Verantwortliches TP
(automatisch)],"&lt;&gt;"&amp;BTT[[#This Row],[Verantwortliches TP
(automatisch)]])&gt;0,"Transaktion mehrfach","okay"),"")</f>
        <v>okay</v>
      </c>
      <c r="AR155" s="10" t="str">
        <f>IFERROR(IF(COUNTIFS(BTT[Verwendete Transaktion (Pflichtauswahl)],BTT[[#This Row],[Verwendete Transaktion (Pflichtauswahl)]],BTT[Verantwortliches TP
(automatisch)],"&lt;&gt;"&amp;VLOOKUP(aktives_Teilprojekt,Teilprojekte[[Teilprojekte]:[Kürzel]],2,FALSE))&gt;0,"Transaktion mehrfach","okay"),"")</f>
        <v>okay</v>
      </c>
      <c r="AS155" s="10" t="s">
        <v>9839</v>
      </c>
      <c r="AT155" s="10"/>
    </row>
    <row r="156" spans="1:46" x14ac:dyDescent="0.25">
      <c r="A156" s="14" t="str">
        <f>IFERROR(IF(BTT[[#This Row],[Lfd Nr. 
(aus konsolidierter Datei)]]&lt;&gt;"",BTT[[#This Row],[Lfd Nr. 
(aus konsolidierter Datei)]],VLOOKUP(aktives_Teilprojekt,Teilprojekte[[Teilprojekte]:[Kürzel]],2,FALSE)&amp;ROW(BTT[[#This Row],[Lfd Nr.
(automatisch)]])-2),"")</f>
        <v>NL191</v>
      </c>
      <c r="B156" s="15" t="s">
        <v>8593</v>
      </c>
      <c r="C156" s="15"/>
      <c r="D156" t="s">
        <v>9837</v>
      </c>
      <c r="E156" s="10" t="str">
        <f>IFERROR(IF(NOT(BTT[[#This Row],[Manuelle Änderung des Verantwortliches TP
(Auswahl - bei Bedarf)]]=""),BTT[[#This Row],[Manuelle Änderung des Verantwortliches TP
(Auswahl - bei Bedarf)]],VLOOKUP(BTT[[#This Row],[Hauptprozess
(Pflichtauswahl)]],Hauptprozesse[],3,FALSE)),"")</f>
        <v>NL</v>
      </c>
      <c r="G156" t="s">
        <v>10238</v>
      </c>
      <c r="H156" s="10" t="s">
        <v>6039</v>
      </c>
      <c r="I156" t="s">
        <v>5749</v>
      </c>
      <c r="J156" s="10" t="str">
        <f>IFERROR(VLOOKUP(BTT[[#This Row],[Verwendete Transaktion (Pflichtauswahl)]],Transaktionen[[Transaktionen]:[Langtext]],2,FALSE),"")</f>
        <v>Differenz Faktura- Buchungsdatum</v>
      </c>
      <c r="O156" t="s">
        <v>6052</v>
      </c>
      <c r="T156" t="s">
        <v>6060</v>
      </c>
      <c r="V156" s="10" t="str">
        <f>IFERROR(VLOOKUP(BTT[[#This Row],[Verwendetes Formular
(Auswahl falls relevant)]],Formulare[[Formularbezeichnung]:[Formularname (technisch)]],2,FALSE),"")</f>
        <v/>
      </c>
      <c r="Y156" s="4"/>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okay</v>
      </c>
      <c r="AQ156" s="10" t="str">
        <f>IFERROR(IF(COUNTIFS(BTT[Verwendete Transaktion (Pflichtauswahl)],BTT[[#This Row],[Verwendete Transaktion (Pflichtauswahl)]],BTT[Verantwortliches TP
(automatisch)],"&lt;&gt;"&amp;BTT[[#This Row],[Verantwortliches TP
(automatisch)]])&gt;0,"Transaktion mehrfach","okay"),"")</f>
        <v>okay</v>
      </c>
      <c r="AR156" s="10" t="str">
        <f>IFERROR(IF(COUNTIFS(BTT[Verwendete Transaktion (Pflichtauswahl)],BTT[[#This Row],[Verwendete Transaktion (Pflichtauswahl)]],BTT[Verantwortliches TP
(automatisch)],"&lt;&gt;"&amp;VLOOKUP(aktives_Teilprojekt,Teilprojekte[[Teilprojekte]:[Kürzel]],2,FALSE))&gt;0,"Transaktion mehrfach","okay"),"")</f>
        <v>okay</v>
      </c>
      <c r="AS156" s="10" t="s">
        <v>9840</v>
      </c>
      <c r="AT156" s="10"/>
    </row>
    <row r="157" spans="1:46" x14ac:dyDescent="0.25">
      <c r="A157" s="14" t="str">
        <f>IFERROR(IF(BTT[[#This Row],[Lfd Nr. 
(aus konsolidierter Datei)]]&lt;&gt;"",BTT[[#This Row],[Lfd Nr. 
(aus konsolidierter Datei)]],VLOOKUP(aktives_Teilprojekt,Teilprojekte[[Teilprojekte]:[Kürzel]],2,FALSE)&amp;ROW(BTT[[#This Row],[Lfd Nr.
(automatisch)]])-2),"")</f>
        <v>NL227</v>
      </c>
      <c r="B157" s="15" t="s">
        <v>6122</v>
      </c>
      <c r="C157" s="15"/>
      <c r="D157" t="s">
        <v>9902</v>
      </c>
      <c r="E157" s="10" t="str">
        <f>IFERROR(IF(NOT(BTT[[#This Row],[Manuelle Änderung des Verantwortliches TP
(Auswahl - bei Bedarf)]]=""),BTT[[#This Row],[Manuelle Änderung des Verantwortliches TP
(Auswahl - bei Bedarf)]],VLOOKUP(BTT[[#This Row],[Hauptprozess
(Pflichtauswahl)]],Hauptprozesse[],3,FALSE)),"")</f>
        <v>NL</v>
      </c>
      <c r="G157" t="s">
        <v>10238</v>
      </c>
      <c r="H157" s="10" t="s">
        <v>8485</v>
      </c>
      <c r="I157" t="s">
        <v>8521</v>
      </c>
      <c r="J157" s="10" t="str">
        <f>IFERROR(VLOOKUP(BTT[[#This Row],[Verwendete Transaktion (Pflichtauswahl)]],Transaktionen[[Transaktionen]:[Langtext]],2,FALSE),"")</f>
        <v>Durchführung in Drittsystem (Non-SAP)</v>
      </c>
      <c r="O157" t="s">
        <v>6052</v>
      </c>
      <c r="R157" t="s">
        <v>8892</v>
      </c>
      <c r="S157" t="s">
        <v>10261</v>
      </c>
      <c r="T157" t="s">
        <v>6061</v>
      </c>
      <c r="V157" s="10" t="str">
        <f>IFERROR(VLOOKUP(BTT[[#This Row],[Verwendetes Formular
(Auswahl falls relevant)]],Formulare[[Formularbezeichnung]:[Formularname (technisch)]],2,FALSE),"")</f>
        <v/>
      </c>
      <c r="W157" t="s">
        <v>10326</v>
      </c>
      <c r="Y157" s="4"/>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Modul anders</v>
      </c>
      <c r="AQ157" s="10" t="str">
        <f>IFERROR(IF(COUNTIFS(BTT[Verwendete Transaktion (Pflichtauswahl)],BTT[[#This Row],[Verwendete Transaktion (Pflichtauswahl)]],BTT[Verantwortliches TP
(automatisch)],"&lt;&gt;"&amp;BTT[[#This Row],[Verantwortliches TP
(automatisch)]])&gt;0,"Transaktion mehrfach","okay"),"")</f>
        <v>Transaktion mehrfach</v>
      </c>
      <c r="AR1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7" s="10" t="s">
        <v>9901</v>
      </c>
      <c r="AT157" s="10"/>
    </row>
    <row r="158" spans="1:46" x14ac:dyDescent="0.25">
      <c r="A158" s="14" t="str">
        <f>IFERROR(IF(BTT[[#This Row],[Lfd Nr. 
(aus konsolidierter Datei)]]&lt;&gt;"",BTT[[#This Row],[Lfd Nr. 
(aus konsolidierter Datei)]],VLOOKUP(aktives_Teilprojekt,Teilprojekte[[Teilprojekte]:[Kürzel]],2,FALSE)&amp;ROW(BTT[[#This Row],[Lfd Nr.
(automatisch)]])-2),"")</f>
        <v>NL228</v>
      </c>
      <c r="B158" s="15" t="s">
        <v>6122</v>
      </c>
      <c r="C158" s="15"/>
      <c r="D158" t="s">
        <v>9904</v>
      </c>
      <c r="E158" s="10" t="str">
        <f>IFERROR(IF(NOT(BTT[[#This Row],[Manuelle Änderung des Verantwortliches TP
(Auswahl - bei Bedarf)]]=""),BTT[[#This Row],[Manuelle Änderung des Verantwortliches TP
(Auswahl - bei Bedarf)]],VLOOKUP(BTT[[#This Row],[Hauptprozess
(Pflichtauswahl)]],Hauptprozesse[],3,FALSE)),"")</f>
        <v>NL</v>
      </c>
      <c r="G158" t="s">
        <v>10238</v>
      </c>
      <c r="H158" s="10" t="s">
        <v>8485</v>
      </c>
      <c r="I158" t="s">
        <v>8521</v>
      </c>
      <c r="J158" s="10" t="str">
        <f>IFERROR(VLOOKUP(BTT[[#This Row],[Verwendete Transaktion (Pflichtauswahl)]],Transaktionen[[Transaktionen]:[Langtext]],2,FALSE),"")</f>
        <v>Durchführung in Drittsystem (Non-SAP)</v>
      </c>
      <c r="O158" t="s">
        <v>6052</v>
      </c>
      <c r="R158" t="s">
        <v>8892</v>
      </c>
      <c r="S158" t="s">
        <v>10261</v>
      </c>
      <c r="T158" t="s">
        <v>6061</v>
      </c>
      <c r="V158" s="10" t="str">
        <f>IFERROR(VLOOKUP(BTT[[#This Row],[Verwendetes Formular
(Auswahl falls relevant)]],Formulare[[Formularbezeichnung]:[Formularname (technisch)]],2,FALSE),"")</f>
        <v/>
      </c>
      <c r="W158" t="s">
        <v>10323</v>
      </c>
      <c r="Y158" s="4"/>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Modul anders</v>
      </c>
      <c r="AQ158" s="10" t="str">
        <f>IFERROR(IF(COUNTIFS(BTT[Verwendete Transaktion (Pflichtauswahl)],BTT[[#This Row],[Verwendete Transaktion (Pflichtauswahl)]],BTT[Verantwortliches TP
(automatisch)],"&lt;&gt;"&amp;BTT[[#This Row],[Verantwortliches TP
(automatisch)]])&gt;0,"Transaktion mehrfach","okay"),"")</f>
        <v>Transaktion mehrfach</v>
      </c>
      <c r="AR1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8" s="10" t="s">
        <v>9903</v>
      </c>
      <c r="AT158" s="10"/>
    </row>
    <row r="159" spans="1:46" x14ac:dyDescent="0.25">
      <c r="A159" s="14" t="str">
        <f>IFERROR(IF(BTT[[#This Row],[Lfd Nr. 
(aus konsolidierter Datei)]]&lt;&gt;"",BTT[[#This Row],[Lfd Nr. 
(aus konsolidierter Datei)]],VLOOKUP(aktives_Teilprojekt,Teilprojekte[[Teilprojekte]:[Kürzel]],2,FALSE)&amp;ROW(BTT[[#This Row],[Lfd Nr.
(automatisch)]])-2),"")</f>
        <v>NL229</v>
      </c>
      <c r="B159" s="15" t="s">
        <v>6122</v>
      </c>
      <c r="C159" s="15"/>
      <c r="D159" t="s">
        <v>9906</v>
      </c>
      <c r="E159" s="10" t="str">
        <f>IFERROR(IF(NOT(BTT[[#This Row],[Manuelle Änderung des Verantwortliches TP
(Auswahl - bei Bedarf)]]=""),BTT[[#This Row],[Manuelle Änderung des Verantwortliches TP
(Auswahl - bei Bedarf)]],VLOOKUP(BTT[[#This Row],[Hauptprozess
(Pflichtauswahl)]],Hauptprozesse[],3,FALSE)),"")</f>
        <v>NL</v>
      </c>
      <c r="G159" t="s">
        <v>10238</v>
      </c>
      <c r="H159" s="10" t="s">
        <v>8485</v>
      </c>
      <c r="I159" t="s">
        <v>8521</v>
      </c>
      <c r="J159" s="10" t="str">
        <f>IFERROR(VLOOKUP(BTT[[#This Row],[Verwendete Transaktion (Pflichtauswahl)]],Transaktionen[[Transaktionen]:[Langtext]],2,FALSE),"")</f>
        <v>Durchführung in Drittsystem (Non-SAP)</v>
      </c>
      <c r="O159" t="s">
        <v>6052</v>
      </c>
      <c r="R159" t="s">
        <v>8892</v>
      </c>
      <c r="S159" t="s">
        <v>10261</v>
      </c>
      <c r="T159" t="s">
        <v>6061</v>
      </c>
      <c r="V159" s="10" t="str">
        <f>IFERROR(VLOOKUP(BTT[[#This Row],[Verwendetes Formular
(Auswahl falls relevant)]],Formulare[[Formularbezeichnung]:[Formularname (technisch)]],2,FALSE),"")</f>
        <v/>
      </c>
      <c r="W159" t="s">
        <v>10323</v>
      </c>
      <c r="Y159" s="4"/>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Modul anders</v>
      </c>
      <c r="AQ159" s="10" t="str">
        <f>IFERROR(IF(COUNTIFS(BTT[Verwendete Transaktion (Pflichtauswahl)],BTT[[#This Row],[Verwendete Transaktion (Pflichtauswahl)]],BTT[Verantwortliches TP
(automatisch)],"&lt;&gt;"&amp;BTT[[#This Row],[Verantwortliches TP
(automatisch)]])&gt;0,"Transaktion mehrfach","okay"),"")</f>
        <v>Transaktion mehrfach</v>
      </c>
      <c r="AR1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9" s="10" t="s">
        <v>9905</v>
      </c>
      <c r="AT159" s="10"/>
    </row>
    <row r="160" spans="1:46" x14ac:dyDescent="0.25">
      <c r="A160" s="14" t="str">
        <f>IFERROR(IF(BTT[[#This Row],[Lfd Nr. 
(aus konsolidierter Datei)]]&lt;&gt;"",BTT[[#This Row],[Lfd Nr. 
(aus konsolidierter Datei)]],VLOOKUP(aktives_Teilprojekt,Teilprojekte[[Teilprojekte]:[Kürzel]],2,FALSE)&amp;ROW(BTT[[#This Row],[Lfd Nr.
(automatisch)]])-2),"")</f>
        <v>NL230</v>
      </c>
      <c r="B160" s="15" t="s">
        <v>6122</v>
      </c>
      <c r="C160" s="15"/>
      <c r="D160" t="s">
        <v>9908</v>
      </c>
      <c r="E160" s="10" t="str">
        <f>IFERROR(IF(NOT(BTT[[#This Row],[Manuelle Änderung des Verantwortliches TP
(Auswahl - bei Bedarf)]]=""),BTT[[#This Row],[Manuelle Änderung des Verantwortliches TP
(Auswahl - bei Bedarf)]],VLOOKUP(BTT[[#This Row],[Hauptprozess
(Pflichtauswahl)]],Hauptprozesse[],3,FALSE)),"")</f>
        <v>NL</v>
      </c>
      <c r="G160" t="s">
        <v>10238</v>
      </c>
      <c r="H160" s="10" t="s">
        <v>6322</v>
      </c>
      <c r="I160" t="s">
        <v>4388</v>
      </c>
      <c r="J160" s="10" t="str">
        <f>IFERROR(VLOOKUP(BTT[[#This Row],[Verwendete Transaktion (Pflichtauswahl)]],Transaktionen[[Transaktionen]:[Langtext]],2,FALSE),"")</f>
        <v>Auftrag: lfd. Periode/kumuliert</v>
      </c>
      <c r="O160" t="s">
        <v>6052</v>
      </c>
      <c r="T160" t="s">
        <v>6060</v>
      </c>
      <c r="V160" s="10" t="str">
        <f>IFERROR(VLOOKUP(BTT[[#This Row],[Verwendetes Formular
(Auswahl falls relevant)]],Formulare[[Formularbezeichnung]:[Formularname (technisch)]],2,FALSE),"")</f>
        <v/>
      </c>
      <c r="Y160" s="4"/>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9907</v>
      </c>
      <c r="AT160" s="10"/>
    </row>
    <row r="161" spans="1:46" x14ac:dyDescent="0.25">
      <c r="A161" s="14" t="str">
        <f>IFERROR(IF(BTT[[#This Row],[Lfd Nr. 
(aus konsolidierter Datei)]]&lt;&gt;"",BTT[[#This Row],[Lfd Nr. 
(aus konsolidierter Datei)]],VLOOKUP(aktives_Teilprojekt,Teilprojekte[[Teilprojekte]:[Kürzel]],2,FALSE)&amp;ROW(BTT[[#This Row],[Lfd Nr.
(automatisch)]])-2),"")</f>
        <v>NL236</v>
      </c>
      <c r="B161" s="15" t="s">
        <v>8591</v>
      </c>
      <c r="C161" s="15" t="s">
        <v>6232</v>
      </c>
      <c r="D161" t="s">
        <v>9919</v>
      </c>
      <c r="E161" s="10" t="str">
        <f>IFERROR(IF(NOT(BTT[[#This Row],[Manuelle Änderung des Verantwortliches TP
(Auswahl - bei Bedarf)]]=""),BTT[[#This Row],[Manuelle Änderung des Verantwortliches TP
(Auswahl - bei Bedarf)]],VLOOKUP(BTT[[#This Row],[Hauptprozess
(Pflichtauswahl)]],Hauptprozesse[],3,FALSE)),"")</f>
        <v>NL</v>
      </c>
      <c r="H161" s="10"/>
      <c r="J161" s="10" t="str">
        <f>IFERROR(VLOOKUP(BTT[[#This Row],[Verwendete Transaktion (Pflichtauswahl)]],Transaktionen[[Transaktionen]:[Langtext]],2,FALSE),"")</f>
        <v/>
      </c>
      <c r="O161" t="s">
        <v>6052</v>
      </c>
      <c r="V161" s="10" t="str">
        <f>IFERROR(VLOOKUP(BTT[[#This Row],[Verwendetes Formular
(Auswahl falls relevant)]],Formulare[[Formularbezeichnung]:[Formularname (technisch)]],2,FALSE),"")</f>
        <v/>
      </c>
      <c r="Y161" s="4"/>
      <c r="AK161" s="10" t="str">
        <f>IF(BTT[[#This Row],[Subprozess
(optionale Auswahl)]]="","okay",IF(VLOOKUP(BTT[[#This Row],[Subprozess
(optionale Auswahl)]],BPML[[Subprozess]:[Zugeordneter Hauptprozess]],3,FALSE)=BTT[[#This Row],[Hauptprozess
(Pflichtauswahl)]],"okay","falscher Subprozess"))</f>
        <v>falscher Subprozess</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9918</v>
      </c>
      <c r="AT161" s="10"/>
    </row>
    <row r="162" spans="1:46" x14ac:dyDescent="0.25">
      <c r="A162" s="14" t="str">
        <f>IFERROR(IF(BTT[[#This Row],[Lfd Nr. 
(aus konsolidierter Datei)]]&lt;&gt;"",BTT[[#This Row],[Lfd Nr. 
(aus konsolidierter Datei)]],VLOOKUP(aktives_Teilprojekt,Teilprojekte[[Teilprojekte]:[Kürzel]],2,FALSE)&amp;ROW(BTT[[#This Row],[Lfd Nr.
(automatisch)]])-2),"")</f>
        <v>NL237</v>
      </c>
      <c r="B162" s="15" t="s">
        <v>8592</v>
      </c>
      <c r="C162" s="15" t="s">
        <v>6232</v>
      </c>
      <c r="D162" t="s">
        <v>9921</v>
      </c>
      <c r="E162" s="10" t="str">
        <f>IFERROR(IF(NOT(BTT[[#This Row],[Manuelle Änderung des Verantwortliches TP
(Auswahl - bei Bedarf)]]=""),BTT[[#This Row],[Manuelle Änderung des Verantwortliches TP
(Auswahl - bei Bedarf)]],VLOOKUP(BTT[[#This Row],[Hauptprozess
(Pflichtauswahl)]],Hauptprozesse[],3,FALSE)),"")</f>
        <v>NL</v>
      </c>
      <c r="H162" s="10"/>
      <c r="J162" s="10" t="str">
        <f>IFERROR(VLOOKUP(BTT[[#This Row],[Verwendete Transaktion (Pflichtauswahl)]],Transaktionen[[Transaktionen]:[Langtext]],2,FALSE),"")</f>
        <v/>
      </c>
      <c r="O162" t="s">
        <v>6052</v>
      </c>
      <c r="V162" s="10" t="str">
        <f>IFERROR(VLOOKUP(BTT[[#This Row],[Verwendetes Formular
(Auswahl falls relevant)]],Formulare[[Formularbezeichnung]:[Formularname (technisch)]],2,FALSE),"")</f>
        <v/>
      </c>
      <c r="Y162" s="4"/>
      <c r="AK162" s="10" t="str">
        <f>IF(BTT[[#This Row],[Subprozess
(optionale Auswahl)]]="","okay",IF(VLOOKUP(BTT[[#This Row],[Subprozess
(optionale Auswahl)]],BPML[[Subprozess]:[Zugeordneter Hauptprozess]],3,FALSE)=BTT[[#This Row],[Hauptprozess
(Pflichtauswahl)]],"okay","falscher Subprozess"))</f>
        <v>falscher Subprozess</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9920</v>
      </c>
      <c r="AT162" s="10"/>
    </row>
    <row r="163" spans="1:46" x14ac:dyDescent="0.25">
      <c r="A163" s="14" t="str">
        <f>IFERROR(IF(BTT[[#This Row],[Lfd Nr. 
(aus konsolidierter Datei)]]&lt;&gt;"",BTT[[#This Row],[Lfd Nr. 
(aus konsolidierter Datei)]],VLOOKUP(aktives_Teilprojekt,Teilprojekte[[Teilprojekte]:[Kürzel]],2,FALSE)&amp;ROW(BTT[[#This Row],[Lfd Nr.
(automatisch)]])-2),"")</f>
        <v>NL238</v>
      </c>
      <c r="B163" s="15" t="s">
        <v>6119</v>
      </c>
      <c r="C163" s="15"/>
      <c r="D163" t="s">
        <v>9923</v>
      </c>
      <c r="E163" s="10" t="str">
        <f>IFERROR(IF(NOT(BTT[[#This Row],[Manuelle Änderung des Verantwortliches TP
(Auswahl - bei Bedarf)]]=""),BTT[[#This Row],[Manuelle Änderung des Verantwortliches TP
(Auswahl - bei Bedarf)]],VLOOKUP(BTT[[#This Row],[Hauptprozess
(Pflichtauswahl)]],Hauptprozesse[],3,FALSE)),"")</f>
        <v>NL</v>
      </c>
      <c r="F163" t="s">
        <v>63</v>
      </c>
      <c r="G163" t="s">
        <v>10239</v>
      </c>
      <c r="H163" s="10" t="s">
        <v>8485</v>
      </c>
      <c r="I163" t="s">
        <v>8522</v>
      </c>
      <c r="J163" s="10" t="str">
        <f>IFERROR(VLOOKUP(BTT[[#This Row],[Verwendete Transaktion (Pflichtauswahl)]],Transaktionen[[Transaktionen]:[Langtext]],2,FALSE),"")</f>
        <v>keine digitale Erfassung</v>
      </c>
      <c r="O163" t="s">
        <v>6052</v>
      </c>
      <c r="V163" s="10" t="str">
        <f>IFERROR(VLOOKUP(BTT[[#This Row],[Verwendetes Formular
(Auswahl falls relevant)]],Formulare[[Formularbezeichnung]:[Formularname (technisch)]],2,FALSE),"")</f>
        <v/>
      </c>
      <c r="Y163" s="4"/>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9922</v>
      </c>
      <c r="AT163" s="10"/>
    </row>
    <row r="164" spans="1:46" x14ac:dyDescent="0.25">
      <c r="A164" s="14" t="str">
        <f>IFERROR(IF(BTT[[#This Row],[Lfd Nr. 
(aus konsolidierter Datei)]]&lt;&gt;"",BTT[[#This Row],[Lfd Nr. 
(aus konsolidierter Datei)]],VLOOKUP(aktives_Teilprojekt,Teilprojekte[[Teilprojekte]:[Kürzel]],2,FALSE)&amp;ROW(BTT[[#This Row],[Lfd Nr.
(automatisch)]])-2),"")</f>
        <v>NL239</v>
      </c>
      <c r="B164" s="15" t="s">
        <v>6120</v>
      </c>
      <c r="C164" s="15"/>
      <c r="D164" t="s">
        <v>9925</v>
      </c>
      <c r="E164" s="10" t="str">
        <f>IFERROR(IF(NOT(BTT[[#This Row],[Manuelle Änderung des Verantwortliches TP
(Auswahl - bei Bedarf)]]=""),BTT[[#This Row],[Manuelle Änderung des Verantwortliches TP
(Auswahl - bei Bedarf)]],VLOOKUP(BTT[[#This Row],[Hauptprozess
(Pflichtauswahl)]],Hauptprozesse[],3,FALSE)),"")</f>
        <v>NL</v>
      </c>
      <c r="F164" t="s">
        <v>63</v>
      </c>
      <c r="G164" t="s">
        <v>10239</v>
      </c>
      <c r="H164" s="10" t="s">
        <v>8485</v>
      </c>
      <c r="I164" t="s">
        <v>8522</v>
      </c>
      <c r="J164" s="10" t="str">
        <f>IFERROR(VLOOKUP(BTT[[#This Row],[Verwendete Transaktion (Pflichtauswahl)]],Transaktionen[[Transaktionen]:[Langtext]],2,FALSE),"")</f>
        <v>keine digitale Erfassung</v>
      </c>
      <c r="O164" t="s">
        <v>6052</v>
      </c>
      <c r="V164" s="10" t="str">
        <f>IFERROR(VLOOKUP(BTT[[#This Row],[Verwendetes Formular
(Auswahl falls relevant)]],Formulare[[Formularbezeichnung]:[Formularname (technisch)]],2,FALSE),"")</f>
        <v/>
      </c>
      <c r="Y164" s="4"/>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9924</v>
      </c>
      <c r="AT164" s="10"/>
    </row>
    <row r="165" spans="1:46" x14ac:dyDescent="0.25">
      <c r="A165" s="14" t="str">
        <f>IFERROR(IF(BTT[[#This Row],[Lfd Nr. 
(aus konsolidierter Datei)]]&lt;&gt;"",BTT[[#This Row],[Lfd Nr. 
(aus konsolidierter Datei)]],VLOOKUP(aktives_Teilprojekt,Teilprojekte[[Teilprojekte]:[Kürzel]],2,FALSE)&amp;ROW(BTT[[#This Row],[Lfd Nr.
(automatisch)]])-2),"")</f>
        <v>NL240</v>
      </c>
      <c r="B165" s="15"/>
      <c r="C165" s="15"/>
      <c r="D165" t="s">
        <v>9927</v>
      </c>
      <c r="E165" s="10" t="str">
        <f>IFERROR(IF(NOT(BTT[[#This Row],[Manuelle Änderung des Verantwortliches TP
(Auswahl - bei Bedarf)]]=""),BTT[[#This Row],[Manuelle Änderung des Verantwortliches TP
(Auswahl - bei Bedarf)]],VLOOKUP(BTT[[#This Row],[Hauptprozess
(Pflichtauswahl)]],Hauptprozesse[],3,FALSE)),"")</f>
        <v>NL</v>
      </c>
      <c r="F165" t="s">
        <v>63</v>
      </c>
      <c r="G165" t="s">
        <v>10239</v>
      </c>
      <c r="H165" s="10" t="s">
        <v>3</v>
      </c>
      <c r="I165" t="s">
        <v>4936</v>
      </c>
      <c r="J165" s="10" t="str">
        <f>IFERROR(VLOOKUP(BTT[[#This Row],[Verwendete Transaktion (Pflichtauswahl)]],Transaktionen[[Transaktionen]:[Langtext]],2,FALSE),"")</f>
        <v>IP-Auswertung: Erg.-Zusammenfassung</v>
      </c>
      <c r="O165" t="s">
        <v>6052</v>
      </c>
      <c r="V165" s="10" t="str">
        <f>IFERROR(VLOOKUP(BTT[[#This Row],[Verwendetes Formular
(Auswahl falls relevant)]],Formulare[[Formularbezeichnung]:[Formularname (technisch)]],2,FALSE),"")</f>
        <v/>
      </c>
      <c r="Y165" s="4"/>
      <c r="AK165" s="10"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Modul anders</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9926</v>
      </c>
      <c r="AT165" s="10"/>
    </row>
    <row r="166" spans="1:46" x14ac:dyDescent="0.25">
      <c r="A166" s="14" t="str">
        <f>IFERROR(IF(BTT[[#This Row],[Lfd Nr. 
(aus konsolidierter Datei)]]&lt;&gt;"",BTT[[#This Row],[Lfd Nr. 
(aus konsolidierter Datei)]],VLOOKUP(aktives_Teilprojekt,Teilprojekte[[Teilprojekte]:[Kürzel]],2,FALSE)&amp;ROW(BTT[[#This Row],[Lfd Nr.
(automatisch)]])-2),"")</f>
        <v>NL241</v>
      </c>
      <c r="B166" s="15"/>
      <c r="C166" s="15"/>
      <c r="D166" t="s">
        <v>9927</v>
      </c>
      <c r="E166" s="10" t="str">
        <f>IFERROR(IF(NOT(BTT[[#This Row],[Manuelle Änderung des Verantwortliches TP
(Auswahl - bei Bedarf)]]=""),BTT[[#This Row],[Manuelle Änderung des Verantwortliches TP
(Auswahl - bei Bedarf)]],VLOOKUP(BTT[[#This Row],[Hauptprozess
(Pflichtauswahl)]],Hauptprozesse[],3,FALSE)),"")</f>
        <v>NL</v>
      </c>
      <c r="F166" t="s">
        <v>63</v>
      </c>
      <c r="G166" t="s">
        <v>10239</v>
      </c>
      <c r="H166" s="10" t="s">
        <v>6322</v>
      </c>
      <c r="I166" t="s">
        <v>4388</v>
      </c>
      <c r="J166" s="10" t="str">
        <f>IFERROR(VLOOKUP(BTT[[#This Row],[Verwendete Transaktion (Pflichtauswahl)]],Transaktionen[[Transaktionen]:[Langtext]],2,FALSE),"")</f>
        <v>Auftrag: lfd. Periode/kumuliert</v>
      </c>
      <c r="O166" t="s">
        <v>6052</v>
      </c>
      <c r="V166" s="10" t="str">
        <f>IFERROR(VLOOKUP(BTT[[#This Row],[Verwendetes Formular
(Auswahl falls relevant)]],Formulare[[Formularbezeichnung]:[Formularname (technisch)]],2,FALSE),"")</f>
        <v/>
      </c>
      <c r="Y166" s="4"/>
      <c r="AK166" s="10"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9928</v>
      </c>
      <c r="AT166" s="10"/>
    </row>
    <row r="167" spans="1:46" ht="45" x14ac:dyDescent="0.25">
      <c r="A167" s="14" t="str">
        <f>IFERROR(IF(BTT[[#This Row],[Lfd Nr. 
(aus konsolidierter Datei)]]&lt;&gt;"",BTT[[#This Row],[Lfd Nr. 
(aus konsolidierter Datei)]],VLOOKUP(aktives_Teilprojekt,Teilprojekte[[Teilprojekte]:[Kürzel]],2,FALSE)&amp;ROW(BTT[[#This Row],[Lfd Nr.
(automatisch)]])-2),"")</f>
        <v>NL242</v>
      </c>
      <c r="B167" s="15"/>
      <c r="C167" s="15"/>
      <c r="D167" t="s">
        <v>9930</v>
      </c>
      <c r="E167" s="10" t="str">
        <f>IFERROR(IF(NOT(BTT[[#This Row],[Manuelle Änderung des Verantwortliches TP
(Auswahl - bei Bedarf)]]=""),BTT[[#This Row],[Manuelle Änderung des Verantwortliches TP
(Auswahl - bei Bedarf)]],VLOOKUP(BTT[[#This Row],[Hauptprozess
(Pflichtauswahl)]],Hauptprozesse[],3,FALSE)),"")</f>
        <v>NL</v>
      </c>
      <c r="F167" t="s">
        <v>63</v>
      </c>
      <c r="H167" s="10" t="s">
        <v>8485</v>
      </c>
      <c r="I167" t="s">
        <v>8522</v>
      </c>
      <c r="J167" s="10" t="str">
        <f>IFERROR(VLOOKUP(BTT[[#This Row],[Verwendete Transaktion (Pflichtauswahl)]],Transaktionen[[Transaktionen]:[Langtext]],2,FALSE),"")</f>
        <v>keine digitale Erfassung</v>
      </c>
      <c r="O167" t="s">
        <v>6052</v>
      </c>
      <c r="R167" t="s">
        <v>8576</v>
      </c>
      <c r="T167" t="s">
        <v>6061</v>
      </c>
      <c r="V167" s="10" t="str">
        <f>IFERROR(VLOOKUP(BTT[[#This Row],[Verwendetes Formular
(Auswahl falls relevant)]],Formulare[[Formularbezeichnung]:[Formularname (technisch)]],2,FALSE),"")</f>
        <v/>
      </c>
      <c r="Y167" s="4" t="s">
        <v>10327</v>
      </c>
      <c r="Z167" t="s">
        <v>6046</v>
      </c>
      <c r="AK167" s="10"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9929</v>
      </c>
      <c r="AT167" s="10"/>
    </row>
    <row r="168" spans="1:46" x14ac:dyDescent="0.25">
      <c r="A168" s="14" t="str">
        <f>IFERROR(IF(BTT[[#This Row],[Lfd Nr. 
(aus konsolidierter Datei)]]&lt;&gt;"",BTT[[#This Row],[Lfd Nr. 
(aus konsolidierter Datei)]],VLOOKUP(aktives_Teilprojekt,Teilprojekte[[Teilprojekte]:[Kürzel]],2,FALSE)&amp;ROW(BTT[[#This Row],[Lfd Nr.
(automatisch)]])-2),"")</f>
        <v>NL243</v>
      </c>
      <c r="B168" s="15"/>
      <c r="C168" s="15"/>
      <c r="D168" t="s">
        <v>9932</v>
      </c>
      <c r="E168" s="10" t="str">
        <f>IFERROR(IF(NOT(BTT[[#This Row],[Manuelle Änderung des Verantwortliches TP
(Auswahl - bei Bedarf)]]=""),BTT[[#This Row],[Manuelle Änderung des Verantwortliches TP
(Auswahl - bei Bedarf)]],VLOOKUP(BTT[[#This Row],[Hauptprozess
(Pflichtauswahl)]],Hauptprozesse[],3,FALSE)),"")</f>
        <v>NL</v>
      </c>
      <c r="F168" t="s">
        <v>63</v>
      </c>
      <c r="H168" s="10" t="s">
        <v>6041</v>
      </c>
      <c r="I168" t="s">
        <v>2528</v>
      </c>
      <c r="J168" s="10" t="str">
        <f>IFERROR(VLOOKUP(BTT[[#This Row],[Verwendete Transaktion (Pflichtauswahl)]],Transaktionen[[Transaktionen]:[Langtext]],2,FALSE),"")</f>
        <v>Anlegen Servicemeldung - Allgemein</v>
      </c>
      <c r="O168" t="s">
        <v>6052</v>
      </c>
      <c r="T168" t="s">
        <v>6060</v>
      </c>
      <c r="V168" s="10" t="str">
        <f>IFERROR(VLOOKUP(BTT[[#This Row],[Verwendetes Formular
(Auswahl falls relevant)]],Formulare[[Formularbezeichnung]:[Formularname (technisch)]],2,FALSE),"")</f>
        <v/>
      </c>
      <c r="X168" t="s">
        <v>6052</v>
      </c>
      <c r="Y168" s="4"/>
      <c r="AK168" s="10"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Transaktion mehrfach</v>
      </c>
      <c r="AR1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8" s="10" t="s">
        <v>9931</v>
      </c>
      <c r="AT168" s="10"/>
    </row>
    <row r="169" spans="1:46" ht="45" x14ac:dyDescent="0.25">
      <c r="A169" s="14" t="str">
        <f>IFERROR(IF(BTT[[#This Row],[Lfd Nr. 
(aus konsolidierter Datei)]]&lt;&gt;"",BTT[[#This Row],[Lfd Nr. 
(aus konsolidierter Datei)]],VLOOKUP(aktives_Teilprojekt,Teilprojekte[[Teilprojekte]:[Kürzel]],2,FALSE)&amp;ROW(BTT[[#This Row],[Lfd Nr.
(automatisch)]])-2),"")</f>
        <v>NL246</v>
      </c>
      <c r="B169" s="15"/>
      <c r="C169" s="15"/>
      <c r="D169" t="s">
        <v>9934</v>
      </c>
      <c r="E169" s="10" t="str">
        <f>IFERROR(IF(NOT(BTT[[#This Row],[Manuelle Änderung des Verantwortliches TP
(Auswahl - bei Bedarf)]]=""),BTT[[#This Row],[Manuelle Änderung des Verantwortliches TP
(Auswahl - bei Bedarf)]],VLOOKUP(BTT[[#This Row],[Hauptprozess
(Pflichtauswahl)]],Hauptprozesse[],3,FALSE)),"")</f>
        <v>NL</v>
      </c>
      <c r="F169" t="s">
        <v>63</v>
      </c>
      <c r="H169" s="10" t="s">
        <v>8485</v>
      </c>
      <c r="I169" t="s">
        <v>8522</v>
      </c>
      <c r="J169" s="10" t="str">
        <f>IFERROR(VLOOKUP(BTT[[#This Row],[Verwendete Transaktion (Pflichtauswahl)]],Transaktionen[[Transaktionen]:[Langtext]],2,FALSE),"")</f>
        <v>keine digitale Erfassung</v>
      </c>
      <c r="O169" t="s">
        <v>6052</v>
      </c>
      <c r="R169" t="s">
        <v>8577</v>
      </c>
      <c r="T169" t="s">
        <v>6061</v>
      </c>
      <c r="V169" s="10" t="str">
        <f>IFERROR(VLOOKUP(BTT[[#This Row],[Verwendetes Formular
(Auswahl falls relevant)]],Formulare[[Formularbezeichnung]:[Formularname (technisch)]],2,FALSE),"")</f>
        <v/>
      </c>
      <c r="W169" t="s">
        <v>10323</v>
      </c>
      <c r="X169" t="s">
        <v>6052</v>
      </c>
      <c r="Y169" s="4" t="s">
        <v>10328</v>
      </c>
      <c r="Z169" t="s">
        <v>6046</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9933</v>
      </c>
      <c r="AT169" s="10"/>
    </row>
    <row r="170" spans="1:46" ht="30" x14ac:dyDescent="0.25">
      <c r="A170" s="14" t="str">
        <f>IFERROR(IF(BTT[[#This Row],[Lfd Nr. 
(aus konsolidierter Datei)]]&lt;&gt;"",BTT[[#This Row],[Lfd Nr. 
(aus konsolidierter Datei)]],VLOOKUP(aktives_Teilprojekt,Teilprojekte[[Teilprojekte]:[Kürzel]],2,FALSE)&amp;ROW(BTT[[#This Row],[Lfd Nr.
(automatisch)]])-2),"")</f>
        <v>NL247</v>
      </c>
      <c r="B170" s="15"/>
      <c r="C170" s="15"/>
      <c r="D170" t="s">
        <v>9936</v>
      </c>
      <c r="E170" s="10" t="str">
        <f>IFERROR(IF(NOT(BTT[[#This Row],[Manuelle Änderung des Verantwortliches TP
(Auswahl - bei Bedarf)]]=""),BTT[[#This Row],[Manuelle Änderung des Verantwortliches TP
(Auswahl - bei Bedarf)]],VLOOKUP(BTT[[#This Row],[Hauptprozess
(Pflichtauswahl)]],Hauptprozesse[],3,FALSE)),"")</f>
        <v>NL</v>
      </c>
      <c r="F170" t="s">
        <v>63</v>
      </c>
      <c r="H170" s="10" t="s">
        <v>8485</v>
      </c>
      <c r="I170" t="s">
        <v>8522</v>
      </c>
      <c r="J170" s="10" t="str">
        <f>IFERROR(VLOOKUP(BTT[[#This Row],[Verwendete Transaktion (Pflichtauswahl)]],Transaktionen[[Transaktionen]:[Langtext]],2,FALSE),"")</f>
        <v>keine digitale Erfassung</v>
      </c>
      <c r="O170" t="s">
        <v>6051</v>
      </c>
      <c r="R170" t="s">
        <v>8577</v>
      </c>
      <c r="T170" t="s">
        <v>6061</v>
      </c>
      <c r="V170" s="10" t="str">
        <f>IFERROR(VLOOKUP(BTT[[#This Row],[Verwendetes Formular
(Auswahl falls relevant)]],Formulare[[Formularbezeichnung]:[Formularname (technisch)]],2,FALSE),"")</f>
        <v/>
      </c>
      <c r="W170" t="s">
        <v>10329</v>
      </c>
      <c r="X170" t="s">
        <v>6052</v>
      </c>
      <c r="Y170" s="4" t="s">
        <v>10330</v>
      </c>
      <c r="Z170" t="s">
        <v>6046</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9935</v>
      </c>
      <c r="AT170" s="10"/>
    </row>
    <row r="171" spans="1:46" x14ac:dyDescent="0.25">
      <c r="A171" s="14" t="str">
        <f>IFERROR(IF(BTT[[#This Row],[Lfd Nr. 
(aus konsolidierter Datei)]]&lt;&gt;"",BTT[[#This Row],[Lfd Nr. 
(aus konsolidierter Datei)]],VLOOKUP(aktives_Teilprojekt,Teilprojekte[[Teilprojekte]:[Kürzel]],2,FALSE)&amp;ROW(BTT[[#This Row],[Lfd Nr.
(automatisch)]])-2),"")</f>
        <v>NL248</v>
      </c>
      <c r="B171" s="15"/>
      <c r="C171" s="15"/>
      <c r="D171" t="s">
        <v>9938</v>
      </c>
      <c r="E171" s="10" t="str">
        <f>IFERROR(IF(NOT(BTT[[#This Row],[Manuelle Änderung des Verantwortliches TP
(Auswahl - bei Bedarf)]]=""),BTT[[#This Row],[Manuelle Änderung des Verantwortliches TP
(Auswahl - bei Bedarf)]],VLOOKUP(BTT[[#This Row],[Hauptprozess
(Pflichtauswahl)]],Hauptprozesse[],3,FALSE)),"")</f>
        <v>NL</v>
      </c>
      <c r="F171" t="s">
        <v>63</v>
      </c>
      <c r="H171" s="10" t="s">
        <v>8485</v>
      </c>
      <c r="I171" t="s">
        <v>8522</v>
      </c>
      <c r="J171" s="10" t="str">
        <f>IFERROR(VLOOKUP(BTT[[#This Row],[Verwendete Transaktion (Pflichtauswahl)]],Transaktionen[[Transaktionen]:[Langtext]],2,FALSE),"")</f>
        <v>keine digitale Erfassung</v>
      </c>
      <c r="O171" t="s">
        <v>6052</v>
      </c>
      <c r="R171" t="s">
        <v>8577</v>
      </c>
      <c r="T171" t="s">
        <v>6061</v>
      </c>
      <c r="V171" s="10" t="str">
        <f>IFERROR(VLOOKUP(BTT[[#This Row],[Verwendetes Formular
(Auswahl falls relevant)]],Formulare[[Formularbezeichnung]:[Formularname (technisch)]],2,FALSE),"")</f>
        <v/>
      </c>
      <c r="W171" t="s">
        <v>10331</v>
      </c>
      <c r="Y171" s="4"/>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s="10" t="str">
        <f>IFERROR(IF(BTT[[#This Row],[SAP-Modul
(Pflichtauswahl)]]&lt;&gt;VLOOKUP(BTT[[#This Row],[Verwendete Transaktion (Pflichtauswahl)]],Transaktionen[[Transaktionen]:[Modul]],3,FALSE),"Modul anders","okay"),"")</f>
        <v>okay</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9937</v>
      </c>
      <c r="AT171" s="10"/>
    </row>
    <row r="172" spans="1:46" ht="45" x14ac:dyDescent="0.25">
      <c r="A172" s="14" t="str">
        <f>IFERROR(IF(BTT[[#This Row],[Lfd Nr. 
(aus konsolidierter Datei)]]&lt;&gt;"",BTT[[#This Row],[Lfd Nr. 
(aus konsolidierter Datei)]],VLOOKUP(aktives_Teilprojekt,Teilprojekte[[Teilprojekte]:[Kürzel]],2,FALSE)&amp;ROW(BTT[[#This Row],[Lfd Nr.
(automatisch)]])-2),"")</f>
        <v>NL252</v>
      </c>
      <c r="B172" s="15"/>
      <c r="C172" s="15"/>
      <c r="D172" t="s">
        <v>9940</v>
      </c>
      <c r="E172" s="10" t="str">
        <f>IFERROR(IF(NOT(BTT[[#This Row],[Manuelle Änderung des Verantwortliches TP
(Auswahl - bei Bedarf)]]=""),BTT[[#This Row],[Manuelle Änderung des Verantwortliches TP
(Auswahl - bei Bedarf)]],VLOOKUP(BTT[[#This Row],[Hauptprozess
(Pflichtauswahl)]],Hauptprozesse[],3,FALSE)),"")</f>
        <v>NL</v>
      </c>
      <c r="F172" t="s">
        <v>63</v>
      </c>
      <c r="H172" s="10" t="s">
        <v>8485</v>
      </c>
      <c r="I172" t="s">
        <v>8522</v>
      </c>
      <c r="J172" s="10" t="str">
        <f>IFERROR(VLOOKUP(BTT[[#This Row],[Verwendete Transaktion (Pflichtauswahl)]],Transaktionen[[Transaktionen]:[Langtext]],2,FALSE),"")</f>
        <v>keine digitale Erfassung</v>
      </c>
      <c r="O172" t="s">
        <v>6052</v>
      </c>
      <c r="R172" t="s">
        <v>8577</v>
      </c>
      <c r="V172" s="10" t="str">
        <f>IFERROR(VLOOKUP(BTT[[#This Row],[Verwendetes Formular
(Auswahl falls relevant)]],Formulare[[Formularbezeichnung]:[Formularname (technisch)]],2,FALSE),"")</f>
        <v/>
      </c>
      <c r="X172" t="s">
        <v>6052</v>
      </c>
      <c r="Y172" s="4" t="s">
        <v>10332</v>
      </c>
      <c r="Z172" t="s">
        <v>6046</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okay</v>
      </c>
      <c r="AQ172" s="10" t="str">
        <f>IFERROR(IF(COUNTIFS(BTT[Verwendete Transaktion (Pflichtauswahl)],BTT[[#This Row],[Verwendete Transaktion (Pflichtauswahl)]],BTT[Verantwortliches TP
(automatisch)],"&lt;&gt;"&amp;BTT[[#This Row],[Verantwortliches TP
(automatisch)]])&gt;0,"Transaktion mehrfach","okay"),"")</f>
        <v>okay</v>
      </c>
      <c r="AR172" s="10" t="str">
        <f>IFERROR(IF(COUNTIFS(BTT[Verwendete Transaktion (Pflichtauswahl)],BTT[[#This Row],[Verwendete Transaktion (Pflichtauswahl)]],BTT[Verantwortliches TP
(automatisch)],"&lt;&gt;"&amp;VLOOKUP(aktives_Teilprojekt,Teilprojekte[[Teilprojekte]:[Kürzel]],2,FALSE))&gt;0,"Transaktion mehrfach","okay"),"")</f>
        <v>okay</v>
      </c>
      <c r="AS172" s="10" t="s">
        <v>9939</v>
      </c>
      <c r="AT172" s="10"/>
    </row>
    <row r="173" spans="1:46" ht="105" x14ac:dyDescent="0.25">
      <c r="A173" s="14" t="str">
        <f>IFERROR(IF(BTT[[#This Row],[Lfd Nr. 
(aus konsolidierter Datei)]]&lt;&gt;"",BTT[[#This Row],[Lfd Nr. 
(aus konsolidierter Datei)]],VLOOKUP(aktives_Teilprojekt,Teilprojekte[[Teilprojekte]:[Kürzel]],2,FALSE)&amp;ROW(BTT[[#This Row],[Lfd Nr.
(automatisch)]])-2),"")</f>
        <v>NL253</v>
      </c>
      <c r="B173" s="15"/>
      <c r="C173" s="15"/>
      <c r="D173" t="s">
        <v>9942</v>
      </c>
      <c r="E173" s="10" t="str">
        <f>IFERROR(IF(NOT(BTT[[#This Row],[Manuelle Änderung des Verantwortliches TP
(Auswahl - bei Bedarf)]]=""),BTT[[#This Row],[Manuelle Änderung des Verantwortliches TP
(Auswahl - bei Bedarf)]],VLOOKUP(BTT[[#This Row],[Hauptprozess
(Pflichtauswahl)]],Hauptprozesse[],3,FALSE)),"")</f>
        <v>NL</v>
      </c>
      <c r="F173" t="s">
        <v>63</v>
      </c>
      <c r="H173" s="10" t="s">
        <v>6038</v>
      </c>
      <c r="I173" t="s">
        <v>3295</v>
      </c>
      <c r="J173" s="10" t="str">
        <f>IFERROR(VLOOKUP(BTT[[#This Row],[Verwendete Transaktion (Pflichtauswahl)]],Transaktionen[[Transaktionen]:[Langtext]],2,FALSE),"")</f>
        <v>Warenbewegung</v>
      </c>
      <c r="O173" t="s">
        <v>6052</v>
      </c>
      <c r="V173" s="10" t="str">
        <f>IFERROR(VLOOKUP(BTT[[#This Row],[Verwendetes Formular
(Auswahl falls relevant)]],Formulare[[Formularbezeichnung]:[Formularname (technisch)]],2,FALSE),"")</f>
        <v/>
      </c>
      <c r="X173" t="s">
        <v>6052</v>
      </c>
      <c r="Y173" s="4" t="s">
        <v>10333</v>
      </c>
      <c r="Z173" t="s">
        <v>6046</v>
      </c>
      <c r="AK173" s="10"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okay</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okay</v>
      </c>
      <c r="AQ173" s="10" t="str">
        <f>IFERROR(IF(COUNTIFS(BTT[Verwendete Transaktion (Pflichtauswahl)],BTT[[#This Row],[Verwendete Transaktion (Pflichtauswahl)]],BTT[Verantwortliches TP
(automatisch)],"&lt;&gt;"&amp;BTT[[#This Row],[Verantwortliches TP
(automatisch)]])&gt;0,"Transaktion mehrfach","okay"),"")</f>
        <v>okay</v>
      </c>
      <c r="AR173" s="10" t="str">
        <f>IFERROR(IF(COUNTIFS(BTT[Verwendete Transaktion (Pflichtauswahl)],BTT[[#This Row],[Verwendete Transaktion (Pflichtauswahl)]],BTT[Verantwortliches TP
(automatisch)],"&lt;&gt;"&amp;VLOOKUP(aktives_Teilprojekt,Teilprojekte[[Teilprojekte]:[Kürzel]],2,FALSE))&gt;0,"Transaktion mehrfach","okay"),"")</f>
        <v>okay</v>
      </c>
      <c r="AS173" s="10" t="s">
        <v>9941</v>
      </c>
      <c r="AT173" s="10"/>
    </row>
    <row r="174" spans="1:46" ht="75" x14ac:dyDescent="0.25">
      <c r="A174" s="14" t="str">
        <f>IFERROR(IF(BTT[[#This Row],[Lfd Nr. 
(aus konsolidierter Datei)]]&lt;&gt;"",BTT[[#This Row],[Lfd Nr. 
(aus konsolidierter Datei)]],VLOOKUP(aktives_Teilprojekt,Teilprojekte[[Teilprojekte]:[Kürzel]],2,FALSE)&amp;ROW(BTT[[#This Row],[Lfd Nr.
(automatisch)]])-2),"")</f>
        <v>NL255</v>
      </c>
      <c r="B174" s="15"/>
      <c r="C174" s="15"/>
      <c r="D174" t="s">
        <v>9944</v>
      </c>
      <c r="E174" s="10" t="str">
        <f>IFERROR(IF(NOT(BTT[[#This Row],[Manuelle Änderung des Verantwortliches TP
(Auswahl - bei Bedarf)]]=""),BTT[[#This Row],[Manuelle Änderung des Verantwortliches TP
(Auswahl - bei Bedarf)]],VLOOKUP(BTT[[#This Row],[Hauptprozess
(Pflichtauswahl)]],Hauptprozesse[],3,FALSE)),"")</f>
        <v>NL</v>
      </c>
      <c r="F174" t="s">
        <v>63</v>
      </c>
      <c r="H174" s="10" t="s">
        <v>8485</v>
      </c>
      <c r="I174" t="s">
        <v>8522</v>
      </c>
      <c r="J174" s="10" t="str">
        <f>IFERROR(VLOOKUP(BTT[[#This Row],[Verwendete Transaktion (Pflichtauswahl)]],Transaktionen[[Transaktionen]:[Langtext]],2,FALSE),"")</f>
        <v>keine digitale Erfassung</v>
      </c>
      <c r="O174" t="s">
        <v>6052</v>
      </c>
      <c r="R174" t="s">
        <v>8576</v>
      </c>
      <c r="T174" t="s">
        <v>6061</v>
      </c>
      <c r="V174" s="10" t="str">
        <f>IFERROR(VLOOKUP(BTT[[#This Row],[Verwendetes Formular
(Auswahl falls relevant)]],Formulare[[Formularbezeichnung]:[Formularname (technisch)]],2,FALSE),"")</f>
        <v/>
      </c>
      <c r="W174" t="s">
        <v>10334</v>
      </c>
      <c r="X174" t="s">
        <v>6052</v>
      </c>
      <c r="Y174" s="4" t="s">
        <v>10335</v>
      </c>
      <c r="Z174" t="s">
        <v>6046</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okay</v>
      </c>
      <c r="AQ174" s="10" t="str">
        <f>IFERROR(IF(COUNTIFS(BTT[Verwendete Transaktion (Pflichtauswahl)],BTT[[#This Row],[Verwendete Transaktion (Pflichtauswahl)]],BTT[Verantwortliches TP
(automatisch)],"&lt;&gt;"&amp;BTT[[#This Row],[Verantwortliches TP
(automatisch)]])&gt;0,"Transaktion mehrfach","okay"),"")</f>
        <v>okay</v>
      </c>
      <c r="AR174" s="10" t="str">
        <f>IFERROR(IF(COUNTIFS(BTT[Verwendete Transaktion (Pflichtauswahl)],BTT[[#This Row],[Verwendete Transaktion (Pflichtauswahl)]],BTT[Verantwortliches TP
(automatisch)],"&lt;&gt;"&amp;VLOOKUP(aktives_Teilprojekt,Teilprojekte[[Teilprojekte]:[Kürzel]],2,FALSE))&gt;0,"Transaktion mehrfach","okay"),"")</f>
        <v>okay</v>
      </c>
      <c r="AS174" s="10" t="s">
        <v>9943</v>
      </c>
      <c r="AT174" s="10"/>
    </row>
    <row r="175" spans="1:46" ht="45" x14ac:dyDescent="0.25">
      <c r="A175" s="14" t="str">
        <f>IFERROR(IF(BTT[[#This Row],[Lfd Nr. 
(aus konsolidierter Datei)]]&lt;&gt;"",BTT[[#This Row],[Lfd Nr. 
(aus konsolidierter Datei)]],VLOOKUP(aktives_Teilprojekt,Teilprojekte[[Teilprojekte]:[Kürzel]],2,FALSE)&amp;ROW(BTT[[#This Row],[Lfd Nr.
(automatisch)]])-2),"")</f>
        <v>NL256</v>
      </c>
      <c r="B175" s="15"/>
      <c r="C175" s="15"/>
      <c r="D175" t="s">
        <v>9946</v>
      </c>
      <c r="E175" s="10" t="str">
        <f>IFERROR(IF(NOT(BTT[[#This Row],[Manuelle Änderung des Verantwortliches TP
(Auswahl - bei Bedarf)]]=""),BTT[[#This Row],[Manuelle Änderung des Verantwortliches TP
(Auswahl - bei Bedarf)]],VLOOKUP(BTT[[#This Row],[Hauptprozess
(Pflichtauswahl)]],Hauptprozesse[],3,FALSE)),"")</f>
        <v>NL</v>
      </c>
      <c r="F175" t="s">
        <v>63</v>
      </c>
      <c r="H175" s="10" t="s">
        <v>8485</v>
      </c>
      <c r="I175" t="s">
        <v>8522</v>
      </c>
      <c r="J175" s="10" t="str">
        <f>IFERROR(VLOOKUP(BTT[[#This Row],[Verwendete Transaktion (Pflichtauswahl)]],Transaktionen[[Transaktionen]:[Langtext]],2,FALSE),"")</f>
        <v>keine digitale Erfassung</v>
      </c>
      <c r="O175" t="s">
        <v>6052</v>
      </c>
      <c r="R175" t="s">
        <v>8576</v>
      </c>
      <c r="T175" t="s">
        <v>6061</v>
      </c>
      <c r="V175" s="10" t="str">
        <f>IFERROR(VLOOKUP(BTT[[#This Row],[Verwendetes Formular
(Auswahl falls relevant)]],Formulare[[Formularbezeichnung]:[Formularname (technisch)]],2,FALSE),"")</f>
        <v/>
      </c>
      <c r="W175" t="s">
        <v>10334</v>
      </c>
      <c r="X175" t="s">
        <v>6052</v>
      </c>
      <c r="Y175" s="4" t="s">
        <v>10336</v>
      </c>
      <c r="Z175" t="s">
        <v>6046</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9945</v>
      </c>
      <c r="AT175" s="10"/>
    </row>
    <row r="176" spans="1:46" ht="90" x14ac:dyDescent="0.25">
      <c r="A176" s="14" t="str">
        <f>IFERROR(IF(BTT[[#This Row],[Lfd Nr. 
(aus konsolidierter Datei)]]&lt;&gt;"",BTT[[#This Row],[Lfd Nr. 
(aus konsolidierter Datei)]],VLOOKUP(aktives_Teilprojekt,Teilprojekte[[Teilprojekte]:[Kürzel]],2,FALSE)&amp;ROW(BTT[[#This Row],[Lfd Nr.
(automatisch)]])-2),"")</f>
        <v>NL257</v>
      </c>
      <c r="B176" s="15"/>
      <c r="C176" s="15"/>
      <c r="D176" t="s">
        <v>9948</v>
      </c>
      <c r="E176" s="10" t="str">
        <f>IFERROR(IF(NOT(BTT[[#This Row],[Manuelle Änderung des Verantwortliches TP
(Auswahl - bei Bedarf)]]=""),BTT[[#This Row],[Manuelle Änderung des Verantwortliches TP
(Auswahl - bei Bedarf)]],VLOOKUP(BTT[[#This Row],[Hauptprozess
(Pflichtauswahl)]],Hauptprozesse[],3,FALSE)),"")</f>
        <v>NL</v>
      </c>
      <c r="F176" t="s">
        <v>63</v>
      </c>
      <c r="H176" s="10" t="s">
        <v>8485</v>
      </c>
      <c r="I176" t="s">
        <v>8522</v>
      </c>
      <c r="J176" s="10" t="str">
        <f>IFERROR(VLOOKUP(BTT[[#This Row],[Verwendete Transaktion (Pflichtauswahl)]],Transaktionen[[Transaktionen]:[Langtext]],2,FALSE),"")</f>
        <v>keine digitale Erfassung</v>
      </c>
      <c r="O176" t="s">
        <v>6052</v>
      </c>
      <c r="R176" t="s">
        <v>8577</v>
      </c>
      <c r="T176" t="s">
        <v>6061</v>
      </c>
      <c r="V176" s="10" t="str">
        <f>IFERROR(VLOOKUP(BTT[[#This Row],[Verwendetes Formular
(Auswahl falls relevant)]],Formulare[[Formularbezeichnung]:[Formularname (technisch)]],2,FALSE),"")</f>
        <v/>
      </c>
      <c r="W176" t="s">
        <v>10323</v>
      </c>
      <c r="X176" t="s">
        <v>6052</v>
      </c>
      <c r="Y176" s="4" t="s">
        <v>10337</v>
      </c>
      <c r="Z176" t="s">
        <v>6046</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s="10" t="str">
        <f>IFERROR(IF(BTT[[#This Row],[SAP-Modul
(Pflichtauswahl)]]&lt;&gt;VLOOKUP(BTT[[#This Row],[Verwendete Transaktion (Pflichtauswahl)]],Transaktionen[[Transaktionen]:[Modul]],3,FALSE),"Modul anders","okay"),"")</f>
        <v>okay</v>
      </c>
      <c r="AP176" s="10" t="str">
        <f>IFERROR(IF(COUNTIFS(BTT[Verwendete Transaktion (Pflichtauswahl)],BTT[[#This Row],[Verwendete Transaktion (Pflichtauswahl)]],BTT[SAP-Modul
(Pflichtauswahl)],"&lt;&gt;"&amp;BTT[[#This Row],[SAP-Modul
(Pflichtauswahl)]])&gt;0,"Modul anders","okay"),"")</f>
        <v>okay</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9947</v>
      </c>
      <c r="AT176" s="10"/>
    </row>
    <row r="177" spans="1:46" ht="45" x14ac:dyDescent="0.25">
      <c r="A177" s="14" t="str">
        <f>IFERROR(IF(BTT[[#This Row],[Lfd Nr. 
(aus konsolidierter Datei)]]&lt;&gt;"",BTT[[#This Row],[Lfd Nr. 
(aus konsolidierter Datei)]],VLOOKUP(aktives_Teilprojekt,Teilprojekte[[Teilprojekte]:[Kürzel]],2,FALSE)&amp;ROW(BTT[[#This Row],[Lfd Nr.
(automatisch)]])-2),"")</f>
        <v>NL259</v>
      </c>
      <c r="B177" s="15"/>
      <c r="C177" s="15"/>
      <c r="D177" t="s">
        <v>9950</v>
      </c>
      <c r="E177" s="10" t="str">
        <f>IFERROR(IF(NOT(BTT[[#This Row],[Manuelle Änderung des Verantwortliches TP
(Auswahl - bei Bedarf)]]=""),BTT[[#This Row],[Manuelle Änderung des Verantwortliches TP
(Auswahl - bei Bedarf)]],VLOOKUP(BTT[[#This Row],[Hauptprozess
(Pflichtauswahl)]],Hauptprozesse[],3,FALSE)),"")</f>
        <v>NL</v>
      </c>
      <c r="F177" t="s">
        <v>63</v>
      </c>
      <c r="H177" s="10" t="s">
        <v>8485</v>
      </c>
      <c r="I177" t="s">
        <v>8522</v>
      </c>
      <c r="J177" s="10" t="str">
        <f>IFERROR(VLOOKUP(BTT[[#This Row],[Verwendete Transaktion (Pflichtauswahl)]],Transaktionen[[Transaktionen]:[Langtext]],2,FALSE),"")</f>
        <v>keine digitale Erfassung</v>
      </c>
      <c r="O177" t="s">
        <v>6052</v>
      </c>
      <c r="R177" t="s">
        <v>8577</v>
      </c>
      <c r="T177" t="s">
        <v>6061</v>
      </c>
      <c r="V177" s="10" t="str">
        <f>IFERROR(VLOOKUP(BTT[[#This Row],[Verwendetes Formular
(Auswahl falls relevant)]],Formulare[[Formularbezeichnung]:[Formularname (technisch)]],2,FALSE),"")</f>
        <v/>
      </c>
      <c r="W177" t="s">
        <v>10338</v>
      </c>
      <c r="X177" t="s">
        <v>6051</v>
      </c>
      <c r="Y177" s="4" t="s">
        <v>10339</v>
      </c>
      <c r="Z177" t="s">
        <v>6046</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s="10" t="str">
        <f>IFERROR(IF(BTT[[#This Row],[SAP-Modul
(Pflichtauswahl)]]&lt;&gt;VLOOKUP(BTT[[#This Row],[Verwendete Transaktion (Pflichtauswahl)]],Transaktionen[[Transaktionen]:[Modul]],3,FALSE),"Modul anders","okay"),"")</f>
        <v>okay</v>
      </c>
      <c r="AP177" s="10" t="str">
        <f>IFERROR(IF(COUNTIFS(BTT[Verwendete Transaktion (Pflichtauswahl)],BTT[[#This Row],[Verwendete Transaktion (Pflichtauswahl)]],BTT[SAP-Modul
(Pflichtauswahl)],"&lt;&gt;"&amp;BTT[[#This Row],[SAP-Modul
(Pflichtauswahl)]])&gt;0,"Modul anders","okay"),"")</f>
        <v>okay</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9949</v>
      </c>
      <c r="AT177" s="10"/>
    </row>
    <row r="178" spans="1:46" ht="150" x14ac:dyDescent="0.25">
      <c r="A178" s="14" t="str">
        <f>IFERROR(IF(BTT[[#This Row],[Lfd Nr. 
(aus konsolidierter Datei)]]&lt;&gt;"",BTT[[#This Row],[Lfd Nr. 
(aus konsolidierter Datei)]],VLOOKUP(aktives_Teilprojekt,Teilprojekte[[Teilprojekte]:[Kürzel]],2,FALSE)&amp;ROW(BTT[[#This Row],[Lfd Nr.
(automatisch)]])-2),"")</f>
        <v>NL260</v>
      </c>
      <c r="B178" s="15"/>
      <c r="C178" s="15"/>
      <c r="D178" t="s">
        <v>9952</v>
      </c>
      <c r="E178" s="10" t="str">
        <f>IFERROR(IF(NOT(BTT[[#This Row],[Manuelle Änderung des Verantwortliches TP
(Auswahl - bei Bedarf)]]=""),BTT[[#This Row],[Manuelle Änderung des Verantwortliches TP
(Auswahl - bei Bedarf)]],VLOOKUP(BTT[[#This Row],[Hauptprozess
(Pflichtauswahl)]],Hauptprozesse[],3,FALSE)),"")</f>
        <v>NL</v>
      </c>
      <c r="F178" t="s">
        <v>63</v>
      </c>
      <c r="H178" s="10" t="s">
        <v>8485</v>
      </c>
      <c r="I178" t="s">
        <v>8522</v>
      </c>
      <c r="J178" s="10" t="str">
        <f>IFERROR(VLOOKUP(BTT[[#This Row],[Verwendete Transaktion (Pflichtauswahl)]],Transaktionen[[Transaktionen]:[Langtext]],2,FALSE),"")</f>
        <v>keine digitale Erfassung</v>
      </c>
      <c r="O178" t="s">
        <v>6052</v>
      </c>
      <c r="R178" t="s">
        <v>9005</v>
      </c>
      <c r="T178" t="s">
        <v>6061</v>
      </c>
      <c r="V178" s="10" t="str">
        <f>IFERROR(VLOOKUP(BTT[[#This Row],[Verwendetes Formular
(Auswahl falls relevant)]],Formulare[[Formularbezeichnung]:[Formularname (technisch)]],2,FALSE),"")</f>
        <v/>
      </c>
      <c r="W178" t="s">
        <v>10340</v>
      </c>
      <c r="X178" t="s">
        <v>6052</v>
      </c>
      <c r="Y178" s="4" t="s">
        <v>10341</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okay</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9951</v>
      </c>
      <c r="AT178" s="10"/>
    </row>
    <row r="179" spans="1:46" x14ac:dyDescent="0.25">
      <c r="A179" s="14" t="str">
        <f>IFERROR(IF(BTT[[#This Row],[Lfd Nr. 
(aus konsolidierter Datei)]]&lt;&gt;"",BTT[[#This Row],[Lfd Nr. 
(aus konsolidierter Datei)]],VLOOKUP(aktives_Teilprojekt,Teilprojekte[[Teilprojekte]:[Kürzel]],2,FALSE)&amp;ROW(BTT[[#This Row],[Lfd Nr.
(automatisch)]])-2),"")</f>
        <v>NL261</v>
      </c>
      <c r="B179" s="15"/>
      <c r="C179" s="15"/>
      <c r="D179" t="s">
        <v>9954</v>
      </c>
      <c r="E179" s="10" t="str">
        <f>IFERROR(IF(NOT(BTT[[#This Row],[Manuelle Änderung des Verantwortliches TP
(Auswahl - bei Bedarf)]]=""),BTT[[#This Row],[Manuelle Änderung des Verantwortliches TP
(Auswahl - bei Bedarf)]],VLOOKUP(BTT[[#This Row],[Hauptprozess
(Pflichtauswahl)]],Hauptprozesse[],3,FALSE)),"")</f>
        <v>NL</v>
      </c>
      <c r="F179" t="s">
        <v>63</v>
      </c>
      <c r="H179" s="10" t="s">
        <v>6041</v>
      </c>
      <c r="I179" t="s">
        <v>5684</v>
      </c>
      <c r="J179" s="10" t="str">
        <f>IFERROR(VLOOKUP(BTT[[#This Row],[Verwendete Transaktion (Pflichtauswahl)]],Transaktionen[[Transaktionen]:[Langtext]],2,FALSE),"")</f>
        <v>Status 'Abgeschlossen' setzen</v>
      </c>
      <c r="V179" s="10" t="str">
        <f>IFERROR(VLOOKUP(BTT[[#This Row],[Verwendetes Formular
(Auswahl falls relevant)]],Formulare[[Formularbezeichnung]:[Formularname (technisch)]],2,FALSE),"")</f>
        <v/>
      </c>
      <c r="Y179" s="4"/>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s="10" t="str">
        <f>IFERROR(IF(BTT[[#This Row],[SAP-Modul
(Pflichtauswahl)]]&lt;&gt;VLOOKUP(BTT[[#This Row],[Verwendete Transaktion (Pflichtauswahl)]],Transaktionen[[Transaktionen]:[Modul]],3,FALSE),"Modul anders","okay"),"")</f>
        <v>okay</v>
      </c>
      <c r="AP179" s="10" t="str">
        <f>IFERROR(IF(COUNTIFS(BTT[Verwendete Transaktion (Pflichtauswahl)],BTT[[#This Row],[Verwendete Transaktion (Pflichtauswahl)]],BTT[SAP-Modul
(Pflichtauswahl)],"&lt;&gt;"&amp;BTT[[#This Row],[SAP-Modul
(Pflichtauswahl)]])&gt;0,"Modul anders","okay"),"")</f>
        <v>okay</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9953</v>
      </c>
      <c r="AT179" s="10"/>
    </row>
    <row r="180" spans="1:46" x14ac:dyDescent="0.25">
      <c r="A180" s="14" t="str">
        <f>IFERROR(IF(BTT[[#This Row],[Lfd Nr. 
(aus konsolidierter Datei)]]&lt;&gt;"",BTT[[#This Row],[Lfd Nr. 
(aus konsolidierter Datei)]],VLOOKUP(aktives_Teilprojekt,Teilprojekte[[Teilprojekte]:[Kürzel]],2,FALSE)&amp;ROW(BTT[[#This Row],[Lfd Nr.
(automatisch)]])-2),"")</f>
        <v>NL263</v>
      </c>
      <c r="B180" s="15"/>
      <c r="C180" s="15"/>
      <c r="D180" t="s">
        <v>9956</v>
      </c>
      <c r="E180" s="10" t="str">
        <f>IFERROR(IF(NOT(BTT[[#This Row],[Manuelle Änderung des Verantwortliches TP
(Auswahl - bei Bedarf)]]=""),BTT[[#This Row],[Manuelle Änderung des Verantwortliches TP
(Auswahl - bei Bedarf)]],VLOOKUP(BTT[[#This Row],[Hauptprozess
(Pflichtauswahl)]],Hauptprozesse[],3,FALSE)),"")</f>
        <v>NL</v>
      </c>
      <c r="F180" t="s">
        <v>63</v>
      </c>
      <c r="H180" s="10"/>
      <c r="J180" s="10" t="str">
        <f>IFERROR(VLOOKUP(BTT[[#This Row],[Verwendete Transaktion (Pflichtauswahl)]],Transaktionen[[Transaktionen]:[Langtext]],2,FALSE),"")</f>
        <v/>
      </c>
      <c r="V180" s="10" t="str">
        <f>IFERROR(VLOOKUP(BTT[[#This Row],[Verwendetes Formular
(Auswahl falls relevant)]],Formulare[[Formularbezeichnung]:[Formularname (technisch)]],2,FALSE),"")</f>
        <v/>
      </c>
      <c r="Y180" s="4" t="s">
        <v>10342</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s="10" t="str">
        <f>IFERROR(IF(BTT[[#This Row],[SAP-Modul
(Pflichtauswahl)]]&lt;&gt;VLOOKUP(BTT[[#This Row],[Verwendete Transaktion (Pflichtauswahl)]],Transaktionen[[Transaktionen]:[Modul]],3,FALSE),"Modul anders","okay"),"")</f>
        <v/>
      </c>
      <c r="AP180" s="10" t="str">
        <f>IFERROR(IF(COUNTIFS(BTT[Verwendete Transaktion (Pflichtauswahl)],BTT[[#This Row],[Verwendete Transaktion (Pflichtauswahl)]],BTT[SAP-Modul
(Pflichtauswahl)],"&lt;&gt;"&amp;BTT[[#This Row],[SAP-Modul
(Pflichtauswahl)]])&gt;0,"Modul anders","okay"),"")</f>
        <v>okay</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9955</v>
      </c>
      <c r="AT180" s="10"/>
    </row>
    <row r="181" spans="1:46" x14ac:dyDescent="0.25">
      <c r="A181" s="14" t="str">
        <f>IFERROR(IF(BTT[[#This Row],[Lfd Nr. 
(aus konsolidierter Datei)]]&lt;&gt;"",BTT[[#This Row],[Lfd Nr. 
(aus konsolidierter Datei)]],VLOOKUP(aktives_Teilprojekt,Teilprojekte[[Teilprojekte]:[Kürzel]],2,FALSE)&amp;ROW(BTT[[#This Row],[Lfd Nr.
(automatisch)]])-2),"")</f>
        <v>NL264</v>
      </c>
      <c r="B181" s="15"/>
      <c r="C181" s="15"/>
      <c r="D181" t="s">
        <v>9958</v>
      </c>
      <c r="E181" s="10" t="str">
        <f>IFERROR(IF(NOT(BTT[[#This Row],[Manuelle Änderung des Verantwortliches TP
(Auswahl - bei Bedarf)]]=""),BTT[[#This Row],[Manuelle Änderung des Verantwortliches TP
(Auswahl - bei Bedarf)]],VLOOKUP(BTT[[#This Row],[Hauptprozess
(Pflichtauswahl)]],Hauptprozesse[],3,FALSE)),"")</f>
        <v>NL</v>
      </c>
      <c r="F181" t="s">
        <v>63</v>
      </c>
      <c r="H181" s="10"/>
      <c r="J181" s="10" t="str">
        <f>IFERROR(VLOOKUP(BTT[[#This Row],[Verwendete Transaktion (Pflichtauswahl)]],Transaktionen[[Transaktionen]:[Langtext]],2,FALSE),"")</f>
        <v/>
      </c>
      <c r="V181" s="10" t="str">
        <f>IFERROR(VLOOKUP(BTT[[#This Row],[Verwendetes Formular
(Auswahl falls relevant)]],Formulare[[Formularbezeichnung]:[Formularname (technisch)]],2,FALSE),"")</f>
        <v/>
      </c>
      <c r="Y181" s="4" t="s">
        <v>10343</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s="10" t="str">
        <f>IFERROR(IF(BTT[[#This Row],[SAP-Modul
(Pflichtauswahl)]]&lt;&gt;VLOOKUP(BTT[[#This Row],[Verwendete Transaktion (Pflichtauswahl)]],Transaktionen[[Transaktionen]:[Modul]],3,FALSE),"Modul anders","okay"),"")</f>
        <v/>
      </c>
      <c r="AP181" s="10" t="str">
        <f>IFERROR(IF(COUNTIFS(BTT[Verwendete Transaktion (Pflichtauswahl)],BTT[[#This Row],[Verwendete Transaktion (Pflichtauswahl)]],BTT[SAP-Modul
(Pflichtauswahl)],"&lt;&gt;"&amp;BTT[[#This Row],[SAP-Modul
(Pflichtauswahl)]])&gt;0,"Modul anders","okay"),"")</f>
        <v>okay</v>
      </c>
      <c r="AQ181" s="10" t="str">
        <f>IFERROR(IF(COUNTIFS(BTT[Verwendete Transaktion (Pflichtauswahl)],BTT[[#This Row],[Verwendete Transaktion (Pflichtauswahl)]],BTT[Verantwortliches TP
(automatisch)],"&lt;&gt;"&amp;BTT[[#This Row],[Verantwortliches TP
(automatisch)]])&gt;0,"Transaktion mehrfach","okay"),"")</f>
        <v>okay</v>
      </c>
      <c r="AR181" s="10" t="str">
        <f>IFERROR(IF(COUNTIFS(BTT[Verwendete Transaktion (Pflichtauswahl)],BTT[[#This Row],[Verwendete Transaktion (Pflichtauswahl)]],BTT[Verantwortliches TP
(automatisch)],"&lt;&gt;"&amp;VLOOKUP(aktives_Teilprojekt,Teilprojekte[[Teilprojekte]:[Kürzel]],2,FALSE))&gt;0,"Transaktion mehrfach","okay"),"")</f>
        <v>okay</v>
      </c>
      <c r="AS181" s="10" t="s">
        <v>9957</v>
      </c>
      <c r="AT181" s="10"/>
    </row>
    <row r="182" spans="1:46" ht="45" x14ac:dyDescent="0.25">
      <c r="A182" s="14" t="str">
        <f>IFERROR(IF(BTT[[#This Row],[Lfd Nr. 
(aus konsolidierter Datei)]]&lt;&gt;"",BTT[[#This Row],[Lfd Nr. 
(aus konsolidierter Datei)]],VLOOKUP(aktives_Teilprojekt,Teilprojekte[[Teilprojekte]:[Kürzel]],2,FALSE)&amp;ROW(BTT[[#This Row],[Lfd Nr.
(automatisch)]])-2),"")</f>
        <v>NL265</v>
      </c>
      <c r="B182" s="15"/>
      <c r="C182" s="15"/>
      <c r="D182" t="s">
        <v>9960</v>
      </c>
      <c r="E182" s="10" t="str">
        <f>IFERROR(IF(NOT(BTT[[#This Row],[Manuelle Änderung des Verantwortliches TP
(Auswahl - bei Bedarf)]]=""),BTT[[#This Row],[Manuelle Änderung des Verantwortliches TP
(Auswahl - bei Bedarf)]],VLOOKUP(BTT[[#This Row],[Hauptprozess
(Pflichtauswahl)]],Hauptprozesse[],3,FALSE)),"")</f>
        <v>NL</v>
      </c>
      <c r="F182" t="s">
        <v>63</v>
      </c>
      <c r="H182" s="10" t="s">
        <v>8485</v>
      </c>
      <c r="I182" t="s">
        <v>8521</v>
      </c>
      <c r="J182" s="10" t="str">
        <f>IFERROR(VLOOKUP(BTT[[#This Row],[Verwendete Transaktion (Pflichtauswahl)]],Transaktionen[[Transaktionen]:[Langtext]],2,FALSE),"")</f>
        <v>Durchführung in Drittsystem (Non-SAP)</v>
      </c>
      <c r="R182" t="s">
        <v>8577</v>
      </c>
      <c r="V182" s="10" t="str">
        <f>IFERROR(VLOOKUP(BTT[[#This Row],[Verwendetes Formular
(Auswahl falls relevant)]],Formulare[[Formularbezeichnung]:[Formularname (technisch)]],2,FALSE),"")</f>
        <v/>
      </c>
      <c r="Y182" s="4" t="s">
        <v>10344</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Modul anders</v>
      </c>
      <c r="AQ182" s="10" t="str">
        <f>IFERROR(IF(COUNTIFS(BTT[Verwendete Transaktion (Pflichtauswahl)],BTT[[#This Row],[Verwendete Transaktion (Pflichtauswahl)]],BTT[Verantwortliches TP
(automatisch)],"&lt;&gt;"&amp;BTT[[#This Row],[Verantwortliches TP
(automatisch)]])&gt;0,"Transaktion mehrfach","okay"),"")</f>
        <v>Transaktion mehrfach</v>
      </c>
      <c r="AR1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2" s="10" t="s">
        <v>9959</v>
      </c>
      <c r="AT182" s="10"/>
    </row>
    <row r="183" spans="1:46" x14ac:dyDescent="0.25">
      <c r="A183" s="14" t="str">
        <f>IFERROR(IF(BTT[[#This Row],[Lfd Nr. 
(aus konsolidierter Datei)]]&lt;&gt;"",BTT[[#This Row],[Lfd Nr. 
(aus konsolidierter Datei)]],VLOOKUP(aktives_Teilprojekt,Teilprojekte[[Teilprojekte]:[Kürzel]],2,FALSE)&amp;ROW(BTT[[#This Row],[Lfd Nr.
(automatisch)]])-2),"")</f>
        <v>NL266</v>
      </c>
      <c r="B183" s="15"/>
      <c r="C183" s="15"/>
      <c r="D183" t="s">
        <v>9962</v>
      </c>
      <c r="E183" s="10" t="str">
        <f>IFERROR(IF(NOT(BTT[[#This Row],[Manuelle Änderung des Verantwortliches TP
(Auswahl - bei Bedarf)]]=""),BTT[[#This Row],[Manuelle Änderung des Verantwortliches TP
(Auswahl - bei Bedarf)]],VLOOKUP(BTT[[#This Row],[Hauptprozess
(Pflichtauswahl)]],Hauptprozesse[],3,FALSE)),"")</f>
        <v>NL</v>
      </c>
      <c r="F183" t="s">
        <v>63</v>
      </c>
      <c r="H183" s="10"/>
      <c r="J183" s="10" t="str">
        <f>IFERROR(VLOOKUP(BTT[[#This Row],[Verwendete Transaktion (Pflichtauswahl)]],Transaktionen[[Transaktionen]:[Langtext]],2,FALSE),"")</f>
        <v/>
      </c>
      <c r="V183" s="10" t="str">
        <f>IFERROR(VLOOKUP(BTT[[#This Row],[Verwendetes Formular
(Auswahl falls relevant)]],Formulare[[Formularbezeichnung]:[Formularname (technisch)]],2,FALSE),"")</f>
        <v/>
      </c>
      <c r="Y183" s="4"/>
      <c r="AK183" s="10"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s="10" t="str">
        <f>IFERROR(IF(BTT[[#This Row],[SAP-Modul
(Pflichtauswahl)]]&lt;&gt;VLOOKUP(BTT[[#This Row],[Verwendete Transaktion (Pflichtauswahl)]],Transaktionen[[Transaktionen]:[Modul]],3,FALSE),"Modul anders","okay"),"")</f>
        <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9961</v>
      </c>
      <c r="AT183" s="10"/>
    </row>
    <row r="184" spans="1:46" x14ac:dyDescent="0.25">
      <c r="A184" s="14" t="str">
        <f>IFERROR(IF(BTT[[#This Row],[Lfd Nr. 
(aus konsolidierter Datei)]]&lt;&gt;"",BTT[[#This Row],[Lfd Nr. 
(aus konsolidierter Datei)]],VLOOKUP(aktives_Teilprojekt,Teilprojekte[[Teilprojekte]:[Kürzel]],2,FALSE)&amp;ROW(BTT[[#This Row],[Lfd Nr.
(automatisch)]])-2),"")</f>
        <v>NL267</v>
      </c>
      <c r="B184" s="15" t="s">
        <v>6118</v>
      </c>
      <c r="C184" s="15"/>
      <c r="D184" t="s">
        <v>9964</v>
      </c>
      <c r="E184" s="10" t="str">
        <f>IFERROR(IF(NOT(BTT[[#This Row],[Manuelle Änderung des Verantwortliches TP
(Auswahl - bei Bedarf)]]=""),BTT[[#This Row],[Manuelle Änderung des Verantwortliches TP
(Auswahl - bei Bedarf)]],VLOOKUP(BTT[[#This Row],[Hauptprozess
(Pflichtauswahl)]],Hauptprozesse[],3,FALSE)),"")</f>
        <v>NL</v>
      </c>
      <c r="F184" t="s">
        <v>63</v>
      </c>
      <c r="G184" t="s">
        <v>10239</v>
      </c>
      <c r="H184" s="10" t="s">
        <v>8485</v>
      </c>
      <c r="I184" t="s">
        <v>8521</v>
      </c>
      <c r="J184" s="10" t="str">
        <f>IFERROR(VLOOKUP(BTT[[#This Row],[Verwendete Transaktion (Pflichtauswahl)]],Transaktionen[[Transaktionen]:[Langtext]],2,FALSE),"")</f>
        <v>Durchführung in Drittsystem (Non-SAP)</v>
      </c>
      <c r="O184" t="s">
        <v>6052</v>
      </c>
      <c r="V184" s="10" t="str">
        <f>IFERROR(VLOOKUP(BTT[[#This Row],[Verwendetes Formular
(Auswahl falls relevant)]],Formulare[[Formularbezeichnung]:[Formularname (technisch)]],2,FALSE),"")</f>
        <v/>
      </c>
      <c r="Y184" s="4"/>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Modul anders</v>
      </c>
      <c r="AQ184" s="10" t="str">
        <f>IFERROR(IF(COUNTIFS(BTT[Verwendete Transaktion (Pflichtauswahl)],BTT[[#This Row],[Verwendete Transaktion (Pflichtauswahl)]],BTT[Verantwortliches TP
(automatisch)],"&lt;&gt;"&amp;BTT[[#This Row],[Verantwortliches TP
(automatisch)]])&gt;0,"Transaktion mehrfach","okay"),"")</f>
        <v>Transaktion mehrfach</v>
      </c>
      <c r="AR1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4" s="10" t="s">
        <v>9963</v>
      </c>
      <c r="AT184" s="10"/>
    </row>
    <row r="185" spans="1:46" x14ac:dyDescent="0.25">
      <c r="A185" s="14" t="str">
        <f>IFERROR(IF(BTT[[#This Row],[Lfd Nr. 
(aus konsolidierter Datei)]]&lt;&gt;"",BTT[[#This Row],[Lfd Nr. 
(aus konsolidierter Datei)]],VLOOKUP(aktives_Teilprojekt,Teilprojekte[[Teilprojekte]:[Kürzel]],2,FALSE)&amp;ROW(BTT[[#This Row],[Lfd Nr.
(automatisch)]])-2),"")</f>
        <v>NL268</v>
      </c>
      <c r="B185" s="15" t="s">
        <v>6118</v>
      </c>
      <c r="C185" s="15"/>
      <c r="D185" t="s">
        <v>9966</v>
      </c>
      <c r="E185" s="10" t="str">
        <f>IFERROR(IF(NOT(BTT[[#This Row],[Manuelle Änderung des Verantwortliches TP
(Auswahl - bei Bedarf)]]=""),BTT[[#This Row],[Manuelle Änderung des Verantwortliches TP
(Auswahl - bei Bedarf)]],VLOOKUP(BTT[[#This Row],[Hauptprozess
(Pflichtauswahl)]],Hauptprozesse[],3,FALSE)),"")</f>
        <v>NL</v>
      </c>
      <c r="F185" t="s">
        <v>63</v>
      </c>
      <c r="G185" t="s">
        <v>10239</v>
      </c>
      <c r="H185" s="10" t="s">
        <v>8485</v>
      </c>
      <c r="I185" t="s">
        <v>8521</v>
      </c>
      <c r="J185" s="10" t="str">
        <f>IFERROR(VLOOKUP(BTT[[#This Row],[Verwendete Transaktion (Pflichtauswahl)]],Transaktionen[[Transaktionen]:[Langtext]],2,FALSE),"")</f>
        <v>Durchführung in Drittsystem (Non-SAP)</v>
      </c>
      <c r="O185" t="s">
        <v>6052</v>
      </c>
      <c r="R185" t="s">
        <v>8577</v>
      </c>
      <c r="T185" t="s">
        <v>6061</v>
      </c>
      <c r="V185" s="10" t="str">
        <f>IFERROR(VLOOKUP(BTT[[#This Row],[Verwendetes Formular
(Auswahl falls relevant)]],Formulare[[Formularbezeichnung]:[Formularname (technisch)]],2,FALSE),"")</f>
        <v/>
      </c>
      <c r="W185" t="s">
        <v>10345</v>
      </c>
      <c r="X185" t="s">
        <v>6052</v>
      </c>
      <c r="Y185" s="4"/>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Modul anders</v>
      </c>
      <c r="AQ185" s="10" t="str">
        <f>IFERROR(IF(COUNTIFS(BTT[Verwendete Transaktion (Pflichtauswahl)],BTT[[#This Row],[Verwendete Transaktion (Pflichtauswahl)]],BTT[Verantwortliches TP
(automatisch)],"&lt;&gt;"&amp;BTT[[#This Row],[Verantwortliches TP
(automatisch)]])&gt;0,"Transaktion mehrfach","okay"),"")</f>
        <v>Transaktion mehrfach</v>
      </c>
      <c r="AR1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5" s="10" t="s">
        <v>9965</v>
      </c>
      <c r="AT185" s="10"/>
    </row>
    <row r="186" spans="1:46" x14ac:dyDescent="0.25">
      <c r="A186" s="14" t="str">
        <f>IFERROR(IF(BTT[[#This Row],[Lfd Nr. 
(aus konsolidierter Datei)]]&lt;&gt;"",BTT[[#This Row],[Lfd Nr. 
(aus konsolidierter Datei)]],VLOOKUP(aktives_Teilprojekt,Teilprojekte[[Teilprojekte]:[Kürzel]],2,FALSE)&amp;ROW(BTT[[#This Row],[Lfd Nr.
(automatisch)]])-2),"")</f>
        <v>NL269</v>
      </c>
      <c r="B186" s="15" t="s">
        <v>6118</v>
      </c>
      <c r="C186" s="15"/>
      <c r="D186" t="s">
        <v>9968</v>
      </c>
      <c r="E186" s="10" t="str">
        <f>IFERROR(IF(NOT(BTT[[#This Row],[Manuelle Änderung des Verantwortliches TP
(Auswahl - bei Bedarf)]]=""),BTT[[#This Row],[Manuelle Änderung des Verantwortliches TP
(Auswahl - bei Bedarf)]],VLOOKUP(BTT[[#This Row],[Hauptprozess
(Pflichtauswahl)]],Hauptprozesse[],3,FALSE)),"")</f>
        <v>NL</v>
      </c>
      <c r="F186" t="s">
        <v>63</v>
      </c>
      <c r="G186" t="s">
        <v>10239</v>
      </c>
      <c r="H186" s="10" t="s">
        <v>8485</v>
      </c>
      <c r="I186" t="s">
        <v>8521</v>
      </c>
      <c r="J186" s="10" t="str">
        <f>IFERROR(VLOOKUP(BTT[[#This Row],[Verwendete Transaktion (Pflichtauswahl)]],Transaktionen[[Transaktionen]:[Langtext]],2,FALSE),"")</f>
        <v>Durchführung in Drittsystem (Non-SAP)</v>
      </c>
      <c r="O186" t="s">
        <v>6052</v>
      </c>
      <c r="R186" t="s">
        <v>8577</v>
      </c>
      <c r="T186" t="s">
        <v>6061</v>
      </c>
      <c r="V186" s="10" t="str">
        <f>IFERROR(VLOOKUP(BTT[[#This Row],[Verwendetes Formular
(Auswahl falls relevant)]],Formulare[[Formularbezeichnung]:[Formularname (technisch)]],2,FALSE),"")</f>
        <v/>
      </c>
      <c r="W186" t="s">
        <v>10345</v>
      </c>
      <c r="Y186" s="4"/>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Modul anders</v>
      </c>
      <c r="AQ186" s="10" t="str">
        <f>IFERROR(IF(COUNTIFS(BTT[Verwendete Transaktion (Pflichtauswahl)],BTT[[#This Row],[Verwendete Transaktion (Pflichtauswahl)]],BTT[Verantwortliches TP
(automatisch)],"&lt;&gt;"&amp;BTT[[#This Row],[Verantwortliches TP
(automatisch)]])&gt;0,"Transaktion mehrfach","okay"),"")</f>
        <v>Transaktion mehrfach</v>
      </c>
      <c r="AR1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6" s="10" t="s">
        <v>9967</v>
      </c>
      <c r="AT186" s="10"/>
    </row>
    <row r="187" spans="1:46" x14ac:dyDescent="0.25">
      <c r="A187" s="14" t="str">
        <f>IFERROR(IF(BTT[[#This Row],[Lfd Nr. 
(aus konsolidierter Datei)]]&lt;&gt;"",BTT[[#This Row],[Lfd Nr. 
(aus konsolidierter Datei)]],VLOOKUP(aktives_Teilprojekt,Teilprojekte[[Teilprojekte]:[Kürzel]],2,FALSE)&amp;ROW(BTT[[#This Row],[Lfd Nr.
(automatisch)]])-2),"")</f>
        <v>NL270</v>
      </c>
      <c r="B187" s="15" t="s">
        <v>6120</v>
      </c>
      <c r="C187" s="15"/>
      <c r="D187" t="s">
        <v>9970</v>
      </c>
      <c r="E187" s="10" t="str">
        <f>IFERROR(IF(NOT(BTT[[#This Row],[Manuelle Änderung des Verantwortliches TP
(Auswahl - bei Bedarf)]]=""),BTT[[#This Row],[Manuelle Änderung des Verantwortliches TP
(Auswahl - bei Bedarf)]],VLOOKUP(BTT[[#This Row],[Hauptprozess
(Pflichtauswahl)]],Hauptprozesse[],3,FALSE)),"")</f>
        <v>NL</v>
      </c>
      <c r="F187" t="s">
        <v>63</v>
      </c>
      <c r="G187" t="s">
        <v>10239</v>
      </c>
      <c r="H187" s="10" t="s">
        <v>8485</v>
      </c>
      <c r="I187" t="s">
        <v>8521</v>
      </c>
      <c r="J187" s="10" t="str">
        <f>IFERROR(VLOOKUP(BTT[[#This Row],[Verwendete Transaktion (Pflichtauswahl)]],Transaktionen[[Transaktionen]:[Langtext]],2,FALSE),"")</f>
        <v>Durchführung in Drittsystem (Non-SAP)</v>
      </c>
      <c r="O187" t="s">
        <v>6052</v>
      </c>
      <c r="R187" t="s">
        <v>8577</v>
      </c>
      <c r="T187" t="s">
        <v>6061</v>
      </c>
      <c r="V187" s="10" t="str">
        <f>IFERROR(VLOOKUP(BTT[[#This Row],[Verwendetes Formular
(Auswahl falls relevant)]],Formulare[[Formularbezeichnung]:[Formularname (technisch)]],2,FALSE),"")</f>
        <v/>
      </c>
      <c r="W187" t="s">
        <v>10345</v>
      </c>
      <c r="Y187" s="4"/>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Modul anders</v>
      </c>
      <c r="AQ187" s="10" t="str">
        <f>IFERROR(IF(COUNTIFS(BTT[Verwendete Transaktion (Pflichtauswahl)],BTT[[#This Row],[Verwendete Transaktion (Pflichtauswahl)]],BTT[Verantwortliches TP
(automatisch)],"&lt;&gt;"&amp;BTT[[#This Row],[Verantwortliches TP
(automatisch)]])&gt;0,"Transaktion mehrfach","okay"),"")</f>
        <v>Transaktion mehrfach</v>
      </c>
      <c r="AR1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7" s="10" t="s">
        <v>9969</v>
      </c>
      <c r="AT187" s="10"/>
    </row>
    <row r="188" spans="1:46" ht="135" x14ac:dyDescent="0.25">
      <c r="A188" s="14" t="str">
        <f>IFERROR(IF(BTT[[#This Row],[Lfd Nr. 
(aus konsolidierter Datei)]]&lt;&gt;"",BTT[[#This Row],[Lfd Nr. 
(aus konsolidierter Datei)]],VLOOKUP(aktives_Teilprojekt,Teilprojekte[[Teilprojekte]:[Kürzel]],2,FALSE)&amp;ROW(BTT[[#This Row],[Lfd Nr.
(automatisch)]])-2),"")</f>
        <v>NL271</v>
      </c>
      <c r="B188" s="15"/>
      <c r="C188" s="15"/>
      <c r="D188" t="s">
        <v>9972</v>
      </c>
      <c r="E188" s="10" t="str">
        <f>IFERROR(IF(NOT(BTT[[#This Row],[Manuelle Änderung des Verantwortliches TP
(Auswahl - bei Bedarf)]]=""),BTT[[#This Row],[Manuelle Änderung des Verantwortliches TP
(Auswahl - bei Bedarf)]],VLOOKUP(BTT[[#This Row],[Hauptprozess
(Pflichtauswahl)]],Hauptprozesse[],3,FALSE)),"")</f>
        <v>NL</v>
      </c>
      <c r="F188" t="s">
        <v>63</v>
      </c>
      <c r="G188" t="s">
        <v>10239</v>
      </c>
      <c r="H188" s="10" t="s">
        <v>8485</v>
      </c>
      <c r="I188" t="s">
        <v>8521</v>
      </c>
      <c r="J188" s="10" t="str">
        <f>IFERROR(VLOOKUP(BTT[[#This Row],[Verwendete Transaktion (Pflichtauswahl)]],Transaktionen[[Transaktionen]:[Langtext]],2,FALSE),"")</f>
        <v>Durchführung in Drittsystem (Non-SAP)</v>
      </c>
      <c r="O188" t="s">
        <v>6052</v>
      </c>
      <c r="R188" t="s">
        <v>8488</v>
      </c>
      <c r="V188" s="10" t="str">
        <f>IFERROR(VLOOKUP(BTT[[#This Row],[Verwendetes Formular
(Auswahl falls relevant)]],Formulare[[Formularbezeichnung]:[Formularname (technisch)]],2,FALSE),"")</f>
        <v/>
      </c>
      <c r="Y188" s="4" t="s">
        <v>10346</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Modul anders</v>
      </c>
      <c r="AQ188" s="10" t="str">
        <f>IFERROR(IF(COUNTIFS(BTT[Verwendete Transaktion (Pflichtauswahl)],BTT[[#This Row],[Verwendete Transaktion (Pflichtauswahl)]],BTT[Verantwortliches TP
(automatisch)],"&lt;&gt;"&amp;BTT[[#This Row],[Verantwortliches TP
(automatisch)]])&gt;0,"Transaktion mehrfach","okay"),"")</f>
        <v>Transaktion mehrfach</v>
      </c>
      <c r="AR1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8" s="10" t="s">
        <v>9971</v>
      </c>
      <c r="AT188" s="10"/>
    </row>
    <row r="189" spans="1:46" ht="30" x14ac:dyDescent="0.25">
      <c r="A189" s="14" t="str">
        <f>IFERROR(IF(BTT[[#This Row],[Lfd Nr. 
(aus konsolidierter Datei)]]&lt;&gt;"",BTT[[#This Row],[Lfd Nr. 
(aus konsolidierter Datei)]],VLOOKUP(aktives_Teilprojekt,Teilprojekte[[Teilprojekte]:[Kürzel]],2,FALSE)&amp;ROW(BTT[[#This Row],[Lfd Nr.
(automatisch)]])-2),"")</f>
        <v>NL278</v>
      </c>
      <c r="B189" s="15" t="s">
        <v>8592</v>
      </c>
      <c r="C189" s="15"/>
      <c r="D189" t="s">
        <v>9978</v>
      </c>
      <c r="E189" s="10" t="str">
        <f>IFERROR(IF(NOT(BTT[[#This Row],[Manuelle Änderung des Verantwortliches TP
(Auswahl - bei Bedarf)]]=""),BTT[[#This Row],[Manuelle Änderung des Verantwortliches TP
(Auswahl - bei Bedarf)]],VLOOKUP(BTT[[#This Row],[Hauptprozess
(Pflichtauswahl)]],Hauptprozesse[],3,FALSE)),"")</f>
        <v>NL</v>
      </c>
      <c r="G189" t="s">
        <v>10239</v>
      </c>
      <c r="H189" s="10" t="s">
        <v>8485</v>
      </c>
      <c r="I189" t="s">
        <v>8521</v>
      </c>
      <c r="J189" s="10" t="str">
        <f>IFERROR(VLOOKUP(BTT[[#This Row],[Verwendete Transaktion (Pflichtauswahl)]],Transaktionen[[Transaktionen]:[Langtext]],2,FALSE),"")</f>
        <v>Durchführung in Drittsystem (Non-SAP)</v>
      </c>
      <c r="O189" t="s">
        <v>6052</v>
      </c>
      <c r="R189" t="s">
        <v>8488</v>
      </c>
      <c r="T189" t="s">
        <v>6061</v>
      </c>
      <c r="V189" s="10" t="str">
        <f>IFERROR(VLOOKUP(BTT[[#This Row],[Verwendetes Formular
(Auswahl falls relevant)]],Formulare[[Formularbezeichnung]:[Formularname (technisch)]],2,FALSE),"")</f>
        <v/>
      </c>
      <c r="W189" t="s">
        <v>10348</v>
      </c>
      <c r="Y189" s="4" t="s">
        <v>10349</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Modul anders</v>
      </c>
      <c r="AQ189" s="10" t="str">
        <f>IFERROR(IF(COUNTIFS(BTT[Verwendete Transaktion (Pflichtauswahl)],BTT[[#This Row],[Verwendete Transaktion (Pflichtauswahl)]],BTT[Verantwortliches TP
(automatisch)],"&lt;&gt;"&amp;BTT[[#This Row],[Verantwortliches TP
(automatisch)]])&gt;0,"Transaktion mehrfach","okay"),"")</f>
        <v>Transaktion mehrfach</v>
      </c>
      <c r="AR1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9" s="10" t="s">
        <v>9977</v>
      </c>
      <c r="AT189" s="10"/>
    </row>
    <row r="190" spans="1:46" x14ac:dyDescent="0.25">
      <c r="A190" s="14" t="str">
        <f>IFERROR(IF(BTT[[#This Row],[Lfd Nr. 
(aus konsolidierter Datei)]]&lt;&gt;"",BTT[[#This Row],[Lfd Nr. 
(aus konsolidierter Datei)]],VLOOKUP(aktives_Teilprojekt,Teilprojekte[[Teilprojekte]:[Kürzel]],2,FALSE)&amp;ROW(BTT[[#This Row],[Lfd Nr.
(automatisch)]])-2),"")</f>
        <v>NL279</v>
      </c>
      <c r="B190" s="15" t="s">
        <v>8592</v>
      </c>
      <c r="C190" s="15"/>
      <c r="D190" t="s">
        <v>9980</v>
      </c>
      <c r="E190" s="10" t="str">
        <f>IFERROR(IF(NOT(BTT[[#This Row],[Manuelle Änderung des Verantwortliches TP
(Auswahl - bei Bedarf)]]=""),BTT[[#This Row],[Manuelle Änderung des Verantwortliches TP
(Auswahl - bei Bedarf)]],VLOOKUP(BTT[[#This Row],[Hauptprozess
(Pflichtauswahl)]],Hauptprozesse[],3,FALSE)),"")</f>
        <v>NL</v>
      </c>
      <c r="F190" t="s">
        <v>63</v>
      </c>
      <c r="G190" t="s">
        <v>10239</v>
      </c>
      <c r="H190" s="10" t="s">
        <v>8485</v>
      </c>
      <c r="I190" t="s">
        <v>8521</v>
      </c>
      <c r="J190" s="10" t="str">
        <f>IFERROR(VLOOKUP(BTT[[#This Row],[Verwendete Transaktion (Pflichtauswahl)]],Transaktionen[[Transaktionen]:[Langtext]],2,FALSE),"")</f>
        <v>Durchführung in Drittsystem (Non-SAP)</v>
      </c>
      <c r="O190" t="s">
        <v>6052</v>
      </c>
      <c r="S190" t="s">
        <v>10247</v>
      </c>
      <c r="V190" s="10" t="str">
        <f>IFERROR(VLOOKUP(BTT[[#This Row],[Verwendetes Formular
(Auswahl falls relevant)]],Formulare[[Formularbezeichnung]:[Formularname (technisch)]],2,FALSE),"")</f>
        <v/>
      </c>
      <c r="Y190" s="4"/>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Modul anders</v>
      </c>
      <c r="AQ190" s="10" t="str">
        <f>IFERROR(IF(COUNTIFS(BTT[Verwendete Transaktion (Pflichtauswahl)],BTT[[#This Row],[Verwendete Transaktion (Pflichtauswahl)]],BTT[Verantwortliches TP
(automatisch)],"&lt;&gt;"&amp;BTT[[#This Row],[Verantwortliches TP
(automatisch)]])&gt;0,"Transaktion mehrfach","okay"),"")</f>
        <v>Transaktion mehrfach</v>
      </c>
      <c r="AR1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0" s="10" t="s">
        <v>9979</v>
      </c>
      <c r="AT190" s="10"/>
    </row>
    <row r="191" spans="1:46" x14ac:dyDescent="0.25">
      <c r="A191" s="14" t="str">
        <f>IFERROR(IF(BTT[[#This Row],[Lfd Nr. 
(aus konsolidierter Datei)]]&lt;&gt;"",BTT[[#This Row],[Lfd Nr. 
(aus konsolidierter Datei)]],VLOOKUP(aktives_Teilprojekt,Teilprojekte[[Teilprojekte]:[Kürzel]],2,FALSE)&amp;ROW(BTT[[#This Row],[Lfd Nr.
(automatisch)]])-2),"")</f>
        <v>NL280</v>
      </c>
      <c r="B191" s="15" t="s">
        <v>8592</v>
      </c>
      <c r="C191" s="15"/>
      <c r="D191" t="s">
        <v>9982</v>
      </c>
      <c r="E191" s="10" t="str">
        <f>IFERROR(IF(NOT(BTT[[#This Row],[Manuelle Änderung des Verantwortliches TP
(Auswahl - bei Bedarf)]]=""),BTT[[#This Row],[Manuelle Änderung des Verantwortliches TP
(Auswahl - bei Bedarf)]],VLOOKUP(BTT[[#This Row],[Hauptprozess
(Pflichtauswahl)]],Hauptprozesse[],3,FALSE)),"")</f>
        <v>NL</v>
      </c>
      <c r="H191" s="10"/>
      <c r="J191" s="10" t="str">
        <f>IFERROR(VLOOKUP(BTT[[#This Row],[Verwendete Transaktion (Pflichtauswahl)]],Transaktionen[[Transaktionen]:[Langtext]],2,FALSE),"")</f>
        <v/>
      </c>
      <c r="T191" t="s">
        <v>6061</v>
      </c>
      <c r="V191" s="10" t="str">
        <f>IFERROR(VLOOKUP(BTT[[#This Row],[Verwendetes Formular
(Auswahl falls relevant)]],Formulare[[Formularbezeichnung]:[Formularname (technisch)]],2,FALSE),"")</f>
        <v/>
      </c>
      <c r="W191" t="s">
        <v>10350</v>
      </c>
      <c r="Y191" s="4"/>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9981</v>
      </c>
      <c r="AT191" s="10"/>
    </row>
    <row r="192" spans="1:46" x14ac:dyDescent="0.25">
      <c r="A192" s="14" t="str">
        <f>IFERROR(IF(BTT[[#This Row],[Lfd Nr. 
(aus konsolidierter Datei)]]&lt;&gt;"",BTT[[#This Row],[Lfd Nr. 
(aus konsolidierter Datei)]],VLOOKUP(aktives_Teilprojekt,Teilprojekte[[Teilprojekte]:[Kürzel]],2,FALSE)&amp;ROW(BTT[[#This Row],[Lfd Nr.
(automatisch)]])-2),"")</f>
        <v>NL281</v>
      </c>
      <c r="B192" s="15" t="s">
        <v>8592</v>
      </c>
      <c r="C192" s="15"/>
      <c r="D192" t="s">
        <v>9984</v>
      </c>
      <c r="E192" s="10" t="str">
        <f>IFERROR(IF(NOT(BTT[[#This Row],[Manuelle Änderung des Verantwortliches TP
(Auswahl - bei Bedarf)]]=""),BTT[[#This Row],[Manuelle Änderung des Verantwortliches TP
(Auswahl - bei Bedarf)]],VLOOKUP(BTT[[#This Row],[Hauptprozess
(Pflichtauswahl)]],Hauptprozesse[],3,FALSE)),"")</f>
        <v>NL</v>
      </c>
      <c r="H192" s="10" t="s">
        <v>8457</v>
      </c>
      <c r="I192" t="s">
        <v>5353</v>
      </c>
      <c r="J192" s="10" t="str">
        <f>IFERROR(VLOOKUP(BTT[[#This Row],[Verwendete Transaktion (Pflichtauswahl)]],Transaktionen[[Transaktionen]:[Langtext]],2,FALSE),"")</f>
        <v>Auftrag Istkostenbericht m. Herkunft</v>
      </c>
      <c r="V192" s="10" t="str">
        <f>IFERROR(VLOOKUP(BTT[[#This Row],[Verwendetes Formular
(Auswahl falls relevant)]],Formulare[[Formularbezeichnung]:[Formularname (technisch)]],2,FALSE),"")</f>
        <v/>
      </c>
      <c r="Y192" s="4"/>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Modul anders</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9983</v>
      </c>
      <c r="AT192" s="10"/>
    </row>
    <row r="193" spans="1:46" x14ac:dyDescent="0.25">
      <c r="A193" s="14" t="str">
        <f>IFERROR(IF(BTT[[#This Row],[Lfd Nr. 
(aus konsolidierter Datei)]]&lt;&gt;"",BTT[[#This Row],[Lfd Nr. 
(aus konsolidierter Datei)]],VLOOKUP(aktives_Teilprojekt,Teilprojekte[[Teilprojekte]:[Kürzel]],2,FALSE)&amp;ROW(BTT[[#This Row],[Lfd Nr.
(automatisch)]])-2),"")</f>
        <v>NL282</v>
      </c>
      <c r="B193" s="15" t="s">
        <v>8592</v>
      </c>
      <c r="C193" s="15"/>
      <c r="D193" t="s">
        <v>9986</v>
      </c>
      <c r="E193" s="10" t="str">
        <f>IFERROR(IF(NOT(BTT[[#This Row],[Manuelle Änderung des Verantwortliches TP
(Auswahl - bei Bedarf)]]=""),BTT[[#This Row],[Manuelle Änderung des Verantwortliches TP
(Auswahl - bei Bedarf)]],VLOOKUP(BTT[[#This Row],[Hauptprozess
(Pflichtauswahl)]],Hauptprozesse[],3,FALSE)),"")</f>
        <v>NL</v>
      </c>
      <c r="H193" s="10" t="s">
        <v>8457</v>
      </c>
      <c r="I193" t="s">
        <v>2794</v>
      </c>
      <c r="J193" s="10" t="str">
        <f>IFERROR(VLOOKUP(BTT[[#This Row],[Verwendete Transaktion (Pflichtauswahl)]],Transaktionen[[Transaktionen]:[Langtext]],2,FALSE),"")</f>
        <v>Innenauftrag anzeigen</v>
      </c>
      <c r="V193" s="10" t="str">
        <f>IFERROR(VLOOKUP(BTT[[#This Row],[Verwendetes Formular
(Auswahl falls relevant)]],Formulare[[Formularbezeichnung]:[Formularname (technisch)]],2,FALSE),"")</f>
        <v/>
      </c>
      <c r="Y193" s="4"/>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Modul anders</v>
      </c>
      <c r="AQ193" s="10" t="str">
        <f>IFERROR(IF(COUNTIFS(BTT[Verwendete Transaktion (Pflichtauswahl)],BTT[[#This Row],[Verwendete Transaktion (Pflichtauswahl)]],BTT[Verantwortliches TP
(automatisch)],"&lt;&gt;"&amp;BTT[[#This Row],[Verantwortliches TP
(automatisch)]])&gt;0,"Transaktion mehrfach","okay"),"")</f>
        <v>Transaktion mehrfach</v>
      </c>
      <c r="AR19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3" s="10" t="s">
        <v>9985</v>
      </c>
      <c r="AT193" s="10"/>
    </row>
    <row r="194" spans="1:46" ht="45" x14ac:dyDescent="0.25">
      <c r="A194" s="14" t="str">
        <f>IFERROR(IF(BTT[[#This Row],[Lfd Nr. 
(aus konsolidierter Datei)]]&lt;&gt;"",BTT[[#This Row],[Lfd Nr. 
(aus konsolidierter Datei)]],VLOOKUP(aktives_Teilprojekt,Teilprojekte[[Teilprojekte]:[Kürzel]],2,FALSE)&amp;ROW(BTT[[#This Row],[Lfd Nr.
(automatisch)]])-2),"")</f>
        <v>NL283</v>
      </c>
      <c r="B194" s="15" t="s">
        <v>8592</v>
      </c>
      <c r="C194" s="15"/>
      <c r="D194" t="s">
        <v>9988</v>
      </c>
      <c r="E194" s="10" t="str">
        <f>IFERROR(IF(NOT(BTT[[#This Row],[Manuelle Änderung des Verantwortliches TP
(Auswahl - bei Bedarf)]]=""),BTT[[#This Row],[Manuelle Änderung des Verantwortliches TP
(Auswahl - bei Bedarf)]],VLOOKUP(BTT[[#This Row],[Hauptprozess
(Pflichtauswahl)]],Hauptprozesse[],3,FALSE)),"")</f>
        <v>NL</v>
      </c>
      <c r="H194" s="10"/>
      <c r="J194" s="10" t="str">
        <f>IFERROR(VLOOKUP(BTT[[#This Row],[Verwendete Transaktion (Pflichtauswahl)]],Transaktionen[[Transaktionen]:[Langtext]],2,FALSE),"")</f>
        <v/>
      </c>
      <c r="V194" s="10" t="str">
        <f>IFERROR(VLOOKUP(BTT[[#This Row],[Verwendetes Formular
(Auswahl falls relevant)]],Formulare[[Formularbezeichnung]:[Formularname (technisch)]],2,FALSE),"")</f>
        <v/>
      </c>
      <c r="Y194" s="4" t="s">
        <v>10351</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9987</v>
      </c>
      <c r="AT194" s="10"/>
    </row>
    <row r="195" spans="1:46" x14ac:dyDescent="0.25">
      <c r="A195" s="14" t="str">
        <f>IFERROR(IF(BTT[[#This Row],[Lfd Nr. 
(aus konsolidierter Datei)]]&lt;&gt;"",BTT[[#This Row],[Lfd Nr. 
(aus konsolidierter Datei)]],VLOOKUP(aktives_Teilprojekt,Teilprojekte[[Teilprojekte]:[Kürzel]],2,FALSE)&amp;ROW(BTT[[#This Row],[Lfd Nr.
(automatisch)]])-2),"")</f>
        <v>NL284</v>
      </c>
      <c r="B195" s="15" t="s">
        <v>8592</v>
      </c>
      <c r="C195" s="15"/>
      <c r="D195" t="s">
        <v>9990</v>
      </c>
      <c r="E195" s="10" t="str">
        <f>IFERROR(IF(NOT(BTT[[#This Row],[Manuelle Änderung des Verantwortliches TP
(Auswahl - bei Bedarf)]]=""),BTT[[#This Row],[Manuelle Änderung des Verantwortliches TP
(Auswahl - bei Bedarf)]],VLOOKUP(BTT[[#This Row],[Hauptprozess
(Pflichtauswahl)]],Hauptprozesse[],3,FALSE)),"")</f>
        <v>NL</v>
      </c>
      <c r="H195" s="10" t="s">
        <v>6092</v>
      </c>
      <c r="I195" t="s">
        <v>4717</v>
      </c>
      <c r="J195" s="10" t="str">
        <f>IFERROR(VLOOKUP(BTT[[#This Row],[Verwendete Transaktion (Pflichtauswahl)]],Transaktionen[[Transaktionen]:[Langtext]],2,FALSE),"")</f>
        <v>Anzeigen Debitor (Zentral)</v>
      </c>
      <c r="T195" t="s">
        <v>6058</v>
      </c>
      <c r="V195" s="10" t="str">
        <f>IFERROR(VLOOKUP(BTT[[#This Row],[Verwendetes Formular
(Auswahl falls relevant)]],Formulare[[Formularbezeichnung]:[Formularname (technisch)]],2,FALSE),"")</f>
        <v/>
      </c>
      <c r="W195" t="s">
        <v>10352</v>
      </c>
      <c r="Y195" s="4"/>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Modul anders</v>
      </c>
      <c r="AP195" s="10" t="str">
        <f>IFERROR(IF(COUNTIFS(BTT[Verwendete Transaktion (Pflichtauswahl)],BTT[[#This Row],[Verwendete Transaktion (Pflichtauswahl)]],BTT[SAP-Modul
(Pflichtauswahl)],"&lt;&gt;"&amp;BTT[[#This Row],[SAP-Modul
(Pflichtauswahl)]])&gt;0,"Modul anders","okay"),"")</f>
        <v>Modul anders</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9989</v>
      </c>
      <c r="AT195" s="10"/>
    </row>
    <row r="196" spans="1:46" x14ac:dyDescent="0.25">
      <c r="A196" s="14" t="str">
        <f>IFERROR(IF(BTT[[#This Row],[Lfd Nr. 
(aus konsolidierter Datei)]]&lt;&gt;"",BTT[[#This Row],[Lfd Nr. 
(aus konsolidierter Datei)]],VLOOKUP(aktives_Teilprojekt,Teilprojekte[[Teilprojekte]:[Kürzel]],2,FALSE)&amp;ROW(BTT[[#This Row],[Lfd Nr.
(automatisch)]])-2),"")</f>
        <v>NL285</v>
      </c>
      <c r="B196" s="15" t="s">
        <v>8592</v>
      </c>
      <c r="C196" s="15"/>
      <c r="D196" t="s">
        <v>9992</v>
      </c>
      <c r="E196" s="10" t="str">
        <f>IFERROR(IF(NOT(BTT[[#This Row],[Manuelle Änderung des Verantwortliches TP
(Auswahl - bei Bedarf)]]=""),BTT[[#This Row],[Manuelle Änderung des Verantwortliches TP
(Auswahl - bei Bedarf)]],VLOOKUP(BTT[[#This Row],[Hauptprozess
(Pflichtauswahl)]],Hauptprozesse[],3,FALSE)),"")</f>
        <v>NL</v>
      </c>
      <c r="H196" s="10" t="s">
        <v>8485</v>
      </c>
      <c r="I196" t="s">
        <v>8521</v>
      </c>
      <c r="J196" s="10" t="str">
        <f>IFERROR(VLOOKUP(BTT[[#This Row],[Verwendete Transaktion (Pflichtauswahl)]],Transaktionen[[Transaktionen]:[Langtext]],2,FALSE),"")</f>
        <v>Durchführung in Drittsystem (Non-SAP)</v>
      </c>
      <c r="T196" t="s">
        <v>6061</v>
      </c>
      <c r="V196" s="10" t="str">
        <f>IFERROR(VLOOKUP(BTT[[#This Row],[Verwendetes Formular
(Auswahl falls relevant)]],Formulare[[Formularbezeichnung]:[Formularname (technisch)]],2,FALSE),"")</f>
        <v/>
      </c>
      <c r="W196" t="s">
        <v>10353</v>
      </c>
      <c r="Y196" s="4"/>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Modul anders</v>
      </c>
      <c r="AQ196" s="10" t="str">
        <f>IFERROR(IF(COUNTIFS(BTT[Verwendete Transaktion (Pflichtauswahl)],BTT[[#This Row],[Verwendete Transaktion (Pflichtauswahl)]],BTT[Verantwortliches TP
(automatisch)],"&lt;&gt;"&amp;BTT[[#This Row],[Verantwortliches TP
(automatisch)]])&gt;0,"Transaktion mehrfach","okay"),"")</f>
        <v>Transaktion mehrfach</v>
      </c>
      <c r="AR19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6" s="10" t="s">
        <v>9991</v>
      </c>
      <c r="AT196" s="10"/>
    </row>
    <row r="197" spans="1:46" x14ac:dyDescent="0.25">
      <c r="A197" s="14" t="str">
        <f>IFERROR(IF(BTT[[#This Row],[Lfd Nr. 
(aus konsolidierter Datei)]]&lt;&gt;"",BTT[[#This Row],[Lfd Nr. 
(aus konsolidierter Datei)]],VLOOKUP(aktives_Teilprojekt,Teilprojekte[[Teilprojekte]:[Kürzel]],2,FALSE)&amp;ROW(BTT[[#This Row],[Lfd Nr.
(automatisch)]])-2),"")</f>
        <v>NL286</v>
      </c>
      <c r="B197" s="15" t="s">
        <v>8592</v>
      </c>
      <c r="C197" s="15"/>
      <c r="D197" t="s">
        <v>9994</v>
      </c>
      <c r="E197" s="10" t="str">
        <f>IFERROR(IF(NOT(BTT[[#This Row],[Manuelle Änderung des Verantwortliches TP
(Auswahl - bei Bedarf)]]=""),BTT[[#This Row],[Manuelle Änderung des Verantwortliches TP
(Auswahl - bei Bedarf)]],VLOOKUP(BTT[[#This Row],[Hauptprozess
(Pflichtauswahl)]],Hauptprozesse[],3,FALSE)),"")</f>
        <v>NL</v>
      </c>
      <c r="H197" s="10" t="s">
        <v>8485</v>
      </c>
      <c r="I197" t="s">
        <v>8521</v>
      </c>
      <c r="J197" s="10" t="str">
        <f>IFERROR(VLOOKUP(BTT[[#This Row],[Verwendete Transaktion (Pflichtauswahl)]],Transaktionen[[Transaktionen]:[Langtext]],2,FALSE),"")</f>
        <v>Durchführung in Drittsystem (Non-SAP)</v>
      </c>
      <c r="T197" t="s">
        <v>6061</v>
      </c>
      <c r="V197" s="10" t="str">
        <f>IFERROR(VLOOKUP(BTT[[#This Row],[Verwendetes Formular
(Auswahl falls relevant)]],Formulare[[Formularbezeichnung]:[Formularname (technisch)]],2,FALSE),"")</f>
        <v/>
      </c>
      <c r="W197" t="s">
        <v>10354</v>
      </c>
      <c r="Y197" s="4"/>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Modul anders</v>
      </c>
      <c r="AQ197" s="10" t="str">
        <f>IFERROR(IF(COUNTIFS(BTT[Verwendete Transaktion (Pflichtauswahl)],BTT[[#This Row],[Verwendete Transaktion (Pflichtauswahl)]],BTT[Verantwortliches TP
(automatisch)],"&lt;&gt;"&amp;BTT[[#This Row],[Verantwortliches TP
(automatisch)]])&gt;0,"Transaktion mehrfach","okay"),"")</f>
        <v>Transaktion mehrfach</v>
      </c>
      <c r="AR19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7" s="10" t="s">
        <v>9993</v>
      </c>
      <c r="AT197" s="10"/>
    </row>
    <row r="198" spans="1:46" ht="30" x14ac:dyDescent="0.25">
      <c r="A198" s="14" t="str">
        <f>IFERROR(IF(BTT[[#This Row],[Lfd Nr. 
(aus konsolidierter Datei)]]&lt;&gt;"",BTT[[#This Row],[Lfd Nr. 
(aus konsolidierter Datei)]],VLOOKUP(aktives_Teilprojekt,Teilprojekte[[Teilprojekte]:[Kürzel]],2,FALSE)&amp;ROW(BTT[[#This Row],[Lfd Nr.
(automatisch)]])-2),"")</f>
        <v>NL288</v>
      </c>
      <c r="B198" s="15" t="s">
        <v>8590</v>
      </c>
      <c r="C198" s="15"/>
      <c r="D198" t="s">
        <v>9996</v>
      </c>
      <c r="E198" s="10" t="str">
        <f>IFERROR(IF(NOT(BTT[[#This Row],[Manuelle Änderung des Verantwortliches TP
(Auswahl - bei Bedarf)]]=""),BTT[[#This Row],[Manuelle Änderung des Verantwortliches TP
(Auswahl - bei Bedarf)]],VLOOKUP(BTT[[#This Row],[Hauptprozess
(Pflichtauswahl)]],Hauptprozesse[],3,FALSE)),"")</f>
        <v>NL</v>
      </c>
      <c r="G198" t="s">
        <v>10238</v>
      </c>
      <c r="H198" s="10" t="s">
        <v>6082</v>
      </c>
      <c r="I198" t="s">
        <v>8521</v>
      </c>
      <c r="J198" s="10" t="str">
        <f>IFERROR(VLOOKUP(BTT[[#This Row],[Verwendete Transaktion (Pflichtauswahl)]],Transaktionen[[Transaktionen]:[Langtext]],2,FALSE),"")</f>
        <v>Durchführung in Drittsystem (Non-SAP)</v>
      </c>
      <c r="K198" t="s">
        <v>10264</v>
      </c>
      <c r="R198" t="s">
        <v>6082</v>
      </c>
      <c r="V198" s="10" t="str">
        <f>IFERROR(VLOOKUP(BTT[[#This Row],[Verwendetes Formular
(Auswahl falls relevant)]],Formulare[[Formularbezeichnung]:[Formularname (technisch)]],2,FALSE),"")</f>
        <v/>
      </c>
      <c r="Y198" s="4" t="s">
        <v>10355</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Modul anders</v>
      </c>
      <c r="AP198" s="10" t="str">
        <f>IFERROR(IF(COUNTIFS(BTT[Verwendete Transaktion (Pflichtauswahl)],BTT[[#This Row],[Verwendete Transaktion (Pflichtauswahl)]],BTT[SAP-Modul
(Pflichtauswahl)],"&lt;&gt;"&amp;BTT[[#This Row],[SAP-Modul
(Pflichtauswahl)]])&gt;0,"Modul anders","okay"),"")</f>
        <v>Modul anders</v>
      </c>
      <c r="AQ198" s="10" t="str">
        <f>IFERROR(IF(COUNTIFS(BTT[Verwendete Transaktion (Pflichtauswahl)],BTT[[#This Row],[Verwendete Transaktion (Pflichtauswahl)]],BTT[Verantwortliches TP
(automatisch)],"&lt;&gt;"&amp;BTT[[#This Row],[Verantwortliches TP
(automatisch)]])&gt;0,"Transaktion mehrfach","okay"),"")</f>
        <v>Transaktion mehrfach</v>
      </c>
      <c r="AR1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8" s="10" t="s">
        <v>9995</v>
      </c>
      <c r="AT198" s="10"/>
    </row>
    <row r="199" spans="1:46" ht="30" x14ac:dyDescent="0.25">
      <c r="A199" s="14" t="str">
        <f>IFERROR(IF(BTT[[#This Row],[Lfd Nr. 
(aus konsolidierter Datei)]]&lt;&gt;"",BTT[[#This Row],[Lfd Nr. 
(aus konsolidierter Datei)]],VLOOKUP(aktives_Teilprojekt,Teilprojekte[[Teilprojekte]:[Kürzel]],2,FALSE)&amp;ROW(BTT[[#This Row],[Lfd Nr.
(automatisch)]])-2),"")</f>
        <v>NL289</v>
      </c>
      <c r="B199" s="15" t="s">
        <v>8590</v>
      </c>
      <c r="C199" s="15"/>
      <c r="D199" t="s">
        <v>9998</v>
      </c>
      <c r="E199" s="10" t="str">
        <f>IFERROR(IF(NOT(BTT[[#This Row],[Manuelle Änderung des Verantwortliches TP
(Auswahl - bei Bedarf)]]=""),BTT[[#This Row],[Manuelle Änderung des Verantwortliches TP
(Auswahl - bei Bedarf)]],VLOOKUP(BTT[[#This Row],[Hauptprozess
(Pflichtauswahl)]],Hauptprozesse[],3,FALSE)),"")</f>
        <v>NL</v>
      </c>
      <c r="G199" t="s">
        <v>10238</v>
      </c>
      <c r="H199" s="10" t="s">
        <v>6041</v>
      </c>
      <c r="I199" t="s">
        <v>2317</v>
      </c>
      <c r="J199" s="10" t="str">
        <f>IFERROR(VLOOKUP(BTT[[#This Row],[Verwendete Transaktion (Pflichtauswahl)]],Transaktionen[[Transaktionen]:[Langtext]],2,FALSE),"")</f>
        <v>Techn.Platz anlegen</v>
      </c>
      <c r="K199" t="s">
        <v>10265</v>
      </c>
      <c r="R199" t="s">
        <v>6082</v>
      </c>
      <c r="V199" s="10" t="str">
        <f>IFERROR(VLOOKUP(BTT[[#This Row],[Verwendetes Formular
(Auswahl falls relevant)]],Formulare[[Formularbezeichnung]:[Formularname (technisch)]],2,FALSE),"")</f>
        <v/>
      </c>
      <c r="Y199" s="4" t="s">
        <v>10356</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Transaktion mehrfach</v>
      </c>
      <c r="AR1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9" s="10" t="s">
        <v>9997</v>
      </c>
      <c r="AT199" s="10"/>
    </row>
    <row r="200" spans="1:46" ht="30" x14ac:dyDescent="0.25">
      <c r="A200" s="14" t="str">
        <f>IFERROR(IF(BTT[[#This Row],[Lfd Nr. 
(aus konsolidierter Datei)]]&lt;&gt;"",BTT[[#This Row],[Lfd Nr. 
(aus konsolidierter Datei)]],VLOOKUP(aktives_Teilprojekt,Teilprojekte[[Teilprojekte]:[Kürzel]],2,FALSE)&amp;ROW(BTT[[#This Row],[Lfd Nr.
(automatisch)]])-2),"")</f>
        <v>NL290</v>
      </c>
      <c r="B200" s="15" t="s">
        <v>8590</v>
      </c>
      <c r="C200" s="15"/>
      <c r="D200" t="s">
        <v>10000</v>
      </c>
      <c r="E200" s="10" t="str">
        <f>IFERROR(IF(NOT(BTT[[#This Row],[Manuelle Änderung des Verantwortliches TP
(Auswahl - bei Bedarf)]]=""),BTT[[#This Row],[Manuelle Änderung des Verantwortliches TP
(Auswahl - bei Bedarf)]],VLOOKUP(BTT[[#This Row],[Hauptprozess
(Pflichtauswahl)]],Hauptprozesse[],3,FALSE)),"")</f>
        <v>NL</v>
      </c>
      <c r="G200" t="s">
        <v>10238</v>
      </c>
      <c r="H200" s="10" t="s">
        <v>6039</v>
      </c>
      <c r="I200" t="s">
        <v>4689</v>
      </c>
      <c r="J200" s="10" t="str">
        <f>IFERROR(VLOOKUP(BTT[[#This Row],[Verwendete Transaktion (Pflichtauswahl)]],Transaktionen[[Transaktionen]:[Langtext]],2,FALSE),"")</f>
        <v>Anlegen Kondition</v>
      </c>
      <c r="K200" t="s">
        <v>10266</v>
      </c>
      <c r="R200" t="s">
        <v>6082</v>
      </c>
      <c r="V200" s="10" t="str">
        <f>IFERROR(VLOOKUP(BTT[[#This Row],[Verwendetes Formular
(Auswahl falls relevant)]],Formulare[[Formularbezeichnung]:[Formularname (technisch)]],2,FALSE),"")</f>
        <v/>
      </c>
      <c r="Y200" s="4" t="s">
        <v>10356</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okay</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9999</v>
      </c>
      <c r="AT200" s="10"/>
    </row>
    <row r="201" spans="1:46" ht="30" x14ac:dyDescent="0.25">
      <c r="A201" s="14" t="str">
        <f>IFERROR(IF(BTT[[#This Row],[Lfd Nr. 
(aus konsolidierter Datei)]]&lt;&gt;"",BTT[[#This Row],[Lfd Nr. 
(aus konsolidierter Datei)]],VLOOKUP(aktives_Teilprojekt,Teilprojekte[[Teilprojekte]:[Kürzel]],2,FALSE)&amp;ROW(BTT[[#This Row],[Lfd Nr.
(automatisch)]])-2),"")</f>
        <v>NL291</v>
      </c>
      <c r="B201" s="15" t="s">
        <v>8590</v>
      </c>
      <c r="C201" s="15"/>
      <c r="D201" t="s">
        <v>10002</v>
      </c>
      <c r="E201" s="10" t="str">
        <f>IFERROR(IF(NOT(BTT[[#This Row],[Manuelle Änderung des Verantwortliches TP
(Auswahl - bei Bedarf)]]=""),BTT[[#This Row],[Manuelle Änderung des Verantwortliches TP
(Auswahl - bei Bedarf)]],VLOOKUP(BTT[[#This Row],[Hauptprozess
(Pflichtauswahl)]],Hauptprozesse[],3,FALSE)),"")</f>
        <v>NL</v>
      </c>
      <c r="G201" t="s">
        <v>10238</v>
      </c>
      <c r="H201" s="10" t="s">
        <v>6039</v>
      </c>
      <c r="I201" t="s">
        <v>4691</v>
      </c>
      <c r="J201" s="10" t="str">
        <f>IFERROR(VLOOKUP(BTT[[#This Row],[Verwendete Transaktion (Pflichtauswahl)]],Transaktionen[[Transaktionen]:[Langtext]],2,FALSE),"")</f>
        <v>Ändern Kondition</v>
      </c>
      <c r="K201" t="s">
        <v>7356</v>
      </c>
      <c r="R201" t="s">
        <v>6082</v>
      </c>
      <c r="V201" s="10" t="str">
        <f>IFERROR(VLOOKUP(BTT[[#This Row],[Verwendetes Formular
(Auswahl falls relevant)]],Formulare[[Formularbezeichnung]:[Formularname (technisch)]],2,FALSE),"")</f>
        <v/>
      </c>
      <c r="Y201" s="4" t="s">
        <v>10356</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okay</v>
      </c>
      <c r="AQ201" s="10" t="str">
        <f>IFERROR(IF(COUNTIFS(BTT[Verwendete Transaktion (Pflichtauswahl)],BTT[[#This Row],[Verwendete Transaktion (Pflichtauswahl)]],BTT[Verantwortliches TP
(automatisch)],"&lt;&gt;"&amp;BTT[[#This Row],[Verantwortliches TP
(automatisch)]])&gt;0,"Transaktion mehrfach","okay"),"")</f>
        <v>okay</v>
      </c>
      <c r="AR201" s="10" t="str">
        <f>IFERROR(IF(COUNTIFS(BTT[Verwendete Transaktion (Pflichtauswahl)],BTT[[#This Row],[Verwendete Transaktion (Pflichtauswahl)]],BTT[Verantwortliches TP
(automatisch)],"&lt;&gt;"&amp;VLOOKUP(aktives_Teilprojekt,Teilprojekte[[Teilprojekte]:[Kürzel]],2,FALSE))&gt;0,"Transaktion mehrfach","okay"),"")</f>
        <v>okay</v>
      </c>
      <c r="AS201" s="10" t="s">
        <v>10001</v>
      </c>
      <c r="AT201" s="10"/>
    </row>
    <row r="202" spans="1:46" ht="30" x14ac:dyDescent="0.25">
      <c r="A202" s="14" t="str">
        <f>IFERROR(IF(BTT[[#This Row],[Lfd Nr. 
(aus konsolidierter Datei)]]&lt;&gt;"",BTT[[#This Row],[Lfd Nr. 
(aus konsolidierter Datei)]],VLOOKUP(aktives_Teilprojekt,Teilprojekte[[Teilprojekte]:[Kürzel]],2,FALSE)&amp;ROW(BTT[[#This Row],[Lfd Nr.
(automatisch)]])-2),"")</f>
        <v>NL292</v>
      </c>
      <c r="B202" s="15" t="s">
        <v>8590</v>
      </c>
      <c r="C202" s="15"/>
      <c r="D202" t="s">
        <v>10004</v>
      </c>
      <c r="E202" s="10" t="str">
        <f>IFERROR(IF(NOT(BTT[[#This Row],[Manuelle Änderung des Verantwortliches TP
(Auswahl - bei Bedarf)]]=""),BTT[[#This Row],[Manuelle Änderung des Verantwortliches TP
(Auswahl - bei Bedarf)]],VLOOKUP(BTT[[#This Row],[Hauptprozess
(Pflichtauswahl)]],Hauptprozesse[],3,FALSE)),"")</f>
        <v>NL</v>
      </c>
      <c r="G202" t="s">
        <v>10238</v>
      </c>
      <c r="H202" s="10" t="s">
        <v>6039</v>
      </c>
      <c r="I202" t="s">
        <v>4693</v>
      </c>
      <c r="J202" s="10" t="str">
        <f>IFERROR(VLOOKUP(BTT[[#This Row],[Verwendete Transaktion (Pflichtauswahl)]],Transaktionen[[Transaktionen]:[Langtext]],2,FALSE),"")</f>
        <v>Anzeigen Kondition</v>
      </c>
      <c r="K202" t="s">
        <v>4694</v>
      </c>
      <c r="R202" t="s">
        <v>6082</v>
      </c>
      <c r="V202" s="10" t="str">
        <f>IFERROR(VLOOKUP(BTT[[#This Row],[Verwendetes Formular
(Auswahl falls relevant)]],Formulare[[Formularbezeichnung]:[Formularname (technisch)]],2,FALSE),"")</f>
        <v/>
      </c>
      <c r="Y202" s="4" t="s">
        <v>10356</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okay</v>
      </c>
      <c r="AQ202" s="10" t="str">
        <f>IFERROR(IF(COUNTIFS(BTT[Verwendete Transaktion (Pflichtauswahl)],BTT[[#This Row],[Verwendete Transaktion (Pflichtauswahl)]],BTT[Verantwortliches TP
(automatisch)],"&lt;&gt;"&amp;BTT[[#This Row],[Verantwortliches TP
(automatisch)]])&gt;0,"Transaktion mehrfach","okay"),"")</f>
        <v>okay</v>
      </c>
      <c r="AR202" s="10" t="str">
        <f>IFERROR(IF(COUNTIFS(BTT[Verwendete Transaktion (Pflichtauswahl)],BTT[[#This Row],[Verwendete Transaktion (Pflichtauswahl)]],BTT[Verantwortliches TP
(automatisch)],"&lt;&gt;"&amp;VLOOKUP(aktives_Teilprojekt,Teilprojekte[[Teilprojekte]:[Kürzel]],2,FALSE))&gt;0,"Transaktion mehrfach","okay"),"")</f>
        <v>okay</v>
      </c>
      <c r="AS202" s="10" t="s">
        <v>10003</v>
      </c>
      <c r="AT202" s="10"/>
    </row>
    <row r="203" spans="1:46" ht="30" x14ac:dyDescent="0.25">
      <c r="A203" s="14" t="str">
        <f>IFERROR(IF(BTT[[#This Row],[Lfd Nr. 
(aus konsolidierter Datei)]]&lt;&gt;"",BTT[[#This Row],[Lfd Nr. 
(aus konsolidierter Datei)]],VLOOKUP(aktives_Teilprojekt,Teilprojekte[[Teilprojekte]:[Kürzel]],2,FALSE)&amp;ROW(BTT[[#This Row],[Lfd Nr.
(automatisch)]])-2),"")</f>
        <v>NL293</v>
      </c>
      <c r="B203" s="15" t="s">
        <v>8590</v>
      </c>
      <c r="C203" s="15"/>
      <c r="D203" t="s">
        <v>10006</v>
      </c>
      <c r="E203" s="10" t="str">
        <f>IFERROR(IF(NOT(BTT[[#This Row],[Manuelle Änderung des Verantwortliches TP
(Auswahl - bei Bedarf)]]=""),BTT[[#This Row],[Manuelle Änderung des Verantwortliches TP
(Auswahl - bei Bedarf)]],VLOOKUP(BTT[[#This Row],[Hauptprozess
(Pflichtauswahl)]],Hauptprozesse[],3,FALSE)),"")</f>
        <v>NL</v>
      </c>
      <c r="G203" t="s">
        <v>10238</v>
      </c>
      <c r="H203" s="10" t="s">
        <v>6092</v>
      </c>
      <c r="I203" t="s">
        <v>3320</v>
      </c>
      <c r="J203" s="10" t="str">
        <f>IFERROR(VLOOKUP(BTT[[#This Row],[Verwendete Transaktion (Pflichtauswahl)]],Transaktionen[[Transaktionen]:[Langtext]],2,FALSE),"")</f>
        <v>Material &amp; anlegen</v>
      </c>
      <c r="R203" t="s">
        <v>6082</v>
      </c>
      <c r="V203" s="10" t="str">
        <f>IFERROR(VLOOKUP(BTT[[#This Row],[Verwendetes Formular
(Auswahl falls relevant)]],Formulare[[Formularbezeichnung]:[Formularname (technisch)]],2,FALSE),"")</f>
        <v/>
      </c>
      <c r="Y203" s="4" t="s">
        <v>10356</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okay</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10005</v>
      </c>
      <c r="AT203" s="10"/>
    </row>
    <row r="204" spans="1:46" ht="30" x14ac:dyDescent="0.25">
      <c r="A204" s="14" t="str">
        <f>IFERROR(IF(BTT[[#This Row],[Lfd Nr. 
(aus konsolidierter Datei)]]&lt;&gt;"",BTT[[#This Row],[Lfd Nr. 
(aus konsolidierter Datei)]],VLOOKUP(aktives_Teilprojekt,Teilprojekte[[Teilprojekte]:[Kürzel]],2,FALSE)&amp;ROW(BTT[[#This Row],[Lfd Nr.
(automatisch)]])-2),"")</f>
        <v>NL294</v>
      </c>
      <c r="B204" s="15" t="s">
        <v>8590</v>
      </c>
      <c r="C204" s="15"/>
      <c r="D204" t="s">
        <v>10008</v>
      </c>
      <c r="E204" s="10" t="str">
        <f>IFERROR(IF(NOT(BTT[[#This Row],[Manuelle Änderung des Verantwortliches TP
(Auswahl - bei Bedarf)]]=""),BTT[[#This Row],[Manuelle Änderung des Verantwortliches TP
(Auswahl - bei Bedarf)]],VLOOKUP(BTT[[#This Row],[Hauptprozess
(Pflichtauswahl)]],Hauptprozesse[],3,FALSE)),"")</f>
        <v>NL</v>
      </c>
      <c r="G204" t="s">
        <v>10238</v>
      </c>
      <c r="H204" s="10" t="s">
        <v>6092</v>
      </c>
      <c r="I204" t="s">
        <v>3322</v>
      </c>
      <c r="J204" s="10" t="str">
        <f>IFERROR(VLOOKUP(BTT[[#This Row],[Verwendete Transaktion (Pflichtauswahl)]],Transaktionen[[Transaktionen]:[Langtext]],2,FALSE),"")</f>
        <v>Material &amp; ändern</v>
      </c>
      <c r="R204" t="s">
        <v>6082</v>
      </c>
      <c r="V204" s="10" t="str">
        <f>IFERROR(VLOOKUP(BTT[[#This Row],[Verwendetes Formular
(Auswahl falls relevant)]],Formulare[[Formularbezeichnung]:[Formularname (technisch)]],2,FALSE),"")</f>
        <v/>
      </c>
      <c r="Y204" s="4" t="s">
        <v>10356</v>
      </c>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okay</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10007</v>
      </c>
      <c r="AT204" s="10"/>
    </row>
    <row r="205" spans="1:46" ht="30" x14ac:dyDescent="0.25">
      <c r="A205" s="14" t="str">
        <f>IFERROR(IF(BTT[[#This Row],[Lfd Nr. 
(aus konsolidierter Datei)]]&lt;&gt;"",BTT[[#This Row],[Lfd Nr. 
(aus konsolidierter Datei)]],VLOOKUP(aktives_Teilprojekt,Teilprojekte[[Teilprojekte]:[Kürzel]],2,FALSE)&amp;ROW(BTT[[#This Row],[Lfd Nr.
(automatisch)]])-2),"")</f>
        <v>NL295</v>
      </c>
      <c r="B205" s="15" t="s">
        <v>8590</v>
      </c>
      <c r="C205" s="15"/>
      <c r="D205" t="s">
        <v>10010</v>
      </c>
      <c r="E205" s="10" t="str">
        <f>IFERROR(IF(NOT(BTT[[#This Row],[Manuelle Änderung des Verantwortliches TP
(Auswahl - bei Bedarf)]]=""),BTT[[#This Row],[Manuelle Änderung des Verantwortliches TP
(Auswahl - bei Bedarf)]],VLOOKUP(BTT[[#This Row],[Hauptprozess
(Pflichtauswahl)]],Hauptprozesse[],3,FALSE)),"")</f>
        <v>NL</v>
      </c>
      <c r="G205" t="s">
        <v>10238</v>
      </c>
      <c r="H205" s="10" t="s">
        <v>6092</v>
      </c>
      <c r="I205" t="s">
        <v>3324</v>
      </c>
      <c r="J205" s="10" t="str">
        <f>IFERROR(VLOOKUP(BTT[[#This Row],[Verwendete Transaktion (Pflichtauswahl)]],Transaktionen[[Transaktionen]:[Langtext]],2,FALSE),"")</f>
        <v>Material &amp; anzeigen</v>
      </c>
      <c r="R205" t="s">
        <v>6082</v>
      </c>
      <c r="V205" s="10" t="str">
        <f>IFERROR(VLOOKUP(BTT[[#This Row],[Verwendetes Formular
(Auswahl falls relevant)]],Formulare[[Formularbezeichnung]:[Formularname (technisch)]],2,FALSE),"")</f>
        <v/>
      </c>
      <c r="Y205" s="4" t="s">
        <v>10356</v>
      </c>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okay</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10009</v>
      </c>
      <c r="AT205" s="10"/>
    </row>
    <row r="206" spans="1:46" ht="30" x14ac:dyDescent="0.25">
      <c r="A206" s="14" t="str">
        <f>IFERROR(IF(BTT[[#This Row],[Lfd Nr. 
(aus konsolidierter Datei)]]&lt;&gt;"",BTT[[#This Row],[Lfd Nr. 
(aus konsolidierter Datei)]],VLOOKUP(aktives_Teilprojekt,Teilprojekte[[Teilprojekte]:[Kürzel]],2,FALSE)&amp;ROW(BTT[[#This Row],[Lfd Nr.
(automatisch)]])-2),"")</f>
        <v>NL296</v>
      </c>
      <c r="B206" s="15" t="s">
        <v>8590</v>
      </c>
      <c r="C206" s="15"/>
      <c r="D206" t="s">
        <v>10012</v>
      </c>
      <c r="E206" s="10" t="str">
        <f>IFERROR(IF(NOT(BTT[[#This Row],[Manuelle Änderung des Verantwortliches TP
(Auswahl - bei Bedarf)]]=""),BTT[[#This Row],[Manuelle Änderung des Verantwortliches TP
(Auswahl - bei Bedarf)]],VLOOKUP(BTT[[#This Row],[Hauptprozess
(Pflichtauswahl)]],Hauptprozesse[],3,FALSE)),"")</f>
        <v>NL</v>
      </c>
      <c r="G206" t="s">
        <v>10238</v>
      </c>
      <c r="H206" s="10" t="s">
        <v>6082</v>
      </c>
      <c r="I206" t="s">
        <v>8521</v>
      </c>
      <c r="J206" s="10" t="str">
        <f>IFERROR(VLOOKUP(BTT[[#This Row],[Verwendete Transaktion (Pflichtauswahl)]],Transaktionen[[Transaktionen]:[Langtext]],2,FALSE),"")</f>
        <v>Durchführung in Drittsystem (Non-SAP)</v>
      </c>
      <c r="R206" t="s">
        <v>6082</v>
      </c>
      <c r="V206" s="10" t="str">
        <f>IFERROR(VLOOKUP(BTT[[#This Row],[Verwendetes Formular
(Auswahl falls relevant)]],Formulare[[Formularbezeichnung]:[Formularname (technisch)]],2,FALSE),"")</f>
        <v/>
      </c>
      <c r="Y206" s="4" t="s">
        <v>10357</v>
      </c>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Modul anders</v>
      </c>
      <c r="AP206" s="10" t="str">
        <f>IFERROR(IF(COUNTIFS(BTT[Verwendete Transaktion (Pflichtauswahl)],BTT[[#This Row],[Verwendete Transaktion (Pflichtauswahl)]],BTT[SAP-Modul
(Pflichtauswahl)],"&lt;&gt;"&amp;BTT[[#This Row],[SAP-Modul
(Pflichtauswahl)]])&gt;0,"Modul anders","okay"),"")</f>
        <v>Modul anders</v>
      </c>
      <c r="AQ206" s="10" t="str">
        <f>IFERROR(IF(COUNTIFS(BTT[Verwendete Transaktion (Pflichtauswahl)],BTT[[#This Row],[Verwendete Transaktion (Pflichtauswahl)]],BTT[Verantwortliches TP
(automatisch)],"&lt;&gt;"&amp;BTT[[#This Row],[Verantwortliches TP
(automatisch)]])&gt;0,"Transaktion mehrfach","okay"),"")</f>
        <v>Transaktion mehrfach</v>
      </c>
      <c r="AR2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6" s="10" t="s">
        <v>10011</v>
      </c>
      <c r="AT206" s="10"/>
    </row>
    <row r="207" spans="1:46" ht="30" x14ac:dyDescent="0.25">
      <c r="A207" s="14" t="str">
        <f>IFERROR(IF(BTT[[#This Row],[Lfd Nr. 
(aus konsolidierter Datei)]]&lt;&gt;"",BTT[[#This Row],[Lfd Nr. 
(aus konsolidierter Datei)]],VLOOKUP(aktives_Teilprojekt,Teilprojekte[[Teilprojekte]:[Kürzel]],2,FALSE)&amp;ROW(BTT[[#This Row],[Lfd Nr.
(automatisch)]])-2),"")</f>
        <v>NL297</v>
      </c>
      <c r="B207" s="15" t="s">
        <v>8590</v>
      </c>
      <c r="C207" s="15"/>
      <c r="D207" t="s">
        <v>10014</v>
      </c>
      <c r="E207" s="10" t="str">
        <f>IFERROR(IF(NOT(BTT[[#This Row],[Manuelle Änderung des Verantwortliches TP
(Auswahl - bei Bedarf)]]=""),BTT[[#This Row],[Manuelle Änderung des Verantwortliches TP
(Auswahl - bei Bedarf)]],VLOOKUP(BTT[[#This Row],[Hauptprozess
(Pflichtauswahl)]],Hauptprozesse[],3,FALSE)),"")</f>
        <v>NL</v>
      </c>
      <c r="G207" t="s">
        <v>10238</v>
      </c>
      <c r="H207" s="10" t="s">
        <v>6082</v>
      </c>
      <c r="I207" t="s">
        <v>8521</v>
      </c>
      <c r="J207" s="10" t="str">
        <f>IFERROR(VLOOKUP(BTT[[#This Row],[Verwendete Transaktion (Pflichtauswahl)]],Transaktionen[[Transaktionen]:[Langtext]],2,FALSE),"")</f>
        <v>Durchführung in Drittsystem (Non-SAP)</v>
      </c>
      <c r="R207" t="s">
        <v>6082</v>
      </c>
      <c r="V207" s="10" t="str">
        <f>IFERROR(VLOOKUP(BTT[[#This Row],[Verwendetes Formular
(Auswahl falls relevant)]],Formulare[[Formularbezeichnung]:[Formularname (technisch)]],2,FALSE),"")</f>
        <v/>
      </c>
      <c r="Y207" s="4" t="s">
        <v>10355</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s="10" t="str">
        <f>IFERROR(IF(BTT[[#This Row],[SAP-Modul
(Pflichtauswahl)]]&lt;&gt;VLOOKUP(BTT[[#This Row],[Verwendete Transaktion (Pflichtauswahl)]],Transaktionen[[Transaktionen]:[Modul]],3,FALSE),"Modul anders","okay"),"")</f>
        <v>Modul anders</v>
      </c>
      <c r="AP207" s="10" t="str">
        <f>IFERROR(IF(COUNTIFS(BTT[Verwendete Transaktion (Pflichtauswahl)],BTT[[#This Row],[Verwendete Transaktion (Pflichtauswahl)]],BTT[SAP-Modul
(Pflichtauswahl)],"&lt;&gt;"&amp;BTT[[#This Row],[SAP-Modul
(Pflichtauswahl)]])&gt;0,"Modul anders","okay"),"")</f>
        <v>Modul anders</v>
      </c>
      <c r="AQ207" s="10" t="str">
        <f>IFERROR(IF(COUNTIFS(BTT[Verwendete Transaktion (Pflichtauswahl)],BTT[[#This Row],[Verwendete Transaktion (Pflichtauswahl)]],BTT[Verantwortliches TP
(automatisch)],"&lt;&gt;"&amp;BTT[[#This Row],[Verantwortliches TP
(automatisch)]])&gt;0,"Transaktion mehrfach","okay"),"")</f>
        <v>Transaktion mehrfach</v>
      </c>
      <c r="AR2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7" s="10" t="s">
        <v>10013</v>
      </c>
      <c r="AT207" s="10"/>
    </row>
    <row r="208" spans="1:46" x14ac:dyDescent="0.25">
      <c r="A208" s="14" t="str">
        <f>IFERROR(IF(BTT[[#This Row],[Lfd Nr. 
(aus konsolidierter Datei)]]&lt;&gt;"",BTT[[#This Row],[Lfd Nr. 
(aus konsolidierter Datei)]],VLOOKUP(aktives_Teilprojekt,Teilprojekte[[Teilprojekte]:[Kürzel]],2,FALSE)&amp;ROW(BTT[[#This Row],[Lfd Nr.
(automatisch)]])-2),"")</f>
        <v>NL298</v>
      </c>
      <c r="B208" s="15" t="s">
        <v>8590</v>
      </c>
      <c r="C208" s="15"/>
      <c r="D208" t="s">
        <v>10016</v>
      </c>
      <c r="E208" s="10" t="str">
        <f>IFERROR(IF(NOT(BTT[[#This Row],[Manuelle Änderung des Verantwortliches TP
(Auswahl - bei Bedarf)]]=""),BTT[[#This Row],[Manuelle Änderung des Verantwortliches TP
(Auswahl - bei Bedarf)]],VLOOKUP(BTT[[#This Row],[Hauptprozess
(Pflichtauswahl)]],Hauptprozesse[],3,FALSE)),"")</f>
        <v>NL</v>
      </c>
      <c r="G208" t="s">
        <v>10238</v>
      </c>
      <c r="H208" s="10" t="s">
        <v>6082</v>
      </c>
      <c r="I208" t="s">
        <v>8521</v>
      </c>
      <c r="J208" s="10" t="str">
        <f>IFERROR(VLOOKUP(BTT[[#This Row],[Verwendete Transaktion (Pflichtauswahl)]],Transaktionen[[Transaktionen]:[Langtext]],2,FALSE),"")</f>
        <v>Durchführung in Drittsystem (Non-SAP)</v>
      </c>
      <c r="R208" t="s">
        <v>6082</v>
      </c>
      <c r="V208" s="10" t="str">
        <f>IFERROR(VLOOKUP(BTT[[#This Row],[Verwendetes Formular
(Auswahl falls relevant)]],Formulare[[Formularbezeichnung]:[Formularname (technisch)]],2,FALSE),"")</f>
        <v/>
      </c>
      <c r="Y208" s="4"/>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Modul anders</v>
      </c>
      <c r="AP208" s="10" t="str">
        <f>IFERROR(IF(COUNTIFS(BTT[Verwendete Transaktion (Pflichtauswahl)],BTT[[#This Row],[Verwendete Transaktion (Pflichtauswahl)]],BTT[SAP-Modul
(Pflichtauswahl)],"&lt;&gt;"&amp;BTT[[#This Row],[SAP-Modul
(Pflichtauswahl)]])&gt;0,"Modul anders","okay"),"")</f>
        <v>Modul anders</v>
      </c>
      <c r="AQ208" s="10" t="str">
        <f>IFERROR(IF(COUNTIFS(BTT[Verwendete Transaktion (Pflichtauswahl)],BTT[[#This Row],[Verwendete Transaktion (Pflichtauswahl)]],BTT[Verantwortliches TP
(automatisch)],"&lt;&gt;"&amp;BTT[[#This Row],[Verantwortliches TP
(automatisch)]])&gt;0,"Transaktion mehrfach","okay"),"")</f>
        <v>Transaktion mehrfach</v>
      </c>
      <c r="AR2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8" s="10" t="s">
        <v>10015</v>
      </c>
      <c r="AT208" s="10"/>
    </row>
    <row r="209" spans="1:46" x14ac:dyDescent="0.25">
      <c r="A209" s="14" t="str">
        <f>IFERROR(IF(BTT[[#This Row],[Lfd Nr. 
(aus konsolidierter Datei)]]&lt;&gt;"",BTT[[#This Row],[Lfd Nr. 
(aus konsolidierter Datei)]],VLOOKUP(aktives_Teilprojekt,Teilprojekte[[Teilprojekte]:[Kürzel]],2,FALSE)&amp;ROW(BTT[[#This Row],[Lfd Nr.
(automatisch)]])-2),"")</f>
        <v>NL299</v>
      </c>
      <c r="B209" s="15" t="s">
        <v>8590</v>
      </c>
      <c r="C209" s="15"/>
      <c r="D209" t="s">
        <v>10018</v>
      </c>
      <c r="E209" s="10" t="str">
        <f>IFERROR(IF(NOT(BTT[[#This Row],[Manuelle Änderung des Verantwortliches TP
(Auswahl - bei Bedarf)]]=""),BTT[[#This Row],[Manuelle Änderung des Verantwortliches TP
(Auswahl - bei Bedarf)]],VLOOKUP(BTT[[#This Row],[Hauptprozess
(Pflichtauswahl)]],Hauptprozesse[],3,FALSE)),"")</f>
        <v>NL</v>
      </c>
      <c r="G209" t="s">
        <v>10238</v>
      </c>
      <c r="H209" s="10" t="s">
        <v>6082</v>
      </c>
      <c r="I209" t="s">
        <v>8521</v>
      </c>
      <c r="J209" s="10" t="str">
        <f>IFERROR(VLOOKUP(BTT[[#This Row],[Verwendete Transaktion (Pflichtauswahl)]],Transaktionen[[Transaktionen]:[Langtext]],2,FALSE),"")</f>
        <v>Durchführung in Drittsystem (Non-SAP)</v>
      </c>
      <c r="V209" s="10" t="str">
        <f>IFERROR(VLOOKUP(BTT[[#This Row],[Verwendetes Formular
(Auswahl falls relevant)]],Formulare[[Formularbezeichnung]:[Formularname (technisch)]],2,FALSE),"")</f>
        <v/>
      </c>
      <c r="Y209" s="4"/>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s="10" t="str">
        <f>IFERROR(IF(BTT[[#This Row],[SAP-Modul
(Pflichtauswahl)]]&lt;&gt;VLOOKUP(BTT[[#This Row],[Verwendete Transaktion (Pflichtauswahl)]],Transaktionen[[Transaktionen]:[Modul]],3,FALSE),"Modul anders","okay"),"")</f>
        <v>Modul anders</v>
      </c>
      <c r="AP209" s="10" t="str">
        <f>IFERROR(IF(COUNTIFS(BTT[Verwendete Transaktion (Pflichtauswahl)],BTT[[#This Row],[Verwendete Transaktion (Pflichtauswahl)]],BTT[SAP-Modul
(Pflichtauswahl)],"&lt;&gt;"&amp;BTT[[#This Row],[SAP-Modul
(Pflichtauswahl)]])&gt;0,"Modul anders","okay"),"")</f>
        <v>Modul anders</v>
      </c>
      <c r="AQ209" s="10" t="str">
        <f>IFERROR(IF(COUNTIFS(BTT[Verwendete Transaktion (Pflichtauswahl)],BTT[[#This Row],[Verwendete Transaktion (Pflichtauswahl)]],BTT[Verantwortliches TP
(automatisch)],"&lt;&gt;"&amp;BTT[[#This Row],[Verantwortliches TP
(automatisch)]])&gt;0,"Transaktion mehrfach","okay"),"")</f>
        <v>Transaktion mehrfach</v>
      </c>
      <c r="AR2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9" s="10" t="s">
        <v>10017</v>
      </c>
      <c r="AT209" s="10"/>
    </row>
    <row r="210" spans="1:46" x14ac:dyDescent="0.25">
      <c r="A210" s="14" t="str">
        <f>IFERROR(IF(BTT[[#This Row],[Lfd Nr. 
(aus konsolidierter Datei)]]&lt;&gt;"",BTT[[#This Row],[Lfd Nr. 
(aus konsolidierter Datei)]],VLOOKUP(aktives_Teilprojekt,Teilprojekte[[Teilprojekte]:[Kürzel]],2,FALSE)&amp;ROW(BTT[[#This Row],[Lfd Nr.
(automatisch)]])-2),"")</f>
        <v>NL300</v>
      </c>
      <c r="B210" s="15" t="s">
        <v>8590</v>
      </c>
      <c r="C210" s="15"/>
      <c r="D210" t="s">
        <v>10020</v>
      </c>
      <c r="E210" s="10" t="str">
        <f>IFERROR(IF(NOT(BTT[[#This Row],[Manuelle Änderung des Verantwortliches TP
(Auswahl - bei Bedarf)]]=""),BTT[[#This Row],[Manuelle Änderung des Verantwortliches TP
(Auswahl - bei Bedarf)]],VLOOKUP(BTT[[#This Row],[Hauptprozess
(Pflichtauswahl)]],Hauptprozesse[],3,FALSE)),"")</f>
        <v>NL</v>
      </c>
      <c r="G210" t="s">
        <v>10238</v>
      </c>
      <c r="H210" s="10" t="s">
        <v>6082</v>
      </c>
      <c r="I210" t="s">
        <v>8521</v>
      </c>
      <c r="J210" s="10" t="str">
        <f>IFERROR(VLOOKUP(BTT[[#This Row],[Verwendete Transaktion (Pflichtauswahl)]],Transaktionen[[Transaktionen]:[Langtext]],2,FALSE),"")</f>
        <v>Durchführung in Drittsystem (Non-SAP)</v>
      </c>
      <c r="V210" s="10" t="str">
        <f>IFERROR(VLOOKUP(BTT[[#This Row],[Verwendetes Formular
(Auswahl falls relevant)]],Formulare[[Formularbezeichnung]:[Formularname (technisch)]],2,FALSE),"")</f>
        <v/>
      </c>
      <c r="Y210" s="4"/>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s="10" t="str">
        <f>IFERROR(IF(BTT[[#This Row],[SAP-Modul
(Pflichtauswahl)]]&lt;&gt;VLOOKUP(BTT[[#This Row],[Verwendete Transaktion (Pflichtauswahl)]],Transaktionen[[Transaktionen]:[Modul]],3,FALSE),"Modul anders","okay"),"")</f>
        <v>Modul anders</v>
      </c>
      <c r="AP210" s="10" t="str">
        <f>IFERROR(IF(COUNTIFS(BTT[Verwendete Transaktion (Pflichtauswahl)],BTT[[#This Row],[Verwendete Transaktion (Pflichtauswahl)]],BTT[SAP-Modul
(Pflichtauswahl)],"&lt;&gt;"&amp;BTT[[#This Row],[SAP-Modul
(Pflichtauswahl)]])&gt;0,"Modul anders","okay"),"")</f>
        <v>Modul anders</v>
      </c>
      <c r="AQ210" s="10" t="str">
        <f>IFERROR(IF(COUNTIFS(BTT[Verwendete Transaktion (Pflichtauswahl)],BTT[[#This Row],[Verwendete Transaktion (Pflichtauswahl)]],BTT[Verantwortliches TP
(automatisch)],"&lt;&gt;"&amp;BTT[[#This Row],[Verantwortliches TP
(automatisch)]])&gt;0,"Transaktion mehrfach","okay"),"")</f>
        <v>Transaktion mehrfach</v>
      </c>
      <c r="AR2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0" s="10" t="s">
        <v>10019</v>
      </c>
      <c r="AT210" s="10"/>
    </row>
    <row r="211" spans="1:46" x14ac:dyDescent="0.25">
      <c r="A211" s="14" t="str">
        <f>IFERROR(IF(BTT[[#This Row],[Lfd Nr. 
(aus konsolidierter Datei)]]&lt;&gt;"",BTT[[#This Row],[Lfd Nr. 
(aus konsolidierter Datei)]],VLOOKUP(aktives_Teilprojekt,Teilprojekte[[Teilprojekte]:[Kürzel]],2,FALSE)&amp;ROW(BTT[[#This Row],[Lfd Nr.
(automatisch)]])-2),"")</f>
        <v>NL301</v>
      </c>
      <c r="B211" s="15" t="s">
        <v>6119</v>
      </c>
      <c r="C211" s="15"/>
      <c r="D211" t="s">
        <v>10022</v>
      </c>
      <c r="E211" s="10" t="str">
        <f>IFERROR(IF(NOT(BTT[[#This Row],[Manuelle Änderung des Verantwortliches TP
(Auswahl - bei Bedarf)]]=""),BTT[[#This Row],[Manuelle Änderung des Verantwortliches TP
(Auswahl - bei Bedarf)]],VLOOKUP(BTT[[#This Row],[Hauptprozess
(Pflichtauswahl)]],Hauptprozesse[],3,FALSE)),"")</f>
        <v>NL</v>
      </c>
      <c r="G211" t="s">
        <v>10238</v>
      </c>
      <c r="H211" s="10" t="s">
        <v>6082</v>
      </c>
      <c r="I211" t="s">
        <v>8521</v>
      </c>
      <c r="J211" s="10" t="str">
        <f>IFERROR(VLOOKUP(BTT[[#This Row],[Verwendete Transaktion (Pflichtauswahl)]],Transaktionen[[Transaktionen]:[Langtext]],2,FALSE),"")</f>
        <v>Durchführung in Drittsystem (Non-SAP)</v>
      </c>
      <c r="R211" t="s">
        <v>6082</v>
      </c>
      <c r="V211" s="10" t="str">
        <f>IFERROR(VLOOKUP(BTT[[#This Row],[Verwendetes Formular
(Auswahl falls relevant)]],Formulare[[Formularbezeichnung]:[Formularname (technisch)]],2,FALSE),"")</f>
        <v/>
      </c>
      <c r="Y211" s="4"/>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s="10" t="str">
        <f>IFERROR(IF(BTT[[#This Row],[SAP-Modul
(Pflichtauswahl)]]&lt;&gt;VLOOKUP(BTT[[#This Row],[Verwendete Transaktion (Pflichtauswahl)]],Transaktionen[[Transaktionen]:[Modul]],3,FALSE),"Modul anders","okay"),"")</f>
        <v>Modul anders</v>
      </c>
      <c r="AP211" s="10" t="str">
        <f>IFERROR(IF(COUNTIFS(BTT[Verwendete Transaktion (Pflichtauswahl)],BTT[[#This Row],[Verwendete Transaktion (Pflichtauswahl)]],BTT[SAP-Modul
(Pflichtauswahl)],"&lt;&gt;"&amp;BTT[[#This Row],[SAP-Modul
(Pflichtauswahl)]])&gt;0,"Modul anders","okay"),"")</f>
        <v>Modul anders</v>
      </c>
      <c r="AQ211" s="10" t="str">
        <f>IFERROR(IF(COUNTIFS(BTT[Verwendete Transaktion (Pflichtauswahl)],BTT[[#This Row],[Verwendete Transaktion (Pflichtauswahl)]],BTT[Verantwortliches TP
(automatisch)],"&lt;&gt;"&amp;BTT[[#This Row],[Verantwortliches TP
(automatisch)]])&gt;0,"Transaktion mehrfach","okay"),"")</f>
        <v>Transaktion mehrfach</v>
      </c>
      <c r="AR2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1" s="10" t="s">
        <v>10021</v>
      </c>
      <c r="AT211" s="10"/>
    </row>
    <row r="212" spans="1:46" ht="135" x14ac:dyDescent="0.25">
      <c r="A212" s="14" t="str">
        <f>IFERROR(IF(BTT[[#This Row],[Lfd Nr. 
(aus konsolidierter Datei)]]&lt;&gt;"",BTT[[#This Row],[Lfd Nr. 
(aus konsolidierter Datei)]],VLOOKUP(aktives_Teilprojekt,Teilprojekte[[Teilprojekte]:[Kürzel]],2,FALSE)&amp;ROW(BTT[[#This Row],[Lfd Nr.
(automatisch)]])-2),"")</f>
        <v>NL302</v>
      </c>
      <c r="B212" s="15" t="s">
        <v>6120</v>
      </c>
      <c r="C212" s="15"/>
      <c r="D212" t="s">
        <v>10024</v>
      </c>
      <c r="E212" s="10" t="str">
        <f>IFERROR(IF(NOT(BTT[[#This Row],[Manuelle Änderung des Verantwortliches TP
(Auswahl - bei Bedarf)]]=""),BTT[[#This Row],[Manuelle Änderung des Verantwortliches TP
(Auswahl - bei Bedarf)]],VLOOKUP(BTT[[#This Row],[Hauptprozess
(Pflichtauswahl)]],Hauptprozesse[],3,FALSE)),"")</f>
        <v>NL</v>
      </c>
      <c r="G212" t="s">
        <v>10238</v>
      </c>
      <c r="H212" s="10" t="s">
        <v>6082</v>
      </c>
      <c r="I212" t="s">
        <v>8521</v>
      </c>
      <c r="J212" s="10" t="str">
        <f>IFERROR(VLOOKUP(BTT[[#This Row],[Verwendete Transaktion (Pflichtauswahl)]],Transaktionen[[Transaktionen]:[Langtext]],2,FALSE),"")</f>
        <v>Durchführung in Drittsystem (Non-SAP)</v>
      </c>
      <c r="R212" t="s">
        <v>6082</v>
      </c>
      <c r="V212" s="10" t="str">
        <f>IFERROR(VLOOKUP(BTT[[#This Row],[Verwendetes Formular
(Auswahl falls relevant)]],Formulare[[Formularbezeichnung]:[Formularname (technisch)]],2,FALSE),"")</f>
        <v/>
      </c>
      <c r="Y212" s="4" t="s">
        <v>10358</v>
      </c>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Modul anders</v>
      </c>
      <c r="AP212" s="10" t="str">
        <f>IFERROR(IF(COUNTIFS(BTT[Verwendete Transaktion (Pflichtauswahl)],BTT[[#This Row],[Verwendete Transaktion (Pflichtauswahl)]],BTT[SAP-Modul
(Pflichtauswahl)],"&lt;&gt;"&amp;BTT[[#This Row],[SAP-Modul
(Pflichtauswahl)]])&gt;0,"Modul anders","okay"),"")</f>
        <v>Modul anders</v>
      </c>
      <c r="AQ212" s="10" t="str">
        <f>IFERROR(IF(COUNTIFS(BTT[Verwendete Transaktion (Pflichtauswahl)],BTT[[#This Row],[Verwendete Transaktion (Pflichtauswahl)]],BTT[Verantwortliches TP
(automatisch)],"&lt;&gt;"&amp;BTT[[#This Row],[Verantwortliches TP
(automatisch)]])&gt;0,"Transaktion mehrfach","okay"),"")</f>
        <v>Transaktion mehrfach</v>
      </c>
      <c r="AR2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2" s="10" t="s">
        <v>10023</v>
      </c>
      <c r="AT212" s="10"/>
    </row>
    <row r="213" spans="1:46" ht="45" x14ac:dyDescent="0.25">
      <c r="A213" s="14" t="str">
        <f>IFERROR(IF(BTT[[#This Row],[Lfd Nr. 
(aus konsolidierter Datei)]]&lt;&gt;"",BTT[[#This Row],[Lfd Nr. 
(aus konsolidierter Datei)]],VLOOKUP(aktives_Teilprojekt,Teilprojekte[[Teilprojekte]:[Kürzel]],2,FALSE)&amp;ROW(BTT[[#This Row],[Lfd Nr.
(automatisch)]])-2),"")</f>
        <v>NL303</v>
      </c>
      <c r="B213" s="15" t="s">
        <v>6120</v>
      </c>
      <c r="C213" s="15"/>
      <c r="D213" t="s">
        <v>10026</v>
      </c>
      <c r="E213" s="10" t="str">
        <f>IFERROR(IF(NOT(BTT[[#This Row],[Manuelle Änderung des Verantwortliches TP
(Auswahl - bei Bedarf)]]=""),BTT[[#This Row],[Manuelle Änderung des Verantwortliches TP
(Auswahl - bei Bedarf)]],VLOOKUP(BTT[[#This Row],[Hauptprozess
(Pflichtauswahl)]],Hauptprozesse[],3,FALSE)),"")</f>
        <v>NL</v>
      </c>
      <c r="H213" s="10" t="s">
        <v>6082</v>
      </c>
      <c r="I213" t="s">
        <v>8521</v>
      </c>
      <c r="J213" s="10" t="str">
        <f>IFERROR(VLOOKUP(BTT[[#This Row],[Verwendete Transaktion (Pflichtauswahl)]],Transaktionen[[Transaktionen]:[Langtext]],2,FALSE),"")</f>
        <v>Durchführung in Drittsystem (Non-SAP)</v>
      </c>
      <c r="V213" s="10" t="str">
        <f>IFERROR(VLOOKUP(BTT[[#This Row],[Verwendetes Formular
(Auswahl falls relevant)]],Formulare[[Formularbezeichnung]:[Formularname (technisch)]],2,FALSE),"")</f>
        <v/>
      </c>
      <c r="Y213" s="4" t="s">
        <v>10359</v>
      </c>
      <c r="AK213" s="10"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s="10" t="str">
        <f>IFERROR(IF(BTT[[#This Row],[SAP-Modul
(Pflichtauswahl)]]&lt;&gt;VLOOKUP(BTT[[#This Row],[Verwendete Transaktion (Pflichtauswahl)]],Transaktionen[[Transaktionen]:[Modul]],3,FALSE),"Modul anders","okay"),"")</f>
        <v>Modul anders</v>
      </c>
      <c r="AP213" s="10" t="str">
        <f>IFERROR(IF(COUNTIFS(BTT[Verwendete Transaktion (Pflichtauswahl)],BTT[[#This Row],[Verwendete Transaktion (Pflichtauswahl)]],BTT[SAP-Modul
(Pflichtauswahl)],"&lt;&gt;"&amp;BTT[[#This Row],[SAP-Modul
(Pflichtauswahl)]])&gt;0,"Modul anders","okay"),"")</f>
        <v>Modul anders</v>
      </c>
      <c r="AQ213" s="10" t="str">
        <f>IFERROR(IF(COUNTIFS(BTT[Verwendete Transaktion (Pflichtauswahl)],BTT[[#This Row],[Verwendete Transaktion (Pflichtauswahl)]],BTT[Verantwortliches TP
(automatisch)],"&lt;&gt;"&amp;BTT[[#This Row],[Verantwortliches TP
(automatisch)]])&gt;0,"Transaktion mehrfach","okay"),"")</f>
        <v>Transaktion mehrfach</v>
      </c>
      <c r="AR2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3" s="10" t="s">
        <v>10025</v>
      </c>
      <c r="AT213" s="10"/>
    </row>
    <row r="214" spans="1:46" x14ac:dyDescent="0.25">
      <c r="A214" s="14" t="str">
        <f>IFERROR(IF(BTT[[#This Row],[Lfd Nr. 
(aus konsolidierter Datei)]]&lt;&gt;"",BTT[[#This Row],[Lfd Nr. 
(aus konsolidierter Datei)]],VLOOKUP(aktives_Teilprojekt,Teilprojekte[[Teilprojekte]:[Kürzel]],2,FALSE)&amp;ROW(BTT[[#This Row],[Lfd Nr.
(automatisch)]])-2),"")</f>
        <v>NL304</v>
      </c>
      <c r="B214" s="15" t="s">
        <v>8592</v>
      </c>
      <c r="C214" s="15"/>
      <c r="D214" t="s">
        <v>10028</v>
      </c>
      <c r="E214" s="10" t="str">
        <f>IFERROR(IF(NOT(BTT[[#This Row],[Manuelle Änderung des Verantwortliches TP
(Auswahl - bei Bedarf)]]=""),BTT[[#This Row],[Manuelle Änderung des Verantwortliches TP
(Auswahl - bei Bedarf)]],VLOOKUP(BTT[[#This Row],[Hauptprozess
(Pflichtauswahl)]],Hauptprozesse[],3,FALSE)),"")</f>
        <v>NL</v>
      </c>
      <c r="G214" t="s">
        <v>10238</v>
      </c>
      <c r="H214" s="10" t="s">
        <v>6041</v>
      </c>
      <c r="I214" t="s">
        <v>2466</v>
      </c>
      <c r="J214" s="10" t="str">
        <f>IFERROR(VLOOKUP(BTT[[#This Row],[Verwendete Transaktion (Pflichtauswahl)]],Transaktionen[[Transaktionen]:[Langtext]],2,FALSE),"")</f>
        <v>Anlegen IH-Meldung - Allgemein</v>
      </c>
      <c r="R214" t="s">
        <v>6082</v>
      </c>
      <c r="V214" s="10" t="str">
        <f>IFERROR(VLOOKUP(BTT[[#This Row],[Verwendetes Formular
(Auswahl falls relevant)]],Formulare[[Formularbezeichnung]:[Formularname (technisch)]],2,FALSE),"")</f>
        <v/>
      </c>
      <c r="Y214" s="4"/>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10027</v>
      </c>
      <c r="AT214" s="10"/>
    </row>
    <row r="215" spans="1:46" ht="30" x14ac:dyDescent="0.25">
      <c r="A215" s="14" t="str">
        <f>IFERROR(IF(BTT[[#This Row],[Lfd Nr. 
(aus konsolidierter Datei)]]&lt;&gt;"",BTT[[#This Row],[Lfd Nr. 
(aus konsolidierter Datei)]],VLOOKUP(aktives_Teilprojekt,Teilprojekte[[Teilprojekte]:[Kürzel]],2,FALSE)&amp;ROW(BTT[[#This Row],[Lfd Nr.
(automatisch)]])-2),"")</f>
        <v>NL305</v>
      </c>
      <c r="B215" s="15" t="s">
        <v>8592</v>
      </c>
      <c r="C215" s="15"/>
      <c r="D215" t="s">
        <v>10030</v>
      </c>
      <c r="E215" s="10" t="str">
        <f>IFERROR(IF(NOT(BTT[[#This Row],[Manuelle Änderung des Verantwortliches TP
(Auswahl - bei Bedarf)]]=""),BTT[[#This Row],[Manuelle Änderung des Verantwortliches TP
(Auswahl - bei Bedarf)]],VLOOKUP(BTT[[#This Row],[Hauptprozess
(Pflichtauswahl)]],Hauptprozesse[],3,FALSE)),"")</f>
        <v>NL</v>
      </c>
      <c r="G215" t="s">
        <v>10238</v>
      </c>
      <c r="H215" s="10" t="s">
        <v>6041</v>
      </c>
      <c r="I215" t="s">
        <v>2250</v>
      </c>
      <c r="J215" s="10" t="str">
        <f>IFERROR(VLOOKUP(BTT[[#This Row],[Verwendete Transaktion (Pflichtauswahl)]],Transaktionen[[Transaktionen]:[Langtext]],2,FALSE),"")</f>
        <v>Equipment anlegen</v>
      </c>
      <c r="R215" t="s">
        <v>6082</v>
      </c>
      <c r="V215" s="10" t="str">
        <f>IFERROR(VLOOKUP(BTT[[#This Row],[Verwendetes Formular
(Auswahl falls relevant)]],Formulare[[Formularbezeichnung]:[Formularname (technisch)]],2,FALSE),"")</f>
        <v/>
      </c>
      <c r="Y215" s="4" t="s">
        <v>10356</v>
      </c>
      <c r="AK215" s="10"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Transaktion mehrfach</v>
      </c>
      <c r="AR2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5" s="10" t="s">
        <v>10029</v>
      </c>
      <c r="AT215" s="10"/>
    </row>
    <row r="216" spans="1:46" ht="30" x14ac:dyDescent="0.25">
      <c r="A216" s="14" t="str">
        <f>IFERROR(IF(BTT[[#This Row],[Lfd Nr. 
(aus konsolidierter Datei)]]&lt;&gt;"",BTT[[#This Row],[Lfd Nr. 
(aus konsolidierter Datei)]],VLOOKUP(aktives_Teilprojekt,Teilprojekte[[Teilprojekte]:[Kürzel]],2,FALSE)&amp;ROW(BTT[[#This Row],[Lfd Nr.
(automatisch)]])-2),"")</f>
        <v>NL306</v>
      </c>
      <c r="B216" s="15" t="s">
        <v>8592</v>
      </c>
      <c r="C216" s="15"/>
      <c r="D216" t="s">
        <v>10032</v>
      </c>
      <c r="E216" s="10" t="str">
        <f>IFERROR(IF(NOT(BTT[[#This Row],[Manuelle Änderung des Verantwortliches TP
(Auswahl - bei Bedarf)]]=""),BTT[[#This Row],[Manuelle Änderung des Verantwortliches TP
(Auswahl - bei Bedarf)]],VLOOKUP(BTT[[#This Row],[Hauptprozess
(Pflichtauswahl)]],Hauptprozesse[],3,FALSE)),"")</f>
        <v>NL</v>
      </c>
      <c r="G216" t="s">
        <v>10238</v>
      </c>
      <c r="H216" s="10" t="s">
        <v>6041</v>
      </c>
      <c r="I216" t="s">
        <v>2256</v>
      </c>
      <c r="J216" s="10" t="str">
        <f>IFERROR(VLOOKUP(BTT[[#This Row],[Verwendete Transaktion (Pflichtauswahl)]],Transaktionen[[Transaktionen]:[Langtext]],2,FALSE),"")</f>
        <v>Equipment ändern</v>
      </c>
      <c r="R216" t="s">
        <v>6082</v>
      </c>
      <c r="V216" s="10" t="str">
        <f>IFERROR(VLOOKUP(BTT[[#This Row],[Verwendetes Formular
(Auswahl falls relevant)]],Formulare[[Formularbezeichnung]:[Formularname (technisch)]],2,FALSE),"")</f>
        <v/>
      </c>
      <c r="Y216" s="4" t="s">
        <v>10356</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10031</v>
      </c>
      <c r="AT216" s="10"/>
    </row>
    <row r="217" spans="1:46" x14ac:dyDescent="0.25">
      <c r="A217" s="14" t="str">
        <f>IFERROR(IF(BTT[[#This Row],[Lfd Nr. 
(aus konsolidierter Datei)]]&lt;&gt;"",BTT[[#This Row],[Lfd Nr. 
(aus konsolidierter Datei)]],VLOOKUP(aktives_Teilprojekt,Teilprojekte[[Teilprojekte]:[Kürzel]],2,FALSE)&amp;ROW(BTT[[#This Row],[Lfd Nr.
(automatisch)]])-2),"")</f>
        <v>NL307</v>
      </c>
      <c r="B217" s="15" t="s">
        <v>8592</v>
      </c>
      <c r="C217" s="15"/>
      <c r="D217" t="s">
        <v>10034</v>
      </c>
      <c r="E217" s="10" t="str">
        <f>IFERROR(IF(NOT(BTT[[#This Row],[Manuelle Änderung des Verantwortliches TP
(Auswahl - bei Bedarf)]]=""),BTT[[#This Row],[Manuelle Änderung des Verantwortliches TP
(Auswahl - bei Bedarf)]],VLOOKUP(BTT[[#This Row],[Hauptprozess
(Pflichtauswahl)]],Hauptprozesse[],3,FALSE)),"")</f>
        <v>NL</v>
      </c>
      <c r="G217" t="s">
        <v>10238</v>
      </c>
      <c r="H217" s="10" t="s">
        <v>6041</v>
      </c>
      <c r="I217" t="s">
        <v>2510</v>
      </c>
      <c r="J217" s="10" t="str">
        <f>IFERROR(VLOOKUP(BTT[[#This Row],[Verwendete Transaktion (Pflichtauswahl)]],Transaktionen[[Transaktionen]:[Langtext]],2,FALSE),"")</f>
        <v>Erfassen Rückmeldung IH-Aufträge</v>
      </c>
      <c r="R217" t="s">
        <v>6082</v>
      </c>
      <c r="V217" s="10" t="str">
        <f>IFERROR(VLOOKUP(BTT[[#This Row],[Verwendetes Formular
(Auswahl falls relevant)]],Formulare[[Formularbezeichnung]:[Formularname (technisch)]],2,FALSE),"")</f>
        <v/>
      </c>
      <c r="Y217" s="4"/>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10033</v>
      </c>
      <c r="AT217" s="10"/>
    </row>
    <row r="218" spans="1:46" x14ac:dyDescent="0.25">
      <c r="A218" s="14" t="str">
        <f>IFERROR(IF(BTT[[#This Row],[Lfd Nr. 
(aus konsolidierter Datei)]]&lt;&gt;"",BTT[[#This Row],[Lfd Nr. 
(aus konsolidierter Datei)]],VLOOKUP(aktives_Teilprojekt,Teilprojekte[[Teilprojekte]:[Kürzel]],2,FALSE)&amp;ROW(BTT[[#This Row],[Lfd Nr.
(automatisch)]])-2),"")</f>
        <v>NL308</v>
      </c>
      <c r="B218" s="15" t="s">
        <v>8592</v>
      </c>
      <c r="C218" s="15"/>
      <c r="D218" t="s">
        <v>10036</v>
      </c>
      <c r="E218" s="10" t="str">
        <f>IFERROR(IF(NOT(BTT[[#This Row],[Manuelle Änderung des Verantwortliches TP
(Auswahl - bei Bedarf)]]=""),BTT[[#This Row],[Manuelle Änderung des Verantwortliches TP
(Auswahl - bei Bedarf)]],VLOOKUP(BTT[[#This Row],[Hauptprozess
(Pflichtauswahl)]],Hauptprozesse[],3,FALSE)),"")</f>
        <v>NL</v>
      </c>
      <c r="G218" t="s">
        <v>10238</v>
      </c>
      <c r="H218" s="10" t="s">
        <v>6041</v>
      </c>
      <c r="I218" t="s">
        <v>2518</v>
      </c>
      <c r="J218" s="10" t="str">
        <f>IFERROR(VLOOKUP(BTT[[#This Row],[Verwendete Transaktion (Pflichtauswahl)]],Transaktionen[[Transaktionen]:[Langtext]],2,FALSE),"")</f>
        <v>Stornieren Rückmeldung IH-Aufträge</v>
      </c>
      <c r="R218" t="s">
        <v>6082</v>
      </c>
      <c r="V218" s="10" t="str">
        <f>IFERROR(VLOOKUP(BTT[[#This Row],[Verwendetes Formular
(Auswahl falls relevant)]],Formulare[[Formularbezeichnung]:[Formularname (technisch)]],2,FALSE),"")</f>
        <v/>
      </c>
      <c r="Y218" s="4"/>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10035</v>
      </c>
      <c r="AT218" s="10"/>
    </row>
    <row r="219" spans="1:46" x14ac:dyDescent="0.25">
      <c r="A219" s="14" t="str">
        <f>IFERROR(IF(BTT[[#This Row],[Lfd Nr. 
(aus konsolidierter Datei)]]&lt;&gt;"",BTT[[#This Row],[Lfd Nr. 
(aus konsolidierter Datei)]],VLOOKUP(aktives_Teilprojekt,Teilprojekte[[Teilprojekte]:[Kürzel]],2,FALSE)&amp;ROW(BTT[[#This Row],[Lfd Nr.
(automatisch)]])-2),"")</f>
        <v>NL309</v>
      </c>
      <c r="B219" s="15" t="s">
        <v>8592</v>
      </c>
      <c r="C219" s="15"/>
      <c r="D219" t="s">
        <v>10038</v>
      </c>
      <c r="E219" s="10" t="str">
        <f>IFERROR(IF(NOT(BTT[[#This Row],[Manuelle Änderung des Verantwortliches TP
(Auswahl - bei Bedarf)]]=""),BTT[[#This Row],[Manuelle Änderung des Verantwortliches TP
(Auswahl - bei Bedarf)]],VLOOKUP(BTT[[#This Row],[Hauptprozess
(Pflichtauswahl)]],Hauptprozesse[],3,FALSE)),"")</f>
        <v>NL</v>
      </c>
      <c r="G219" t="s">
        <v>10238</v>
      </c>
      <c r="H219" s="10" t="s">
        <v>6041</v>
      </c>
      <c r="I219" t="s">
        <v>2486</v>
      </c>
      <c r="J219" s="10" t="str">
        <f>IFERROR(VLOOKUP(BTT[[#This Row],[Verwendete Transaktion (Pflichtauswahl)]],Transaktionen[[Transaktionen]:[Langtext]],2,FALSE),"")</f>
        <v>AUFTRAG ÄNDERN</v>
      </c>
      <c r="R219" t="s">
        <v>6082</v>
      </c>
      <c r="V219" s="10" t="str">
        <f>IFERROR(VLOOKUP(BTT[[#This Row],[Verwendetes Formular
(Auswahl falls relevant)]],Formulare[[Formularbezeichnung]:[Formularname (technisch)]],2,FALSE),"")</f>
        <v/>
      </c>
      <c r="Y219" s="4"/>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10037</v>
      </c>
      <c r="AT219" s="10"/>
    </row>
    <row r="220" spans="1:46" x14ac:dyDescent="0.25">
      <c r="A220" s="14" t="str">
        <f>IFERROR(IF(BTT[[#This Row],[Lfd Nr. 
(aus konsolidierter Datei)]]&lt;&gt;"",BTT[[#This Row],[Lfd Nr. 
(aus konsolidierter Datei)]],VLOOKUP(aktives_Teilprojekt,Teilprojekte[[Teilprojekte]:[Kürzel]],2,FALSE)&amp;ROW(BTT[[#This Row],[Lfd Nr.
(automatisch)]])-2),"")</f>
        <v>NL310</v>
      </c>
      <c r="B220" s="15" t="s">
        <v>8592</v>
      </c>
      <c r="C220" s="15"/>
      <c r="D220" t="s">
        <v>10040</v>
      </c>
      <c r="E220" s="10" t="str">
        <f>IFERROR(IF(NOT(BTT[[#This Row],[Manuelle Änderung des Verantwortliches TP
(Auswahl - bei Bedarf)]]=""),BTT[[#This Row],[Manuelle Änderung des Verantwortliches TP
(Auswahl - bei Bedarf)]],VLOOKUP(BTT[[#This Row],[Hauptprozess
(Pflichtauswahl)]],Hauptprozesse[],3,FALSE)),"")</f>
        <v>NL</v>
      </c>
      <c r="G220" t="s">
        <v>10238</v>
      </c>
      <c r="H220" s="10" t="s">
        <v>6041</v>
      </c>
      <c r="I220" t="s">
        <v>2434</v>
      </c>
      <c r="J220" s="10" t="str">
        <f>IFERROR(VLOOKUP(BTT[[#This Row],[Verwendete Transaktion (Pflichtauswahl)]],Transaktionen[[Transaktionen]:[Langtext]],2,FALSE),"")</f>
        <v>Hinzufügen Einfachplan</v>
      </c>
      <c r="R220" t="s">
        <v>6082</v>
      </c>
      <c r="V220" s="10" t="str">
        <f>IFERROR(VLOOKUP(BTT[[#This Row],[Verwendetes Formular
(Auswahl falls relevant)]],Formulare[[Formularbezeichnung]:[Formularname (technisch)]],2,FALSE),"")</f>
        <v/>
      </c>
      <c r="Y220" s="4"/>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10039</v>
      </c>
      <c r="AT220" s="10"/>
    </row>
    <row r="221" spans="1:46" x14ac:dyDescent="0.25">
      <c r="A221" s="14" t="str">
        <f>IFERROR(IF(BTT[[#This Row],[Lfd Nr. 
(aus konsolidierter Datei)]]&lt;&gt;"",BTT[[#This Row],[Lfd Nr. 
(aus konsolidierter Datei)]],VLOOKUP(aktives_Teilprojekt,Teilprojekte[[Teilprojekte]:[Kürzel]],2,FALSE)&amp;ROW(BTT[[#This Row],[Lfd Nr.
(automatisch)]])-2),"")</f>
        <v>NL311</v>
      </c>
      <c r="B221" s="15" t="s">
        <v>8592</v>
      </c>
      <c r="C221" s="15"/>
      <c r="D221" t="s">
        <v>10042</v>
      </c>
      <c r="E221" s="10" t="str">
        <f>IFERROR(IF(NOT(BTT[[#This Row],[Manuelle Änderung des Verantwortliches TP
(Auswahl - bei Bedarf)]]=""),BTT[[#This Row],[Manuelle Änderung des Verantwortliches TP
(Auswahl - bei Bedarf)]],VLOOKUP(BTT[[#This Row],[Hauptprozess
(Pflichtauswahl)]],Hauptprozesse[],3,FALSE)),"")</f>
        <v>NL</v>
      </c>
      <c r="G221" t="s">
        <v>10238</v>
      </c>
      <c r="H221" s="10" t="s">
        <v>6041</v>
      </c>
      <c r="I221" t="s">
        <v>2394</v>
      </c>
      <c r="J221" s="10" t="str">
        <f>IFERROR(VLOOKUP(BTT[[#This Row],[Verwendete Transaktion (Pflichtauswahl)]],Transaktionen[[Transaktionen]:[Langtext]],2,FALSE),"")</f>
        <v>Ändern Wartungsplan</v>
      </c>
      <c r="R221" t="s">
        <v>6082</v>
      </c>
      <c r="V221" s="10" t="str">
        <f>IFERROR(VLOOKUP(BTT[[#This Row],[Verwendetes Formular
(Auswahl falls relevant)]],Formulare[[Formularbezeichnung]:[Formularname (technisch)]],2,FALSE),"")</f>
        <v/>
      </c>
      <c r="Y221" s="4"/>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10041</v>
      </c>
      <c r="AT221" s="10"/>
    </row>
    <row r="222" spans="1:46" x14ac:dyDescent="0.25">
      <c r="A222" s="14" t="str">
        <f>IFERROR(IF(BTT[[#This Row],[Lfd Nr. 
(aus konsolidierter Datei)]]&lt;&gt;"",BTT[[#This Row],[Lfd Nr. 
(aus konsolidierter Datei)]],VLOOKUP(aktives_Teilprojekt,Teilprojekte[[Teilprojekte]:[Kürzel]],2,FALSE)&amp;ROW(BTT[[#This Row],[Lfd Nr.
(automatisch)]])-2),"")</f>
        <v>NL312</v>
      </c>
      <c r="B222" s="15" t="s">
        <v>8592</v>
      </c>
      <c r="C222" s="15"/>
      <c r="D222" t="s">
        <v>10044</v>
      </c>
      <c r="E222" s="10" t="str">
        <f>IFERROR(IF(NOT(BTT[[#This Row],[Manuelle Änderung des Verantwortliches TP
(Auswahl - bei Bedarf)]]=""),BTT[[#This Row],[Manuelle Änderung des Verantwortliches TP
(Auswahl - bei Bedarf)]],VLOOKUP(BTT[[#This Row],[Hauptprozess
(Pflichtauswahl)]],Hauptprozesse[],3,FALSE)),"")</f>
        <v>NL</v>
      </c>
      <c r="G222" t="s">
        <v>10238</v>
      </c>
      <c r="H222" s="10" t="s">
        <v>6041</v>
      </c>
      <c r="I222" t="s">
        <v>2404</v>
      </c>
      <c r="J222" s="10" t="str">
        <f>IFERROR(VLOOKUP(BTT[[#This Row],[Verwendete Transaktion (Pflichtauswahl)]],Transaktionen[[Transaktionen]:[Langtext]],2,FALSE),"")</f>
        <v>Terminieren Wartungsplan</v>
      </c>
      <c r="R222" t="s">
        <v>6082</v>
      </c>
      <c r="V222" s="10" t="str">
        <f>IFERROR(VLOOKUP(BTT[[#This Row],[Verwendetes Formular
(Auswahl falls relevant)]],Formulare[[Formularbezeichnung]:[Formularname (technisch)]],2,FALSE),"")</f>
        <v/>
      </c>
      <c r="Y222" s="4"/>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10043</v>
      </c>
      <c r="AT222" s="10"/>
    </row>
    <row r="223" spans="1:46" x14ac:dyDescent="0.25">
      <c r="A223" s="14" t="str">
        <f>IFERROR(IF(BTT[[#This Row],[Lfd Nr. 
(aus konsolidierter Datei)]]&lt;&gt;"",BTT[[#This Row],[Lfd Nr. 
(aus konsolidierter Datei)]],VLOOKUP(aktives_Teilprojekt,Teilprojekte[[Teilprojekte]:[Kürzel]],2,FALSE)&amp;ROW(BTT[[#This Row],[Lfd Nr.
(automatisch)]])-2),"")</f>
        <v>NL313</v>
      </c>
      <c r="B223" s="15" t="s">
        <v>8592</v>
      </c>
      <c r="C223" s="15"/>
      <c r="D223" t="s">
        <v>10046</v>
      </c>
      <c r="E223" s="10" t="str">
        <f>IFERROR(IF(NOT(BTT[[#This Row],[Manuelle Änderung des Verantwortliches TP
(Auswahl - bei Bedarf)]]=""),BTT[[#This Row],[Manuelle Änderung des Verantwortliches TP
(Auswahl - bei Bedarf)]],VLOOKUP(BTT[[#This Row],[Hauptprozess
(Pflichtauswahl)]],Hauptprozesse[],3,FALSE)),"")</f>
        <v>NL</v>
      </c>
      <c r="G223" t="s">
        <v>10238</v>
      </c>
      <c r="H223" s="10" t="s">
        <v>6041</v>
      </c>
      <c r="I223" t="s">
        <v>5620</v>
      </c>
      <c r="J223" s="10" t="str">
        <f>IFERROR(VLOOKUP(BTT[[#This Row],[Verwendete Transaktion (Pflichtauswahl)]],Transaktionen[[Transaktionen]:[Langtext]],2,FALSE),"")</f>
        <v>Massenpflege Partner zu Aufträgen</v>
      </c>
      <c r="R223" t="s">
        <v>6082</v>
      </c>
      <c r="V223" s="10" t="str">
        <f>IFERROR(VLOOKUP(BTT[[#This Row],[Verwendetes Formular
(Auswahl falls relevant)]],Formulare[[Formularbezeichnung]:[Formularname (technisch)]],2,FALSE),"")</f>
        <v/>
      </c>
      <c r="Y223" s="4"/>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10045</v>
      </c>
      <c r="AT223" s="10"/>
    </row>
    <row r="224" spans="1:46" x14ac:dyDescent="0.25">
      <c r="A224" s="14" t="str">
        <f>IFERROR(IF(BTT[[#This Row],[Lfd Nr. 
(aus konsolidierter Datei)]]&lt;&gt;"",BTT[[#This Row],[Lfd Nr. 
(aus konsolidierter Datei)]],VLOOKUP(aktives_Teilprojekt,Teilprojekte[[Teilprojekte]:[Kürzel]],2,FALSE)&amp;ROW(BTT[[#This Row],[Lfd Nr.
(automatisch)]])-2),"")</f>
        <v>NL314</v>
      </c>
      <c r="B224" s="15" t="s">
        <v>8592</v>
      </c>
      <c r="C224" s="15"/>
      <c r="D224" t="s">
        <v>10048</v>
      </c>
      <c r="E224" s="10" t="str">
        <f>IFERROR(IF(NOT(BTT[[#This Row],[Manuelle Änderung des Verantwortliches TP
(Auswahl - bei Bedarf)]]=""),BTT[[#This Row],[Manuelle Änderung des Verantwortliches TP
(Auswahl - bei Bedarf)]],VLOOKUP(BTT[[#This Row],[Hauptprozess
(Pflichtauswahl)]],Hauptprozesse[],3,FALSE)),"")</f>
        <v>NL</v>
      </c>
      <c r="G224" t="s">
        <v>10238</v>
      </c>
      <c r="H224" s="10" t="s">
        <v>6041</v>
      </c>
      <c r="I224" t="s">
        <v>2426</v>
      </c>
      <c r="J224" s="10" t="str">
        <f>IFERROR(VLOOKUP(BTT[[#This Row],[Verwendete Transaktion (Pflichtauswahl)]],Transaktionen[[Transaktionen]:[Langtext]],2,FALSE),"")</f>
        <v>Wartungsterminübersicht Listform</v>
      </c>
      <c r="R224" t="s">
        <v>6082</v>
      </c>
      <c r="V224" s="10" t="str">
        <f>IFERROR(VLOOKUP(BTT[[#This Row],[Verwendetes Formular
(Auswahl falls relevant)]],Formulare[[Formularbezeichnung]:[Formularname (technisch)]],2,FALSE),"")</f>
        <v/>
      </c>
      <c r="Y224" s="4"/>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10047</v>
      </c>
      <c r="AT224" s="10"/>
    </row>
    <row r="225" spans="1:46" x14ac:dyDescent="0.25">
      <c r="A225" s="14" t="str">
        <f>IFERROR(IF(BTT[[#This Row],[Lfd Nr. 
(aus konsolidierter Datei)]]&lt;&gt;"",BTT[[#This Row],[Lfd Nr. 
(aus konsolidierter Datei)]],VLOOKUP(aktives_Teilprojekt,Teilprojekte[[Teilprojekte]:[Kürzel]],2,FALSE)&amp;ROW(BTT[[#This Row],[Lfd Nr.
(automatisch)]])-2),"")</f>
        <v>NL315</v>
      </c>
      <c r="B225" s="15" t="s">
        <v>8592</v>
      </c>
      <c r="C225" s="15"/>
      <c r="D225" t="s">
        <v>10048</v>
      </c>
      <c r="E225" s="10" t="str">
        <f>IFERROR(IF(NOT(BTT[[#This Row],[Manuelle Änderung des Verantwortliches TP
(Auswahl - bei Bedarf)]]=""),BTT[[#This Row],[Manuelle Änderung des Verantwortliches TP
(Auswahl - bei Bedarf)]],VLOOKUP(BTT[[#This Row],[Hauptprozess
(Pflichtauswahl)]],Hauptprozesse[],3,FALSE)),"")</f>
        <v>NL</v>
      </c>
      <c r="G225" t="s">
        <v>10238</v>
      </c>
      <c r="H225" s="10" t="s">
        <v>6041</v>
      </c>
      <c r="I225" t="s">
        <v>2424</v>
      </c>
      <c r="J225" s="10" t="str">
        <f>IFERROR(VLOOKUP(BTT[[#This Row],[Verwendete Transaktion (Pflichtauswahl)]],Transaktionen[[Transaktionen]:[Langtext]],2,FALSE),"")</f>
        <v>Wartungsterminübersicht</v>
      </c>
      <c r="R225" t="s">
        <v>6082</v>
      </c>
      <c r="V225" s="10" t="str">
        <f>IFERROR(VLOOKUP(BTT[[#This Row],[Verwendetes Formular
(Auswahl falls relevant)]],Formulare[[Formularbezeichnung]:[Formularname (technisch)]],2,FALSE),"")</f>
        <v/>
      </c>
      <c r="Y225" s="4"/>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10049</v>
      </c>
      <c r="AT225" s="10"/>
    </row>
    <row r="226" spans="1:46" x14ac:dyDescent="0.25">
      <c r="A226" s="14" t="str">
        <f>IFERROR(IF(BTT[[#This Row],[Lfd Nr. 
(aus konsolidierter Datei)]]&lt;&gt;"",BTT[[#This Row],[Lfd Nr. 
(aus konsolidierter Datei)]],VLOOKUP(aktives_Teilprojekt,Teilprojekte[[Teilprojekte]:[Kürzel]],2,FALSE)&amp;ROW(BTT[[#This Row],[Lfd Nr.
(automatisch)]])-2),"")</f>
        <v>NL316</v>
      </c>
      <c r="B226" s="15" t="s">
        <v>8592</v>
      </c>
      <c r="C226" s="15"/>
      <c r="D226" t="s">
        <v>10051</v>
      </c>
      <c r="E226" s="10" t="str">
        <f>IFERROR(IF(NOT(BTT[[#This Row],[Manuelle Änderung des Verantwortliches TP
(Auswahl - bei Bedarf)]]=""),BTT[[#This Row],[Manuelle Änderung des Verantwortliches TP
(Auswahl - bei Bedarf)]],VLOOKUP(BTT[[#This Row],[Hauptprozess
(Pflichtauswahl)]],Hauptprozesse[],3,FALSE)),"")</f>
        <v>NL</v>
      </c>
      <c r="G226" t="s">
        <v>10238</v>
      </c>
      <c r="H226" s="10" t="s">
        <v>6041</v>
      </c>
      <c r="I226" t="s">
        <v>2466</v>
      </c>
      <c r="J226" s="10" t="str">
        <f>IFERROR(VLOOKUP(BTT[[#This Row],[Verwendete Transaktion (Pflichtauswahl)]],Transaktionen[[Transaktionen]:[Langtext]],2,FALSE),"")</f>
        <v>Anlegen IH-Meldung - Allgemein</v>
      </c>
      <c r="K226" t="s">
        <v>2486</v>
      </c>
      <c r="R226" t="s">
        <v>6082</v>
      </c>
      <c r="T226" t="s">
        <v>8525</v>
      </c>
      <c r="U226" t="s">
        <v>8843</v>
      </c>
      <c r="V226" s="10" t="str">
        <f>IFERROR(VLOOKUP(BTT[[#This Row],[Verwendetes Formular
(Auswahl falls relevant)]],Formulare[[Formularbezeichnung]:[Formularname (technisch)]],2,FALSE),"")</f>
        <v>ZPM_100_P_SODA</v>
      </c>
      <c r="Y226" s="4"/>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okay</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10050</v>
      </c>
      <c r="AT226" s="10"/>
    </row>
    <row r="227" spans="1:46" x14ac:dyDescent="0.25">
      <c r="A227" s="14" t="str">
        <f>IFERROR(IF(BTT[[#This Row],[Lfd Nr. 
(aus konsolidierter Datei)]]&lt;&gt;"",BTT[[#This Row],[Lfd Nr. 
(aus konsolidierter Datei)]],VLOOKUP(aktives_Teilprojekt,Teilprojekte[[Teilprojekte]:[Kürzel]],2,FALSE)&amp;ROW(BTT[[#This Row],[Lfd Nr.
(automatisch)]])-2),"")</f>
        <v>NL317</v>
      </c>
      <c r="B227" s="15" t="s">
        <v>8592</v>
      </c>
      <c r="C227" s="15"/>
      <c r="D227" t="s">
        <v>10053</v>
      </c>
      <c r="E227" s="10" t="str">
        <f>IFERROR(IF(NOT(BTT[[#This Row],[Manuelle Änderung des Verantwortliches TP
(Auswahl - bei Bedarf)]]=""),BTT[[#This Row],[Manuelle Änderung des Verantwortliches TP
(Auswahl - bei Bedarf)]],VLOOKUP(BTT[[#This Row],[Hauptprozess
(Pflichtauswahl)]],Hauptprozesse[],3,FALSE)),"")</f>
        <v>NL</v>
      </c>
      <c r="G227" t="s">
        <v>10238</v>
      </c>
      <c r="H227" s="10" t="s">
        <v>6038</v>
      </c>
      <c r="I227" t="s">
        <v>3295</v>
      </c>
      <c r="J227" s="10" t="str">
        <f>IFERROR(VLOOKUP(BTT[[#This Row],[Verwendete Transaktion (Pflichtauswahl)]],Transaktionen[[Transaktionen]:[Langtext]],2,FALSE),"")</f>
        <v>Warenbewegung</v>
      </c>
      <c r="R227" t="s">
        <v>6082</v>
      </c>
      <c r="V227" s="10" t="str">
        <f>IFERROR(VLOOKUP(BTT[[#This Row],[Verwendetes Formular
(Auswahl falls relevant)]],Formulare[[Formularbezeichnung]:[Formularname (technisch)]],2,FALSE),"")</f>
        <v/>
      </c>
      <c r="Y227" s="4"/>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okay</v>
      </c>
      <c r="AS227" s="10" t="s">
        <v>10052</v>
      </c>
      <c r="AT227" s="10"/>
    </row>
    <row r="228" spans="1:46" x14ac:dyDescent="0.25">
      <c r="A228" s="14" t="str">
        <f>IFERROR(IF(BTT[[#This Row],[Lfd Nr. 
(aus konsolidierter Datei)]]&lt;&gt;"",BTT[[#This Row],[Lfd Nr. 
(aus konsolidierter Datei)]],VLOOKUP(aktives_Teilprojekt,Teilprojekte[[Teilprojekte]:[Kürzel]],2,FALSE)&amp;ROW(BTT[[#This Row],[Lfd Nr.
(automatisch)]])-2),"")</f>
        <v>NL318</v>
      </c>
      <c r="B228" s="15" t="s">
        <v>8592</v>
      </c>
      <c r="C228" s="15"/>
      <c r="D228" t="s">
        <v>10055</v>
      </c>
      <c r="E228" s="10" t="str">
        <f>IFERROR(IF(NOT(BTT[[#This Row],[Manuelle Änderung des Verantwortliches TP
(Auswahl - bei Bedarf)]]=""),BTT[[#This Row],[Manuelle Änderung des Verantwortliches TP
(Auswahl - bei Bedarf)]],VLOOKUP(BTT[[#This Row],[Hauptprozess
(Pflichtauswahl)]],Hauptprozesse[],3,FALSE)),"")</f>
        <v>NL</v>
      </c>
      <c r="G228" t="s">
        <v>10238</v>
      </c>
      <c r="H228" s="10" t="s">
        <v>6082</v>
      </c>
      <c r="I228" t="s">
        <v>8521</v>
      </c>
      <c r="J228" s="10" t="str">
        <f>IFERROR(VLOOKUP(BTT[[#This Row],[Verwendete Transaktion (Pflichtauswahl)]],Transaktionen[[Transaktionen]:[Langtext]],2,FALSE),"")</f>
        <v>Durchführung in Drittsystem (Non-SAP)</v>
      </c>
      <c r="R228" t="s">
        <v>6082</v>
      </c>
      <c r="V228" s="10" t="str">
        <f>IFERROR(VLOOKUP(BTT[[#This Row],[Verwendetes Formular
(Auswahl falls relevant)]],Formulare[[Formularbezeichnung]:[Formularname (technisch)]],2,FALSE),"")</f>
        <v/>
      </c>
      <c r="Y228" s="4"/>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Modul anders</v>
      </c>
      <c r="AP228" s="10" t="str">
        <f>IFERROR(IF(COUNTIFS(BTT[Verwendete Transaktion (Pflichtauswahl)],BTT[[#This Row],[Verwendete Transaktion (Pflichtauswahl)]],BTT[SAP-Modul
(Pflichtauswahl)],"&lt;&gt;"&amp;BTT[[#This Row],[SAP-Modul
(Pflichtauswahl)]])&gt;0,"Modul anders","okay"),"")</f>
        <v>Modul anders</v>
      </c>
      <c r="AQ228" s="10" t="str">
        <f>IFERROR(IF(COUNTIFS(BTT[Verwendete Transaktion (Pflichtauswahl)],BTT[[#This Row],[Verwendete Transaktion (Pflichtauswahl)]],BTT[Verantwortliches TP
(automatisch)],"&lt;&gt;"&amp;BTT[[#This Row],[Verantwortliches TP
(automatisch)]])&gt;0,"Transaktion mehrfach","okay"),"")</f>
        <v>Transaktion mehrfach</v>
      </c>
      <c r="AR2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8" s="10" t="s">
        <v>10054</v>
      </c>
      <c r="AT228" s="10"/>
    </row>
    <row r="229" spans="1:46" ht="45" x14ac:dyDescent="0.25">
      <c r="A229" s="14" t="str">
        <f>IFERROR(IF(BTT[[#This Row],[Lfd Nr. 
(aus konsolidierter Datei)]]&lt;&gt;"",BTT[[#This Row],[Lfd Nr. 
(aus konsolidierter Datei)]],VLOOKUP(aktives_Teilprojekt,Teilprojekte[[Teilprojekte]:[Kürzel]],2,FALSE)&amp;ROW(BTT[[#This Row],[Lfd Nr.
(automatisch)]])-2),"")</f>
        <v>NL323</v>
      </c>
      <c r="B229" s="15" t="s">
        <v>6121</v>
      </c>
      <c r="C229" s="15"/>
      <c r="D229" t="s">
        <v>10057</v>
      </c>
      <c r="E229" s="10" t="str">
        <f>IFERROR(IF(NOT(BTT[[#This Row],[Manuelle Änderung des Verantwortliches TP
(Auswahl - bei Bedarf)]]=""),BTT[[#This Row],[Manuelle Änderung des Verantwortliches TP
(Auswahl - bei Bedarf)]],VLOOKUP(BTT[[#This Row],[Hauptprozess
(Pflichtauswahl)]],Hauptprozesse[],3,FALSE)),"")</f>
        <v>NL</v>
      </c>
      <c r="G229" t="s">
        <v>10238</v>
      </c>
      <c r="H229" s="10" t="s">
        <v>6082</v>
      </c>
      <c r="I229" t="s">
        <v>8521</v>
      </c>
      <c r="J229" s="10" t="str">
        <f>IFERROR(VLOOKUP(BTT[[#This Row],[Verwendete Transaktion (Pflichtauswahl)]],Transaktionen[[Transaktionen]:[Langtext]],2,FALSE),"")</f>
        <v>Durchführung in Drittsystem (Non-SAP)</v>
      </c>
      <c r="R229" t="s">
        <v>6082</v>
      </c>
      <c r="V229" s="10" t="str">
        <f>IFERROR(VLOOKUP(BTT[[#This Row],[Verwendetes Formular
(Auswahl falls relevant)]],Formulare[[Formularbezeichnung]:[Formularname (technisch)]],2,FALSE),"")</f>
        <v/>
      </c>
      <c r="Y229" s="4" t="s">
        <v>10360</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Modul anders</v>
      </c>
      <c r="AP229" s="10" t="str">
        <f>IFERROR(IF(COUNTIFS(BTT[Verwendete Transaktion (Pflichtauswahl)],BTT[[#This Row],[Verwendete Transaktion (Pflichtauswahl)]],BTT[SAP-Modul
(Pflichtauswahl)],"&lt;&gt;"&amp;BTT[[#This Row],[SAP-Modul
(Pflichtauswahl)]])&gt;0,"Modul anders","okay"),"")</f>
        <v>Modul anders</v>
      </c>
      <c r="AQ229" s="10" t="str">
        <f>IFERROR(IF(COUNTIFS(BTT[Verwendete Transaktion (Pflichtauswahl)],BTT[[#This Row],[Verwendete Transaktion (Pflichtauswahl)]],BTT[Verantwortliches TP
(automatisch)],"&lt;&gt;"&amp;BTT[[#This Row],[Verantwortliches TP
(automatisch)]])&gt;0,"Transaktion mehrfach","okay"),"")</f>
        <v>Transaktion mehrfach</v>
      </c>
      <c r="AR2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9" s="10" t="s">
        <v>10056</v>
      </c>
      <c r="AT229" s="10"/>
    </row>
    <row r="230" spans="1:46" x14ac:dyDescent="0.25">
      <c r="A230" s="14" t="str">
        <f>IFERROR(IF(BTT[[#This Row],[Lfd Nr. 
(aus konsolidierter Datei)]]&lt;&gt;"",BTT[[#This Row],[Lfd Nr. 
(aus konsolidierter Datei)]],VLOOKUP(aktives_Teilprojekt,Teilprojekte[[Teilprojekte]:[Kürzel]],2,FALSE)&amp;ROW(BTT[[#This Row],[Lfd Nr.
(automatisch)]])-2),"")</f>
        <v>NL324</v>
      </c>
      <c r="B230" s="15" t="s">
        <v>6121</v>
      </c>
      <c r="C230" s="15"/>
      <c r="D230" t="s">
        <v>10059</v>
      </c>
      <c r="E230" s="10" t="str">
        <f>IFERROR(IF(NOT(BTT[[#This Row],[Manuelle Änderung des Verantwortliches TP
(Auswahl - bei Bedarf)]]=""),BTT[[#This Row],[Manuelle Änderung des Verantwortliches TP
(Auswahl - bei Bedarf)]],VLOOKUP(BTT[[#This Row],[Hauptprozess
(Pflichtauswahl)]],Hauptprozesse[],3,FALSE)),"")</f>
        <v>NL</v>
      </c>
      <c r="G230" t="s">
        <v>10238</v>
      </c>
      <c r="H230" s="10" t="s">
        <v>6039</v>
      </c>
      <c r="I230" t="s">
        <v>4675</v>
      </c>
      <c r="J230" s="10" t="str">
        <f>IFERROR(VLOOKUP(BTT[[#This Row],[Verwendete Transaktion (Pflichtauswahl)]],Transaktionen[[Transaktionen]:[Langtext]],2,FALSE),"")</f>
        <v>Fakturavorrat bearbeiten</v>
      </c>
      <c r="R230" t="s">
        <v>6082</v>
      </c>
      <c r="V230" s="10" t="str">
        <f>IFERROR(VLOOKUP(BTT[[#This Row],[Verwendetes Formular
(Auswahl falls relevant)]],Formulare[[Formularbezeichnung]:[Formularname (technisch)]],2,FALSE),"")</f>
        <v/>
      </c>
      <c r="Y230" s="4"/>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10058</v>
      </c>
      <c r="AT230" s="10"/>
    </row>
    <row r="231" spans="1:46" x14ac:dyDescent="0.25">
      <c r="A231" s="14" t="str">
        <f>IFERROR(IF(BTT[[#This Row],[Lfd Nr. 
(aus konsolidierter Datei)]]&lt;&gt;"",BTT[[#This Row],[Lfd Nr. 
(aus konsolidierter Datei)]],VLOOKUP(aktives_Teilprojekt,Teilprojekte[[Teilprojekte]:[Kürzel]],2,FALSE)&amp;ROW(BTT[[#This Row],[Lfd Nr.
(automatisch)]])-2),"")</f>
        <v>NL325</v>
      </c>
      <c r="B231" s="15" t="s">
        <v>6121</v>
      </c>
      <c r="C231" s="15"/>
      <c r="D231" t="s">
        <v>10061</v>
      </c>
      <c r="E231" s="10" t="str">
        <f>IFERROR(IF(NOT(BTT[[#This Row],[Manuelle Änderung des Verantwortliches TP
(Auswahl - bei Bedarf)]]=""),BTT[[#This Row],[Manuelle Änderung des Verantwortliches TP
(Auswahl - bei Bedarf)]],VLOOKUP(BTT[[#This Row],[Hauptprozess
(Pflichtauswahl)]],Hauptprozesse[],3,FALSE)),"")</f>
        <v>NL</v>
      </c>
      <c r="G231" t="s">
        <v>10238</v>
      </c>
      <c r="H231" s="10" t="s">
        <v>6039</v>
      </c>
      <c r="I231" t="s">
        <v>8584</v>
      </c>
      <c r="J231" s="10" t="str">
        <f>IFERROR(VLOOKUP(BTT[[#This Row],[Verwendete Transaktion (Pflichtauswahl)]],Transaktionen[[Transaktionen]:[Langtext]],2,FALSE),"")</f>
        <v>Durchführung über Job</v>
      </c>
      <c r="K231" t="s">
        <v>10267</v>
      </c>
      <c r="R231" t="s">
        <v>6082</v>
      </c>
      <c r="V231" s="10" t="str">
        <f>IFERROR(VLOOKUP(BTT[[#This Row],[Verwendetes Formular
(Auswahl falls relevant)]],Formulare[[Formularbezeichnung]:[Formularname (technisch)]],2,FALSE),"")</f>
        <v/>
      </c>
      <c r="Y231" s="4"/>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Modul anders</v>
      </c>
      <c r="AP231" s="10" t="str">
        <f>IFERROR(IF(COUNTIFS(BTT[Verwendete Transaktion (Pflichtauswahl)],BTT[[#This Row],[Verwendete Transaktion (Pflichtauswahl)]],BTT[SAP-Modul
(Pflichtauswahl)],"&lt;&gt;"&amp;BTT[[#This Row],[SAP-Modul
(Pflichtauswahl)]])&gt;0,"Modul anders","okay"),"")</f>
        <v>Modul anders</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10060</v>
      </c>
      <c r="AT231" s="10"/>
    </row>
    <row r="232" spans="1:46" x14ac:dyDescent="0.25">
      <c r="A232" s="14" t="str">
        <f>IFERROR(IF(BTT[[#This Row],[Lfd Nr. 
(aus konsolidierter Datei)]]&lt;&gt;"",BTT[[#This Row],[Lfd Nr. 
(aus konsolidierter Datei)]],VLOOKUP(aktives_Teilprojekt,Teilprojekte[[Teilprojekte]:[Kürzel]],2,FALSE)&amp;ROW(BTT[[#This Row],[Lfd Nr.
(automatisch)]])-2),"")</f>
        <v>NL326</v>
      </c>
      <c r="B232" s="15" t="s">
        <v>6121</v>
      </c>
      <c r="C232" s="15"/>
      <c r="D232" t="s">
        <v>10063</v>
      </c>
      <c r="E232" s="10" t="str">
        <f>IFERROR(IF(NOT(BTT[[#This Row],[Manuelle Änderung des Verantwortliches TP
(Auswahl - bei Bedarf)]]=""),BTT[[#This Row],[Manuelle Änderung des Verantwortliches TP
(Auswahl - bei Bedarf)]],VLOOKUP(BTT[[#This Row],[Hauptprozess
(Pflichtauswahl)]],Hauptprozesse[],3,FALSE)),"")</f>
        <v>NL</v>
      </c>
      <c r="G232" t="s">
        <v>10238</v>
      </c>
      <c r="H232" s="10" t="s">
        <v>6039</v>
      </c>
      <c r="I232" t="s">
        <v>8584</v>
      </c>
      <c r="J232" s="10" t="str">
        <f>IFERROR(VLOOKUP(BTT[[#This Row],[Verwendete Transaktion (Pflichtauswahl)]],Transaktionen[[Transaktionen]:[Langtext]],2,FALSE),"")</f>
        <v>Durchführung über Job</v>
      </c>
      <c r="K232" t="s">
        <v>10268</v>
      </c>
      <c r="R232" t="s">
        <v>8515</v>
      </c>
      <c r="S232" t="s">
        <v>10261</v>
      </c>
      <c r="T232" t="s">
        <v>8525</v>
      </c>
      <c r="V232" s="10" t="str">
        <f>IFERROR(VLOOKUP(BTT[[#This Row],[Verwendetes Formular
(Auswahl falls relevant)]],Formulare[[Formularbezeichnung]:[Formularname (technisch)]],2,FALSE),"")</f>
        <v/>
      </c>
      <c r="Y232" s="4"/>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Modul anders</v>
      </c>
      <c r="AP232" s="10" t="str">
        <f>IFERROR(IF(COUNTIFS(BTT[Verwendete Transaktion (Pflichtauswahl)],BTT[[#This Row],[Verwendete Transaktion (Pflichtauswahl)]],BTT[SAP-Modul
(Pflichtauswahl)],"&lt;&gt;"&amp;BTT[[#This Row],[SAP-Modul
(Pflichtauswahl)]])&gt;0,"Modul anders","okay"),"")</f>
        <v>Modul anders</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10062</v>
      </c>
      <c r="AT232" s="10"/>
    </row>
    <row r="233" spans="1:46" x14ac:dyDescent="0.25">
      <c r="A233" s="14" t="str">
        <f>IFERROR(IF(BTT[[#This Row],[Lfd Nr. 
(aus konsolidierter Datei)]]&lt;&gt;"",BTT[[#This Row],[Lfd Nr. 
(aus konsolidierter Datei)]],VLOOKUP(aktives_Teilprojekt,Teilprojekte[[Teilprojekte]:[Kürzel]],2,FALSE)&amp;ROW(BTT[[#This Row],[Lfd Nr.
(automatisch)]])-2),"")</f>
        <v>NL327</v>
      </c>
      <c r="B233" s="15" t="s">
        <v>6121</v>
      </c>
      <c r="C233" s="15"/>
      <c r="D233" t="s">
        <v>10065</v>
      </c>
      <c r="E233" s="10" t="str">
        <f>IFERROR(IF(NOT(BTT[[#This Row],[Manuelle Änderung des Verantwortliches TP
(Auswahl - bei Bedarf)]]=""),BTT[[#This Row],[Manuelle Änderung des Verantwortliches TP
(Auswahl - bei Bedarf)]],VLOOKUP(BTT[[#This Row],[Hauptprozess
(Pflichtauswahl)]],Hauptprozesse[],3,FALSE)),"")</f>
        <v>NL</v>
      </c>
      <c r="G233" t="s">
        <v>10238</v>
      </c>
      <c r="H233" s="10" t="s">
        <v>6039</v>
      </c>
      <c r="I233" t="s">
        <v>4683</v>
      </c>
      <c r="J233" s="10" t="str">
        <f>IFERROR(VLOOKUP(BTT[[#This Row],[Verwendete Transaktion (Pflichtauswahl)]],Transaktionen[[Transaktionen]:[Langtext]],2,FALSE),"")</f>
        <v>Stornieren Faktura</v>
      </c>
      <c r="R233" t="s">
        <v>8515</v>
      </c>
      <c r="S233" t="s">
        <v>10269</v>
      </c>
      <c r="T233" t="s">
        <v>8525</v>
      </c>
      <c r="V233" s="10" t="str">
        <f>IFERROR(VLOOKUP(BTT[[#This Row],[Verwendetes Formular
(Auswahl falls relevant)]],Formulare[[Formularbezeichnung]:[Formularname (technisch)]],2,FALSE),"")</f>
        <v/>
      </c>
      <c r="Y233" s="4"/>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10064</v>
      </c>
      <c r="AT233" s="10"/>
    </row>
    <row r="234" spans="1:46" ht="45" x14ac:dyDescent="0.25">
      <c r="A234" s="14" t="str">
        <f>IFERROR(IF(BTT[[#This Row],[Lfd Nr. 
(aus konsolidierter Datei)]]&lt;&gt;"",BTT[[#This Row],[Lfd Nr. 
(aus konsolidierter Datei)]],VLOOKUP(aktives_Teilprojekt,Teilprojekte[[Teilprojekte]:[Kürzel]],2,FALSE)&amp;ROW(BTT[[#This Row],[Lfd Nr.
(automatisch)]])-2),"")</f>
        <v>NL328</v>
      </c>
      <c r="B234" s="15" t="s">
        <v>6120</v>
      </c>
      <c r="C234" s="15"/>
      <c r="D234" t="s">
        <v>10067</v>
      </c>
      <c r="E234" s="10" t="str">
        <f>IFERROR(IF(NOT(BTT[[#This Row],[Manuelle Änderung des Verantwortliches TP
(Auswahl - bei Bedarf)]]=""),BTT[[#This Row],[Manuelle Änderung des Verantwortliches TP
(Auswahl - bei Bedarf)]],VLOOKUP(BTT[[#This Row],[Hauptprozess
(Pflichtauswahl)]],Hauptprozesse[],3,FALSE)),"")</f>
        <v>NL</v>
      </c>
      <c r="G234" t="s">
        <v>10238</v>
      </c>
      <c r="H234" s="10" t="s">
        <v>6082</v>
      </c>
      <c r="I234" t="s">
        <v>8521</v>
      </c>
      <c r="J234" s="10" t="str">
        <f>IFERROR(VLOOKUP(BTT[[#This Row],[Verwendete Transaktion (Pflichtauswahl)]],Transaktionen[[Transaktionen]:[Langtext]],2,FALSE),"")</f>
        <v>Durchführung in Drittsystem (Non-SAP)</v>
      </c>
      <c r="R234" t="s">
        <v>6082</v>
      </c>
      <c r="V234" s="10" t="str">
        <f>IFERROR(VLOOKUP(BTT[[#This Row],[Verwendetes Formular
(Auswahl falls relevant)]],Formulare[[Formularbezeichnung]:[Formularname (technisch)]],2,FALSE),"")</f>
        <v/>
      </c>
      <c r="Y234" s="4" t="s">
        <v>10361</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s="10" t="str">
        <f>IFERROR(IF(BTT[[#This Row],[SAP-Modul
(Pflichtauswahl)]]&lt;&gt;VLOOKUP(BTT[[#This Row],[Verwendete Transaktion (Pflichtauswahl)]],Transaktionen[[Transaktionen]:[Modul]],3,FALSE),"Modul anders","okay"),"")</f>
        <v>Modul anders</v>
      </c>
      <c r="AP234" s="10" t="str">
        <f>IFERROR(IF(COUNTIFS(BTT[Verwendete Transaktion (Pflichtauswahl)],BTT[[#This Row],[Verwendete Transaktion (Pflichtauswahl)]],BTT[SAP-Modul
(Pflichtauswahl)],"&lt;&gt;"&amp;BTT[[#This Row],[SAP-Modul
(Pflichtauswahl)]])&gt;0,"Modul anders","okay"),"")</f>
        <v>Modul anders</v>
      </c>
      <c r="AQ234" s="10" t="str">
        <f>IFERROR(IF(COUNTIFS(BTT[Verwendete Transaktion (Pflichtauswahl)],BTT[[#This Row],[Verwendete Transaktion (Pflichtauswahl)]],BTT[Verantwortliches TP
(automatisch)],"&lt;&gt;"&amp;BTT[[#This Row],[Verantwortliches TP
(automatisch)]])&gt;0,"Transaktion mehrfach","okay"),"")</f>
        <v>Transaktion mehrfach</v>
      </c>
      <c r="AR2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34" s="10" t="s">
        <v>10066</v>
      </c>
      <c r="AT234" s="10"/>
    </row>
    <row r="235" spans="1:46" x14ac:dyDescent="0.25">
      <c r="A235" s="14" t="str">
        <f>IFERROR(IF(BTT[[#This Row],[Lfd Nr. 
(aus konsolidierter Datei)]]&lt;&gt;"",BTT[[#This Row],[Lfd Nr. 
(aus konsolidierter Datei)]],VLOOKUP(aktives_Teilprojekt,Teilprojekte[[Teilprojekte]:[Kürzel]],2,FALSE)&amp;ROW(BTT[[#This Row],[Lfd Nr.
(automatisch)]])-2),"")</f>
        <v>NL329</v>
      </c>
      <c r="B235" s="15" t="s">
        <v>6121</v>
      </c>
      <c r="C235" s="15"/>
      <c r="D235" t="s">
        <v>10069</v>
      </c>
      <c r="E235" s="10" t="str">
        <f>IFERROR(IF(NOT(BTT[[#This Row],[Manuelle Änderung des Verantwortliches TP
(Auswahl - bei Bedarf)]]=""),BTT[[#This Row],[Manuelle Änderung des Verantwortliches TP
(Auswahl - bei Bedarf)]],VLOOKUP(BTT[[#This Row],[Hauptprozess
(Pflichtauswahl)]],Hauptprozesse[],3,FALSE)),"")</f>
        <v>NL</v>
      </c>
      <c r="H235" s="10" t="s">
        <v>6082</v>
      </c>
      <c r="I235" t="s">
        <v>8521</v>
      </c>
      <c r="J235" s="10" t="str">
        <f>IFERROR(VLOOKUP(BTT[[#This Row],[Verwendete Transaktion (Pflichtauswahl)]],Transaktionen[[Transaktionen]:[Langtext]],2,FALSE),"")</f>
        <v>Durchführung in Drittsystem (Non-SAP)</v>
      </c>
      <c r="R235" t="s">
        <v>6082</v>
      </c>
      <c r="V235" s="10" t="str">
        <f>IFERROR(VLOOKUP(BTT[[#This Row],[Verwendetes Formular
(Auswahl falls relevant)]],Formulare[[Formularbezeichnung]:[Formularname (technisch)]],2,FALSE),"")</f>
        <v/>
      </c>
      <c r="Y235" s="4"/>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 s="10" t="str">
        <f>IFERROR(IF(BTT[[#This Row],[SAP-Modul
(Pflichtauswahl)]]&lt;&gt;VLOOKUP(BTT[[#This Row],[Verwendete Transaktion (Pflichtauswahl)]],Transaktionen[[Transaktionen]:[Modul]],3,FALSE),"Modul anders","okay"),"")</f>
        <v>Modul anders</v>
      </c>
      <c r="AP235" s="10" t="str">
        <f>IFERROR(IF(COUNTIFS(BTT[Verwendete Transaktion (Pflichtauswahl)],BTT[[#This Row],[Verwendete Transaktion (Pflichtauswahl)]],BTT[SAP-Modul
(Pflichtauswahl)],"&lt;&gt;"&amp;BTT[[#This Row],[SAP-Modul
(Pflichtauswahl)]])&gt;0,"Modul anders","okay"),"")</f>
        <v>Modul anders</v>
      </c>
      <c r="AQ235" s="10" t="str">
        <f>IFERROR(IF(COUNTIFS(BTT[Verwendete Transaktion (Pflichtauswahl)],BTT[[#This Row],[Verwendete Transaktion (Pflichtauswahl)]],BTT[Verantwortliches TP
(automatisch)],"&lt;&gt;"&amp;BTT[[#This Row],[Verantwortliches TP
(automatisch)]])&gt;0,"Transaktion mehrfach","okay"),"")</f>
        <v>Transaktion mehrfach</v>
      </c>
      <c r="AR2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35" s="10" t="s">
        <v>10068</v>
      </c>
      <c r="AT235" s="10"/>
    </row>
    <row r="236" spans="1:46" x14ac:dyDescent="0.25">
      <c r="A236" s="14" t="str">
        <f>IFERROR(IF(BTT[[#This Row],[Lfd Nr. 
(aus konsolidierter Datei)]]&lt;&gt;"",BTT[[#This Row],[Lfd Nr. 
(aus konsolidierter Datei)]],VLOOKUP(aktives_Teilprojekt,Teilprojekte[[Teilprojekte]:[Kürzel]],2,FALSE)&amp;ROW(BTT[[#This Row],[Lfd Nr.
(automatisch)]])-2),"")</f>
        <v>NL331</v>
      </c>
      <c r="B236" s="15" t="s">
        <v>6121</v>
      </c>
      <c r="C236" s="15"/>
      <c r="D236" t="s">
        <v>10073</v>
      </c>
      <c r="E236" s="10" t="str">
        <f>IFERROR(IF(NOT(BTT[[#This Row],[Manuelle Änderung des Verantwortliches TP
(Auswahl - bei Bedarf)]]=""),BTT[[#This Row],[Manuelle Änderung des Verantwortliches TP
(Auswahl - bei Bedarf)]],VLOOKUP(BTT[[#This Row],[Hauptprozess
(Pflichtauswahl)]],Hauptprozesse[],3,FALSE)),"")</f>
        <v>NL</v>
      </c>
      <c r="G236" t="s">
        <v>10238</v>
      </c>
      <c r="H236" s="10" t="s">
        <v>6039</v>
      </c>
      <c r="I236" t="s">
        <v>4644</v>
      </c>
      <c r="J236" s="10" t="str">
        <f>IFERROR(VLOOKUP(BTT[[#This Row],[Verwendete Transaktion (Pflichtauswahl)]],Transaktionen[[Transaktionen]:[Langtext]],2,FALSE),"")</f>
        <v>Protokoll des Sammellaufes</v>
      </c>
      <c r="R236" t="s">
        <v>6082</v>
      </c>
      <c r="V236" s="10" t="str">
        <f>IFERROR(VLOOKUP(BTT[[#This Row],[Verwendetes Formular
(Auswahl falls relevant)]],Formulare[[Formularbezeichnung]:[Formularname (technisch)]],2,FALSE),"")</f>
        <v/>
      </c>
      <c r="Y236" s="4"/>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 s="10" t="str">
        <f>IFERROR(IF(BTT[[#This Row],[SAP-Modul
(Pflichtauswahl)]]&lt;&gt;VLOOKUP(BTT[[#This Row],[Verwendete Transaktion (Pflichtauswahl)]],Transaktionen[[Transaktionen]:[Modul]],3,FALSE),"Modul anders","okay"),"")</f>
        <v>okay</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10072</v>
      </c>
      <c r="AT236" s="10"/>
    </row>
    <row r="237" spans="1:46" x14ac:dyDescent="0.25">
      <c r="A237" s="14" t="str">
        <f>IFERROR(IF(BTT[[#This Row],[Lfd Nr. 
(aus konsolidierter Datei)]]&lt;&gt;"",BTT[[#This Row],[Lfd Nr. 
(aus konsolidierter Datei)]],VLOOKUP(aktives_Teilprojekt,Teilprojekte[[Teilprojekte]:[Kürzel]],2,FALSE)&amp;ROW(BTT[[#This Row],[Lfd Nr.
(automatisch)]])-2),"")</f>
        <v>NL332</v>
      </c>
      <c r="B237" s="15" t="s">
        <v>6121</v>
      </c>
      <c r="C237" s="15"/>
      <c r="D237" t="s">
        <v>10075</v>
      </c>
      <c r="E237" s="10" t="str">
        <f>IFERROR(IF(NOT(BTT[[#This Row],[Manuelle Änderung des Verantwortliches TP
(Auswahl - bei Bedarf)]]=""),BTT[[#This Row],[Manuelle Änderung des Verantwortliches TP
(Auswahl - bei Bedarf)]],VLOOKUP(BTT[[#This Row],[Hauptprozess
(Pflichtauswahl)]],Hauptprozesse[],3,FALSE)),"")</f>
        <v>NL</v>
      </c>
      <c r="G237" t="s">
        <v>10238</v>
      </c>
      <c r="H237" s="10" t="s">
        <v>6039</v>
      </c>
      <c r="I237" t="s">
        <v>4687</v>
      </c>
      <c r="J237" s="10" t="str">
        <f>IFERROR(VLOOKUP(BTT[[#This Row],[Verwendete Transaktion (Pflichtauswahl)]],Transaktionen[[Transaktionen]:[Langtext]],2,FALSE),"")</f>
        <v>Liste gesperrte Fakturen</v>
      </c>
      <c r="R237" t="s">
        <v>6082</v>
      </c>
      <c r="V237" s="10" t="str">
        <f>IFERROR(VLOOKUP(BTT[[#This Row],[Verwendetes Formular
(Auswahl falls relevant)]],Formulare[[Formularbezeichnung]:[Formularname (technisch)]],2,FALSE),"")</f>
        <v/>
      </c>
      <c r="Y237" s="4"/>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10074</v>
      </c>
      <c r="AT237" s="10"/>
    </row>
    <row r="238" spans="1:46" x14ac:dyDescent="0.25">
      <c r="A238" s="14" t="str">
        <f>IFERROR(IF(BTT[[#This Row],[Lfd Nr. 
(aus konsolidierter Datei)]]&lt;&gt;"",BTT[[#This Row],[Lfd Nr. 
(aus konsolidierter Datei)]],VLOOKUP(aktives_Teilprojekt,Teilprojekte[[Teilprojekte]:[Kürzel]],2,FALSE)&amp;ROW(BTT[[#This Row],[Lfd Nr.
(automatisch)]])-2),"")</f>
        <v>NL333</v>
      </c>
      <c r="B238" s="15" t="s">
        <v>6121</v>
      </c>
      <c r="C238" s="15"/>
      <c r="D238" t="s">
        <v>10077</v>
      </c>
      <c r="E238" s="10" t="str">
        <f>IFERROR(IF(NOT(BTT[[#This Row],[Manuelle Änderung des Verantwortliches TP
(Auswahl - bei Bedarf)]]=""),BTT[[#This Row],[Manuelle Änderung des Verantwortliches TP
(Auswahl - bei Bedarf)]],VLOOKUP(BTT[[#This Row],[Hauptprozess
(Pflichtauswahl)]],Hauptprozesse[],3,FALSE)),"")</f>
        <v>NL</v>
      </c>
      <c r="G238" t="s">
        <v>10238</v>
      </c>
      <c r="H238" s="10" t="s">
        <v>6039</v>
      </c>
      <c r="I238" t="s">
        <v>4671</v>
      </c>
      <c r="J238" s="10" t="str">
        <f>IFERROR(VLOOKUP(BTT[[#This Row],[Verwendete Transaktion (Pflichtauswahl)]],Transaktionen[[Transaktionen]:[Langtext]],2,FALSE),"")</f>
        <v>Ändern Faktura</v>
      </c>
      <c r="R238" t="s">
        <v>6082</v>
      </c>
      <c r="V238" s="10" t="str">
        <f>IFERROR(VLOOKUP(BTT[[#This Row],[Verwendetes Formular
(Auswahl falls relevant)]],Formulare[[Formularbezeichnung]:[Formularname (technisch)]],2,FALSE),"")</f>
        <v/>
      </c>
      <c r="Y238" s="4"/>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 s="10" t="str">
        <f>IFERROR(IF(BTT[[#This Row],[SAP-Modul
(Pflichtauswahl)]]&lt;&gt;VLOOKUP(BTT[[#This Row],[Verwendete Transaktion (Pflichtauswahl)]],Transaktionen[[Transaktionen]:[Modul]],3,FALSE),"Modul anders","okay"),"")</f>
        <v>okay</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10076</v>
      </c>
      <c r="AT238" s="10"/>
    </row>
    <row r="239" spans="1:46" x14ac:dyDescent="0.25">
      <c r="A239" s="14" t="str">
        <f>IFERROR(IF(BTT[[#This Row],[Lfd Nr. 
(aus konsolidierter Datei)]]&lt;&gt;"",BTT[[#This Row],[Lfd Nr. 
(aus konsolidierter Datei)]],VLOOKUP(aktives_Teilprojekt,Teilprojekte[[Teilprojekte]:[Kürzel]],2,FALSE)&amp;ROW(BTT[[#This Row],[Lfd Nr.
(automatisch)]])-2),"")</f>
        <v>NL334</v>
      </c>
      <c r="B239" s="15" t="s">
        <v>6121</v>
      </c>
      <c r="C239" s="15"/>
      <c r="D239" t="s">
        <v>10079</v>
      </c>
      <c r="E239" s="10" t="str">
        <f>IFERROR(IF(NOT(BTT[[#This Row],[Manuelle Änderung des Verantwortliches TP
(Auswahl - bei Bedarf)]]=""),BTT[[#This Row],[Manuelle Änderung des Verantwortliches TP
(Auswahl - bei Bedarf)]],VLOOKUP(BTT[[#This Row],[Hauptprozess
(Pflichtauswahl)]],Hauptprozesse[],3,FALSE)),"")</f>
        <v>NL</v>
      </c>
      <c r="G239" t="s">
        <v>10238</v>
      </c>
      <c r="H239" s="10" t="s">
        <v>6039</v>
      </c>
      <c r="I239" t="s">
        <v>4673</v>
      </c>
      <c r="J239" s="10" t="str">
        <f>IFERROR(VLOOKUP(BTT[[#This Row],[Verwendete Transaktion (Pflichtauswahl)]],Transaktionen[[Transaktionen]:[Langtext]],2,FALSE),"")</f>
        <v>Anzeigen Faktura</v>
      </c>
      <c r="R239" t="s">
        <v>6082</v>
      </c>
      <c r="V239" s="10" t="str">
        <f>IFERROR(VLOOKUP(BTT[[#This Row],[Verwendetes Formular
(Auswahl falls relevant)]],Formulare[[Formularbezeichnung]:[Formularname (technisch)]],2,FALSE),"")</f>
        <v/>
      </c>
      <c r="Y239" s="4"/>
      <c r="AK239" s="10"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s="10" t="str">
        <f>IFERROR(IF(BTT[[#This Row],[SAP-Modul
(Pflichtauswahl)]]&lt;&gt;VLOOKUP(BTT[[#This Row],[Verwendete Transaktion (Pflichtauswahl)]],Transaktionen[[Transaktionen]:[Modul]],3,FALSE),"Modul anders","okay"),"")</f>
        <v>okay</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10078</v>
      </c>
      <c r="AT239" s="10"/>
    </row>
    <row r="240" spans="1:46" x14ac:dyDescent="0.25">
      <c r="A240" s="14" t="str">
        <f>IFERROR(IF(BTT[[#This Row],[Lfd Nr. 
(aus konsolidierter Datei)]]&lt;&gt;"",BTT[[#This Row],[Lfd Nr. 
(aus konsolidierter Datei)]],VLOOKUP(aktives_Teilprojekt,Teilprojekte[[Teilprojekte]:[Kürzel]],2,FALSE)&amp;ROW(BTT[[#This Row],[Lfd Nr.
(automatisch)]])-2),"")</f>
        <v>NL335</v>
      </c>
      <c r="B240" s="15" t="s">
        <v>6121</v>
      </c>
      <c r="C240" s="15"/>
      <c r="D240" t="s">
        <v>10081</v>
      </c>
      <c r="E240" s="10" t="str">
        <f>IFERROR(IF(NOT(BTT[[#This Row],[Manuelle Änderung des Verantwortliches TP
(Auswahl - bei Bedarf)]]=""),BTT[[#This Row],[Manuelle Änderung des Verantwortliches TP
(Auswahl - bei Bedarf)]],VLOOKUP(BTT[[#This Row],[Hauptprozess
(Pflichtauswahl)]],Hauptprozesse[],3,FALSE)),"")</f>
        <v>NL</v>
      </c>
      <c r="G240" t="s">
        <v>10238</v>
      </c>
      <c r="H240" s="10" t="s">
        <v>6039</v>
      </c>
      <c r="I240" t="s">
        <v>4675</v>
      </c>
      <c r="J240" s="10" t="str">
        <f>IFERROR(VLOOKUP(BTT[[#This Row],[Verwendete Transaktion (Pflichtauswahl)]],Transaktionen[[Transaktionen]:[Langtext]],2,FALSE),"")</f>
        <v>Fakturavorrat bearbeiten</v>
      </c>
      <c r="R240" t="s">
        <v>6082</v>
      </c>
      <c r="V240" s="10" t="str">
        <f>IFERROR(VLOOKUP(BTT[[#This Row],[Verwendetes Formular
(Auswahl falls relevant)]],Formulare[[Formularbezeichnung]:[Formularname (technisch)]],2,FALSE),"")</f>
        <v/>
      </c>
      <c r="Y240" s="4"/>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s="10" t="str">
        <f>IFERROR(IF(BTT[[#This Row],[SAP-Modul
(Pflichtauswahl)]]&lt;&gt;VLOOKUP(BTT[[#This Row],[Verwendete Transaktion (Pflichtauswahl)]],Transaktionen[[Transaktionen]:[Modul]],3,FALSE),"Modul anders","okay"),"")</f>
        <v>okay</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10080</v>
      </c>
      <c r="AT240" s="10"/>
    </row>
    <row r="241" spans="1:46" x14ac:dyDescent="0.25">
      <c r="A241" s="14" t="str">
        <f>IFERROR(IF(BTT[[#This Row],[Lfd Nr. 
(aus konsolidierter Datei)]]&lt;&gt;"",BTT[[#This Row],[Lfd Nr. 
(aus konsolidierter Datei)]],VLOOKUP(aktives_Teilprojekt,Teilprojekte[[Teilprojekte]:[Kürzel]],2,FALSE)&amp;ROW(BTT[[#This Row],[Lfd Nr.
(automatisch)]])-2),"")</f>
        <v>NL336</v>
      </c>
      <c r="B241" s="15" t="s">
        <v>6121</v>
      </c>
      <c r="C241" s="15"/>
      <c r="D241" t="s">
        <v>10083</v>
      </c>
      <c r="E241" s="10" t="str">
        <f>IFERROR(IF(NOT(BTT[[#This Row],[Manuelle Änderung des Verantwortliches TP
(Auswahl - bei Bedarf)]]=""),BTT[[#This Row],[Manuelle Änderung des Verantwortliches TP
(Auswahl - bei Bedarf)]],VLOOKUP(BTT[[#This Row],[Hauptprozess
(Pflichtauswahl)]],Hauptprozesse[],3,FALSE)),"")</f>
        <v>NL</v>
      </c>
      <c r="G241" t="s">
        <v>10238</v>
      </c>
      <c r="H241" s="10" t="s">
        <v>6039</v>
      </c>
      <c r="I241" t="s">
        <v>4683</v>
      </c>
      <c r="J241" s="10" t="str">
        <f>IFERROR(VLOOKUP(BTT[[#This Row],[Verwendete Transaktion (Pflichtauswahl)]],Transaktionen[[Transaktionen]:[Langtext]],2,FALSE),"")</f>
        <v>Stornieren Faktura</v>
      </c>
      <c r="R241" t="s">
        <v>6082</v>
      </c>
      <c r="V241" s="10" t="str">
        <f>IFERROR(VLOOKUP(BTT[[#This Row],[Verwendetes Formular
(Auswahl falls relevant)]],Formulare[[Formularbezeichnung]:[Formularname (technisch)]],2,FALSE),"")</f>
        <v/>
      </c>
      <c r="Y241" s="4"/>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s="10" t="str">
        <f>IFERROR(IF(BTT[[#This Row],[SAP-Modul
(Pflichtauswahl)]]&lt;&gt;VLOOKUP(BTT[[#This Row],[Verwendete Transaktion (Pflichtauswahl)]],Transaktionen[[Transaktionen]:[Modul]],3,FALSE),"Modul anders","okay"),"")</f>
        <v>okay</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10082</v>
      </c>
      <c r="AT241" s="10"/>
    </row>
    <row r="242" spans="1:46" x14ac:dyDescent="0.25">
      <c r="A242" s="14" t="str">
        <f>IFERROR(IF(BTT[[#This Row],[Lfd Nr. 
(aus konsolidierter Datei)]]&lt;&gt;"",BTT[[#This Row],[Lfd Nr. 
(aus konsolidierter Datei)]],VLOOKUP(aktives_Teilprojekt,Teilprojekte[[Teilprojekte]:[Kürzel]],2,FALSE)&amp;ROW(BTT[[#This Row],[Lfd Nr.
(automatisch)]])-2),"")</f>
        <v>NL337</v>
      </c>
      <c r="B242" s="15" t="s">
        <v>8593</v>
      </c>
      <c r="C242" s="15"/>
      <c r="D242" t="s">
        <v>10085</v>
      </c>
      <c r="E242" s="10" t="str">
        <f>IFERROR(IF(NOT(BTT[[#This Row],[Manuelle Änderung des Verantwortliches TP
(Auswahl - bei Bedarf)]]=""),BTT[[#This Row],[Manuelle Änderung des Verantwortliches TP
(Auswahl - bei Bedarf)]],VLOOKUP(BTT[[#This Row],[Hauptprozess
(Pflichtauswahl)]],Hauptprozesse[],3,FALSE)),"")</f>
        <v>NL</v>
      </c>
      <c r="G242" t="s">
        <v>10238</v>
      </c>
      <c r="H242" s="10" t="s">
        <v>6041</v>
      </c>
      <c r="I242" t="s">
        <v>7</v>
      </c>
      <c r="J242" s="10" t="str">
        <f>IFERROR(VLOOKUP(BTT[[#This Row],[Verwendete Transaktion (Pflichtauswahl)]],Transaktionen[[Transaktionen]:[Langtext]],2,FALSE),"")</f>
        <v>Techn.Platz Strukturdarstellung</v>
      </c>
      <c r="R242" t="s">
        <v>6082</v>
      </c>
      <c r="V242" s="10" t="str">
        <f>IFERROR(VLOOKUP(BTT[[#This Row],[Verwendetes Formular
(Auswahl falls relevant)]],Formulare[[Formularbezeichnung]:[Formularname (technisch)]],2,FALSE),"")</f>
        <v/>
      </c>
      <c r="Y242" s="4"/>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Transaktion mehrfach</v>
      </c>
      <c r="AR2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2" s="10" t="s">
        <v>10084</v>
      </c>
      <c r="AT242" s="10"/>
    </row>
    <row r="243" spans="1:46" x14ac:dyDescent="0.25">
      <c r="A243" s="14" t="str">
        <f>IFERROR(IF(BTT[[#This Row],[Lfd Nr. 
(aus konsolidierter Datei)]]&lt;&gt;"",BTT[[#This Row],[Lfd Nr. 
(aus konsolidierter Datei)]],VLOOKUP(aktives_Teilprojekt,Teilprojekte[[Teilprojekte]:[Kürzel]],2,FALSE)&amp;ROW(BTT[[#This Row],[Lfd Nr.
(automatisch)]])-2),"")</f>
        <v>NL344</v>
      </c>
      <c r="B243" s="15" t="s">
        <v>8593</v>
      </c>
      <c r="C243" s="15"/>
      <c r="D243" t="s">
        <v>10098</v>
      </c>
      <c r="E243" s="10" t="str">
        <f>IFERROR(IF(NOT(BTT[[#This Row],[Manuelle Änderung des Verantwortliches TP
(Auswahl - bei Bedarf)]]=""),BTT[[#This Row],[Manuelle Änderung des Verantwortliches TP
(Auswahl - bei Bedarf)]],VLOOKUP(BTT[[#This Row],[Hauptprozess
(Pflichtauswahl)]],Hauptprozesse[],3,FALSE)),"")</f>
        <v>NL</v>
      </c>
      <c r="G243" t="s">
        <v>10238</v>
      </c>
      <c r="H243" s="10" t="s">
        <v>6322</v>
      </c>
      <c r="I243" t="s">
        <v>4272</v>
      </c>
      <c r="J243" s="10" t="str">
        <f>IFERROR(VLOOKUP(BTT[[#This Row],[Verwendete Transaktion (Pflichtauswahl)]],Transaktionen[[Transaktionen]:[Langtext]],2,FALSE),"")</f>
        <v>Anlagengitter</v>
      </c>
      <c r="R243" t="s">
        <v>6082</v>
      </c>
      <c r="V243" s="10" t="str">
        <f>IFERROR(VLOOKUP(BTT[[#This Row],[Verwendetes Formular
(Auswahl falls relevant)]],Formulare[[Formularbezeichnung]:[Formularname (technisch)]],2,FALSE),"")</f>
        <v/>
      </c>
      <c r="Y243" s="4"/>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 s="10" t="str">
        <f>IFERROR(IF(BTT[[#This Row],[SAP-Modul
(Pflichtauswahl)]]&lt;&gt;VLOOKUP(BTT[[#This Row],[Verwendete Transaktion (Pflichtauswahl)]],Transaktionen[[Transaktionen]:[Modul]],3,FALSE),"Modul anders","okay"),"")</f>
        <v>okay</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10097</v>
      </c>
      <c r="AT243" s="10"/>
    </row>
    <row r="244" spans="1:46" x14ac:dyDescent="0.25">
      <c r="A244" s="14" t="str">
        <f>IFERROR(IF(BTT[[#This Row],[Lfd Nr. 
(aus konsolidierter Datei)]]&lt;&gt;"",BTT[[#This Row],[Lfd Nr. 
(aus konsolidierter Datei)]],VLOOKUP(aktives_Teilprojekt,Teilprojekte[[Teilprojekte]:[Kürzel]],2,FALSE)&amp;ROW(BTT[[#This Row],[Lfd Nr.
(automatisch)]])-2),"")</f>
        <v>NL345</v>
      </c>
      <c r="B244" s="15" t="s">
        <v>8593</v>
      </c>
      <c r="C244" s="15"/>
      <c r="D244" t="s">
        <v>10100</v>
      </c>
      <c r="E244" s="10" t="str">
        <f>IFERROR(IF(NOT(BTT[[#This Row],[Manuelle Änderung des Verantwortliches TP
(Auswahl - bei Bedarf)]]=""),BTT[[#This Row],[Manuelle Änderung des Verantwortliches TP
(Auswahl - bei Bedarf)]],VLOOKUP(BTT[[#This Row],[Hauptprozess
(Pflichtauswahl)]],Hauptprozesse[],3,FALSE)),"")</f>
        <v>NL</v>
      </c>
      <c r="G244" t="s">
        <v>10238</v>
      </c>
      <c r="H244" s="10" t="s">
        <v>6322</v>
      </c>
      <c r="I244" t="s">
        <v>4262</v>
      </c>
      <c r="J244" s="10" t="str">
        <f>IFERROR(VLOOKUP(BTT[[#This Row],[Verwendete Transaktion (Pflichtauswahl)]],Transaktionen[[Transaktionen]:[Langtext]],2,FALSE),"")</f>
        <v>Anlagenbestand</v>
      </c>
      <c r="R244" t="s">
        <v>6082</v>
      </c>
      <c r="V244" s="10" t="str">
        <f>IFERROR(VLOOKUP(BTT[[#This Row],[Verwendetes Formular
(Auswahl falls relevant)]],Formulare[[Formularbezeichnung]:[Formularname (technisch)]],2,FALSE),"")</f>
        <v/>
      </c>
      <c r="Y244" s="4"/>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okay</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10099</v>
      </c>
      <c r="AT244" s="10"/>
    </row>
    <row r="245" spans="1:46" x14ac:dyDescent="0.25">
      <c r="A245" s="14" t="str">
        <f>IFERROR(IF(BTT[[#This Row],[Lfd Nr. 
(aus konsolidierter Datei)]]&lt;&gt;"",BTT[[#This Row],[Lfd Nr. 
(aus konsolidierter Datei)]],VLOOKUP(aktives_Teilprojekt,Teilprojekte[[Teilprojekte]:[Kürzel]],2,FALSE)&amp;ROW(BTT[[#This Row],[Lfd Nr.
(automatisch)]])-2),"")</f>
        <v>NL352</v>
      </c>
      <c r="B245" s="15" t="s">
        <v>8593</v>
      </c>
      <c r="C245" s="15"/>
      <c r="D245" t="s">
        <v>10114</v>
      </c>
      <c r="E245" s="10" t="str">
        <f>IFERROR(IF(NOT(BTT[[#This Row],[Manuelle Änderung des Verantwortliches TP
(Auswahl - bei Bedarf)]]=""),BTT[[#This Row],[Manuelle Änderung des Verantwortliches TP
(Auswahl - bei Bedarf)]],VLOOKUP(BTT[[#This Row],[Hauptprozess
(Pflichtauswahl)]],Hauptprozesse[],3,FALSE)),"")</f>
        <v>NL</v>
      </c>
      <c r="G245" t="s">
        <v>10238</v>
      </c>
      <c r="H245" s="10" t="s">
        <v>6039</v>
      </c>
      <c r="I245" t="s">
        <v>5745</v>
      </c>
      <c r="J245" s="10" t="str">
        <f>IFERROR(VLOOKUP(BTT[[#This Row],[Verwendete Transaktion (Pflichtauswahl)]],Transaktionen[[Transaktionen]:[Langtext]],2,FALSE),"")</f>
        <v>Auswertung Faktura SD</v>
      </c>
      <c r="R245" t="s">
        <v>6082</v>
      </c>
      <c r="V245" s="10" t="str">
        <f>IFERROR(VLOOKUP(BTT[[#This Row],[Verwendetes Formular
(Auswahl falls relevant)]],Formulare[[Formularbezeichnung]:[Formularname (technisch)]],2,FALSE),"")</f>
        <v/>
      </c>
      <c r="Y245" s="4"/>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okay</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10113</v>
      </c>
      <c r="AT245" s="10"/>
    </row>
    <row r="246" spans="1:46" x14ac:dyDescent="0.25">
      <c r="A246" s="14" t="str">
        <f>IFERROR(IF(BTT[[#This Row],[Lfd Nr. 
(aus konsolidierter Datei)]]&lt;&gt;"",BTT[[#This Row],[Lfd Nr. 
(aus konsolidierter Datei)]],VLOOKUP(aktives_Teilprojekt,Teilprojekte[[Teilprojekte]:[Kürzel]],2,FALSE)&amp;ROW(BTT[[#This Row],[Lfd Nr.
(automatisch)]])-2),"")</f>
        <v>NL353</v>
      </c>
      <c r="B246" s="15" t="s">
        <v>8593</v>
      </c>
      <c r="C246" s="15"/>
      <c r="D246" t="s">
        <v>10116</v>
      </c>
      <c r="E246" s="10" t="str">
        <f>IFERROR(IF(NOT(BTT[[#This Row],[Manuelle Änderung des Verantwortliches TP
(Auswahl - bei Bedarf)]]=""),BTT[[#This Row],[Manuelle Änderung des Verantwortliches TP
(Auswahl - bei Bedarf)]],VLOOKUP(BTT[[#This Row],[Hauptprozess
(Pflichtauswahl)]],Hauptprozesse[],3,FALSE)),"")</f>
        <v>NL</v>
      </c>
      <c r="G246" t="s">
        <v>10238</v>
      </c>
      <c r="H246" s="10" t="s">
        <v>6082</v>
      </c>
      <c r="I246" t="s">
        <v>8521</v>
      </c>
      <c r="J246" s="10" t="str">
        <f>IFERROR(VLOOKUP(BTT[[#This Row],[Verwendete Transaktion (Pflichtauswahl)]],Transaktionen[[Transaktionen]:[Langtext]],2,FALSE),"")</f>
        <v>Durchführung in Drittsystem (Non-SAP)</v>
      </c>
      <c r="R246" t="s">
        <v>6082</v>
      </c>
      <c r="V246" s="10" t="str">
        <f>IFERROR(VLOOKUP(BTT[[#This Row],[Verwendetes Formular
(Auswahl falls relevant)]],Formulare[[Formularbezeichnung]:[Formularname (technisch)]],2,FALSE),"")</f>
        <v/>
      </c>
      <c r="Y246" s="4"/>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s="10" t="str">
        <f>IFERROR(IF(BTT[[#This Row],[SAP-Modul
(Pflichtauswahl)]]&lt;&gt;VLOOKUP(BTT[[#This Row],[Verwendete Transaktion (Pflichtauswahl)]],Transaktionen[[Transaktionen]:[Modul]],3,FALSE),"Modul anders","okay"),"")</f>
        <v>Modul anders</v>
      </c>
      <c r="AP246" s="10" t="str">
        <f>IFERROR(IF(COUNTIFS(BTT[Verwendete Transaktion (Pflichtauswahl)],BTT[[#This Row],[Verwendete Transaktion (Pflichtauswahl)]],BTT[SAP-Modul
(Pflichtauswahl)],"&lt;&gt;"&amp;BTT[[#This Row],[SAP-Modul
(Pflichtauswahl)]])&gt;0,"Modul anders","okay"),"")</f>
        <v>Modul anders</v>
      </c>
      <c r="AQ246" s="10" t="str">
        <f>IFERROR(IF(COUNTIFS(BTT[Verwendete Transaktion (Pflichtauswahl)],BTT[[#This Row],[Verwendete Transaktion (Pflichtauswahl)]],BTT[Verantwortliches TP
(automatisch)],"&lt;&gt;"&amp;BTT[[#This Row],[Verantwortliches TP
(automatisch)]])&gt;0,"Transaktion mehrfach","okay"),"")</f>
        <v>Transaktion mehrfach</v>
      </c>
      <c r="AR2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6" s="10" t="s">
        <v>10115</v>
      </c>
      <c r="AT246" s="10"/>
    </row>
    <row r="247" spans="1:46" x14ac:dyDescent="0.25">
      <c r="A247" s="14" t="str">
        <f>IFERROR(IF(BTT[[#This Row],[Lfd Nr. 
(aus konsolidierter Datei)]]&lt;&gt;"",BTT[[#This Row],[Lfd Nr. 
(aus konsolidierter Datei)]],VLOOKUP(aktives_Teilprojekt,Teilprojekte[[Teilprojekte]:[Kürzel]],2,FALSE)&amp;ROW(BTT[[#This Row],[Lfd Nr.
(automatisch)]])-2),"")</f>
        <v>NL354</v>
      </c>
      <c r="B247" s="15" t="s">
        <v>8593</v>
      </c>
      <c r="C247" s="15"/>
      <c r="D247" t="s">
        <v>10118</v>
      </c>
      <c r="E247" s="10" t="str">
        <f>IFERROR(IF(NOT(BTT[[#This Row],[Manuelle Änderung des Verantwortliches TP
(Auswahl - bei Bedarf)]]=""),BTT[[#This Row],[Manuelle Änderung des Verantwortliches TP
(Auswahl - bei Bedarf)]],VLOOKUP(BTT[[#This Row],[Hauptprozess
(Pflichtauswahl)]],Hauptprozesse[],3,FALSE)),"")</f>
        <v>NL</v>
      </c>
      <c r="G247" t="s">
        <v>10238</v>
      </c>
      <c r="H247" s="10" t="s">
        <v>6082</v>
      </c>
      <c r="I247" t="s">
        <v>8521</v>
      </c>
      <c r="J247" s="10" t="str">
        <f>IFERROR(VLOOKUP(BTT[[#This Row],[Verwendete Transaktion (Pflichtauswahl)]],Transaktionen[[Transaktionen]:[Langtext]],2,FALSE),"")</f>
        <v>Durchführung in Drittsystem (Non-SAP)</v>
      </c>
      <c r="R247" t="s">
        <v>6082</v>
      </c>
      <c r="V247" s="10" t="str">
        <f>IFERROR(VLOOKUP(BTT[[#This Row],[Verwendetes Formular
(Auswahl falls relevant)]],Formulare[[Formularbezeichnung]:[Formularname (technisch)]],2,FALSE),"")</f>
        <v/>
      </c>
      <c r="Y247" s="4"/>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Modul anders</v>
      </c>
      <c r="AP247" s="10" t="str">
        <f>IFERROR(IF(COUNTIFS(BTT[Verwendete Transaktion (Pflichtauswahl)],BTT[[#This Row],[Verwendete Transaktion (Pflichtauswahl)]],BTT[SAP-Modul
(Pflichtauswahl)],"&lt;&gt;"&amp;BTT[[#This Row],[SAP-Modul
(Pflichtauswahl)]])&gt;0,"Modul anders","okay"),"")</f>
        <v>Modul anders</v>
      </c>
      <c r="AQ247" s="10" t="str">
        <f>IFERROR(IF(COUNTIFS(BTT[Verwendete Transaktion (Pflichtauswahl)],BTT[[#This Row],[Verwendete Transaktion (Pflichtauswahl)]],BTT[Verantwortliches TP
(automatisch)],"&lt;&gt;"&amp;BTT[[#This Row],[Verantwortliches TP
(automatisch)]])&gt;0,"Transaktion mehrfach","okay"),"")</f>
        <v>Transaktion mehrfach</v>
      </c>
      <c r="AR2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7" s="10" t="s">
        <v>10117</v>
      </c>
      <c r="AT247" s="10"/>
    </row>
    <row r="248" spans="1:46" x14ac:dyDescent="0.25">
      <c r="A248" s="14" t="str">
        <f>IFERROR(IF(BTT[[#This Row],[Lfd Nr. 
(aus konsolidierter Datei)]]&lt;&gt;"",BTT[[#This Row],[Lfd Nr. 
(aus konsolidierter Datei)]],VLOOKUP(aktives_Teilprojekt,Teilprojekte[[Teilprojekte]:[Kürzel]],2,FALSE)&amp;ROW(BTT[[#This Row],[Lfd Nr.
(automatisch)]])-2),"")</f>
        <v>NL355</v>
      </c>
      <c r="B248" s="15" t="s">
        <v>8593</v>
      </c>
      <c r="C248" s="15"/>
      <c r="D248" t="s">
        <v>10120</v>
      </c>
      <c r="E248" s="10" t="str">
        <f>IFERROR(IF(NOT(BTT[[#This Row],[Manuelle Änderung des Verantwortliches TP
(Auswahl - bei Bedarf)]]=""),BTT[[#This Row],[Manuelle Änderung des Verantwortliches TP
(Auswahl - bei Bedarf)]],VLOOKUP(BTT[[#This Row],[Hauptprozess
(Pflichtauswahl)]],Hauptprozesse[],3,FALSE)),"")</f>
        <v>NL</v>
      </c>
      <c r="G248" t="s">
        <v>10238</v>
      </c>
      <c r="H248" s="10" t="s">
        <v>6082</v>
      </c>
      <c r="I248" t="s">
        <v>8521</v>
      </c>
      <c r="J248" s="10" t="str">
        <f>IFERROR(VLOOKUP(BTT[[#This Row],[Verwendete Transaktion (Pflichtauswahl)]],Transaktionen[[Transaktionen]:[Langtext]],2,FALSE),"")</f>
        <v>Durchführung in Drittsystem (Non-SAP)</v>
      </c>
      <c r="R248" t="s">
        <v>6082</v>
      </c>
      <c r="V248" s="10" t="str">
        <f>IFERROR(VLOOKUP(BTT[[#This Row],[Verwendetes Formular
(Auswahl falls relevant)]],Formulare[[Formularbezeichnung]:[Formularname (technisch)]],2,FALSE),"")</f>
        <v/>
      </c>
      <c r="Y248" s="4"/>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Modul anders</v>
      </c>
      <c r="AP248" s="10" t="str">
        <f>IFERROR(IF(COUNTIFS(BTT[Verwendete Transaktion (Pflichtauswahl)],BTT[[#This Row],[Verwendete Transaktion (Pflichtauswahl)]],BTT[SAP-Modul
(Pflichtauswahl)],"&lt;&gt;"&amp;BTT[[#This Row],[SAP-Modul
(Pflichtauswahl)]])&gt;0,"Modul anders","okay"),"")</f>
        <v>Modul anders</v>
      </c>
      <c r="AQ248" s="10" t="str">
        <f>IFERROR(IF(COUNTIFS(BTT[Verwendete Transaktion (Pflichtauswahl)],BTT[[#This Row],[Verwendete Transaktion (Pflichtauswahl)]],BTT[Verantwortliches TP
(automatisch)],"&lt;&gt;"&amp;BTT[[#This Row],[Verantwortliches TP
(automatisch)]])&gt;0,"Transaktion mehrfach","okay"),"")</f>
        <v>Transaktion mehrfach</v>
      </c>
      <c r="AR2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8" s="10" t="s">
        <v>10119</v>
      </c>
      <c r="AT248" s="10"/>
    </row>
    <row r="249" spans="1:46" x14ac:dyDescent="0.25">
      <c r="A249" s="14" t="str">
        <f>IFERROR(IF(BTT[[#This Row],[Lfd Nr. 
(aus konsolidierter Datei)]]&lt;&gt;"",BTT[[#This Row],[Lfd Nr. 
(aus konsolidierter Datei)]],VLOOKUP(aktives_Teilprojekt,Teilprojekte[[Teilprojekte]:[Kürzel]],2,FALSE)&amp;ROW(BTT[[#This Row],[Lfd Nr.
(automatisch)]])-2),"")</f>
        <v>NL357</v>
      </c>
      <c r="B249" s="15" t="s">
        <v>8593</v>
      </c>
      <c r="C249" s="15"/>
      <c r="D249" t="s">
        <v>10123</v>
      </c>
      <c r="E249" s="10" t="str">
        <f>IFERROR(IF(NOT(BTT[[#This Row],[Manuelle Änderung des Verantwortliches TP
(Auswahl - bei Bedarf)]]=""),BTT[[#This Row],[Manuelle Änderung des Verantwortliches TP
(Auswahl - bei Bedarf)]],VLOOKUP(BTT[[#This Row],[Hauptprozess
(Pflichtauswahl)]],Hauptprozesse[],3,FALSE)),"")</f>
        <v>NL</v>
      </c>
      <c r="G249" t="s">
        <v>10238</v>
      </c>
      <c r="H249" s="10" t="s">
        <v>6082</v>
      </c>
      <c r="I249" t="s">
        <v>8521</v>
      </c>
      <c r="J249" s="10" t="str">
        <f>IFERROR(VLOOKUP(BTT[[#This Row],[Verwendete Transaktion (Pflichtauswahl)]],Transaktionen[[Transaktionen]:[Langtext]],2,FALSE),"")</f>
        <v>Durchführung in Drittsystem (Non-SAP)</v>
      </c>
      <c r="R249" t="s">
        <v>6082</v>
      </c>
      <c r="V249" s="10" t="str">
        <f>IFERROR(VLOOKUP(BTT[[#This Row],[Verwendetes Formular
(Auswahl falls relevant)]],Formulare[[Formularbezeichnung]:[Formularname (technisch)]],2,FALSE),"")</f>
        <v/>
      </c>
      <c r="Y249" s="4"/>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Modul anders</v>
      </c>
      <c r="AP249" s="10" t="str">
        <f>IFERROR(IF(COUNTIFS(BTT[Verwendete Transaktion (Pflichtauswahl)],BTT[[#This Row],[Verwendete Transaktion (Pflichtauswahl)]],BTT[SAP-Modul
(Pflichtauswahl)],"&lt;&gt;"&amp;BTT[[#This Row],[SAP-Modul
(Pflichtauswahl)]])&gt;0,"Modul anders","okay"),"")</f>
        <v>Modul anders</v>
      </c>
      <c r="AQ249" s="10" t="str">
        <f>IFERROR(IF(COUNTIFS(BTT[Verwendete Transaktion (Pflichtauswahl)],BTT[[#This Row],[Verwendete Transaktion (Pflichtauswahl)]],BTT[Verantwortliches TP
(automatisch)],"&lt;&gt;"&amp;BTT[[#This Row],[Verantwortliches TP
(automatisch)]])&gt;0,"Transaktion mehrfach","okay"),"")</f>
        <v>Transaktion mehrfach</v>
      </c>
      <c r="AR2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9" s="10" t="s">
        <v>10122</v>
      </c>
      <c r="AT249" s="10"/>
    </row>
    <row r="250" spans="1:46" ht="60" x14ac:dyDescent="0.25">
      <c r="A250" s="14" t="str">
        <f>IFERROR(IF(BTT[[#This Row],[Lfd Nr. 
(aus konsolidierter Datei)]]&lt;&gt;"",BTT[[#This Row],[Lfd Nr. 
(aus konsolidierter Datei)]],VLOOKUP(aktives_Teilprojekt,Teilprojekte[[Teilprojekte]:[Kürzel]],2,FALSE)&amp;ROW(BTT[[#This Row],[Lfd Nr.
(automatisch)]])-2),"")</f>
        <v>NL358</v>
      </c>
      <c r="B250" s="15" t="s">
        <v>41</v>
      </c>
      <c r="C250" s="15"/>
      <c r="D250" t="s">
        <v>10125</v>
      </c>
      <c r="E250" s="10" t="str">
        <f>IFERROR(IF(NOT(BTT[[#This Row],[Manuelle Änderung des Verantwortliches TP
(Auswahl - bei Bedarf)]]=""),BTT[[#This Row],[Manuelle Änderung des Verantwortliches TP
(Auswahl - bei Bedarf)]],VLOOKUP(BTT[[#This Row],[Hauptprozess
(Pflichtauswahl)]],Hauptprozesse[],3,FALSE)),"")</f>
        <v>NL</v>
      </c>
      <c r="F250" t="s">
        <v>63</v>
      </c>
      <c r="G250" t="s">
        <v>10240</v>
      </c>
      <c r="H250" s="10" t="s">
        <v>8485</v>
      </c>
      <c r="I250" t="s">
        <v>8521</v>
      </c>
      <c r="J250" s="10" t="str">
        <f>IFERROR(VLOOKUP(BTT[[#This Row],[Verwendete Transaktion (Pflichtauswahl)]],Transaktionen[[Transaktionen]:[Langtext]],2,FALSE),"")</f>
        <v>Durchführung in Drittsystem (Non-SAP)</v>
      </c>
      <c r="O250" t="s">
        <v>6052</v>
      </c>
      <c r="R250" t="s">
        <v>8501</v>
      </c>
      <c r="T250" t="s">
        <v>8525</v>
      </c>
      <c r="U250" t="s">
        <v>8882</v>
      </c>
      <c r="V250" s="10" t="str">
        <f>IFERROR(VLOOKUP(BTT[[#This Row],[Verwendetes Formular
(Auswahl falls relevant)]],Formulare[[Formularbezeichnung]:[Formularname (technisch)]],2,FALSE),"")</f>
        <v>Unbekannt</v>
      </c>
      <c r="W250" t="s">
        <v>10362</v>
      </c>
      <c r="Y250" s="4" t="s">
        <v>10363</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Modul anders</v>
      </c>
      <c r="AQ250" s="10" t="str">
        <f>IFERROR(IF(COUNTIFS(BTT[Verwendete Transaktion (Pflichtauswahl)],BTT[[#This Row],[Verwendete Transaktion (Pflichtauswahl)]],BTT[Verantwortliches TP
(automatisch)],"&lt;&gt;"&amp;BTT[[#This Row],[Verantwortliches TP
(automatisch)]])&gt;0,"Transaktion mehrfach","okay"),"")</f>
        <v>Transaktion mehrfach</v>
      </c>
      <c r="AR2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0" s="10" t="s">
        <v>10124</v>
      </c>
      <c r="AT250" s="10"/>
    </row>
    <row r="251" spans="1:46" x14ac:dyDescent="0.25">
      <c r="A251" s="14" t="str">
        <f>IFERROR(IF(BTT[[#This Row],[Lfd Nr. 
(aus konsolidierter Datei)]]&lt;&gt;"",BTT[[#This Row],[Lfd Nr. 
(aus konsolidierter Datei)]],VLOOKUP(aktives_Teilprojekt,Teilprojekte[[Teilprojekte]:[Kürzel]],2,FALSE)&amp;ROW(BTT[[#This Row],[Lfd Nr.
(automatisch)]])-2),"")</f>
        <v>NL359</v>
      </c>
      <c r="B251" s="15" t="s">
        <v>41</v>
      </c>
      <c r="C251" s="15" t="s">
        <v>8542</v>
      </c>
      <c r="D251" t="s">
        <v>10127</v>
      </c>
      <c r="E251" s="10" t="str">
        <f>IFERROR(IF(NOT(BTT[[#This Row],[Manuelle Änderung des Verantwortliches TP
(Auswahl - bei Bedarf)]]=""),BTT[[#This Row],[Manuelle Änderung des Verantwortliches TP
(Auswahl - bei Bedarf)]],VLOOKUP(BTT[[#This Row],[Hauptprozess
(Pflichtauswahl)]],Hauptprozesse[],3,FALSE)),"")</f>
        <v>NL</v>
      </c>
      <c r="F251" t="s">
        <v>63</v>
      </c>
      <c r="G251" t="s">
        <v>10234</v>
      </c>
      <c r="H251" s="10" t="s">
        <v>8485</v>
      </c>
      <c r="I251" t="s">
        <v>8521</v>
      </c>
      <c r="J251" s="10" t="str">
        <f>IFERROR(VLOOKUP(BTT[[#This Row],[Verwendete Transaktion (Pflichtauswahl)]],Transaktionen[[Transaktionen]:[Langtext]],2,FALSE),"")</f>
        <v>Durchführung in Drittsystem (Non-SAP)</v>
      </c>
      <c r="O251" t="s">
        <v>6052</v>
      </c>
      <c r="R251" t="s">
        <v>8501</v>
      </c>
      <c r="T251" t="s">
        <v>6061</v>
      </c>
      <c r="U251" t="s">
        <v>8882</v>
      </c>
      <c r="V251" s="10" t="str">
        <f>IFERROR(VLOOKUP(BTT[[#This Row],[Verwendetes Formular
(Auswahl falls relevant)]],Formulare[[Formularbezeichnung]:[Formularname (technisch)]],2,FALSE),"")</f>
        <v>Unbekannt</v>
      </c>
      <c r="W251" t="s">
        <v>10364</v>
      </c>
      <c r="Y251" s="4"/>
      <c r="Z251" t="s">
        <v>6046</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okay</v>
      </c>
      <c r="AP251" s="10" t="str">
        <f>IFERROR(IF(COUNTIFS(BTT[Verwendete Transaktion (Pflichtauswahl)],BTT[[#This Row],[Verwendete Transaktion (Pflichtauswahl)]],BTT[SAP-Modul
(Pflichtauswahl)],"&lt;&gt;"&amp;BTT[[#This Row],[SAP-Modul
(Pflichtauswahl)]])&gt;0,"Modul anders","okay"),"")</f>
        <v>Modul anders</v>
      </c>
      <c r="AQ251" s="10" t="str">
        <f>IFERROR(IF(COUNTIFS(BTT[Verwendete Transaktion (Pflichtauswahl)],BTT[[#This Row],[Verwendete Transaktion (Pflichtauswahl)]],BTT[Verantwortliches TP
(automatisch)],"&lt;&gt;"&amp;BTT[[#This Row],[Verantwortliches TP
(automatisch)]])&gt;0,"Transaktion mehrfach","okay"),"")</f>
        <v>Transaktion mehrfach</v>
      </c>
      <c r="AR2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1" s="10" t="s">
        <v>10126</v>
      </c>
      <c r="AT251" s="10"/>
    </row>
    <row r="252" spans="1:46" x14ac:dyDescent="0.25">
      <c r="A252" s="14" t="str">
        <f>IFERROR(IF(BTT[[#This Row],[Lfd Nr. 
(aus konsolidierter Datei)]]&lt;&gt;"",BTT[[#This Row],[Lfd Nr. 
(aus konsolidierter Datei)]],VLOOKUP(aktives_Teilprojekt,Teilprojekte[[Teilprojekte]:[Kürzel]],2,FALSE)&amp;ROW(BTT[[#This Row],[Lfd Nr.
(automatisch)]])-2),"")</f>
        <v>NL360</v>
      </c>
      <c r="B252" s="15" t="s">
        <v>41</v>
      </c>
      <c r="C252" s="15" t="s">
        <v>8542</v>
      </c>
      <c r="D252" t="s">
        <v>10129</v>
      </c>
      <c r="E252" s="10" t="str">
        <f>IFERROR(IF(NOT(BTT[[#This Row],[Manuelle Änderung des Verantwortliches TP
(Auswahl - bei Bedarf)]]=""),BTT[[#This Row],[Manuelle Änderung des Verantwortliches TP
(Auswahl - bei Bedarf)]],VLOOKUP(BTT[[#This Row],[Hauptprozess
(Pflichtauswahl)]],Hauptprozesse[],3,FALSE)),"")</f>
        <v>NL</v>
      </c>
      <c r="F252" t="s">
        <v>63</v>
      </c>
      <c r="G252" t="s">
        <v>10234</v>
      </c>
      <c r="H252" s="10" t="s">
        <v>8485</v>
      </c>
      <c r="I252" t="s">
        <v>8521</v>
      </c>
      <c r="J252" s="10" t="str">
        <f>IFERROR(VLOOKUP(BTT[[#This Row],[Verwendete Transaktion (Pflichtauswahl)]],Transaktionen[[Transaktionen]:[Langtext]],2,FALSE),"")</f>
        <v>Durchführung in Drittsystem (Non-SAP)</v>
      </c>
      <c r="O252" t="s">
        <v>6052</v>
      </c>
      <c r="R252" t="s">
        <v>8501</v>
      </c>
      <c r="T252" t="s">
        <v>6061</v>
      </c>
      <c r="U252" t="s">
        <v>8882</v>
      </c>
      <c r="V252" s="10" t="str">
        <f>IFERROR(VLOOKUP(BTT[[#This Row],[Verwendetes Formular
(Auswahl falls relevant)]],Formulare[[Formularbezeichnung]:[Formularname (technisch)]],2,FALSE),"")</f>
        <v>Unbekannt</v>
      </c>
      <c r="W252" t="s">
        <v>10365</v>
      </c>
      <c r="Y252" s="4" t="s">
        <v>10366</v>
      </c>
      <c r="Z252" t="s">
        <v>6046</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Modul anders</v>
      </c>
      <c r="AQ252" s="10" t="str">
        <f>IFERROR(IF(COUNTIFS(BTT[Verwendete Transaktion (Pflichtauswahl)],BTT[[#This Row],[Verwendete Transaktion (Pflichtauswahl)]],BTT[Verantwortliches TP
(automatisch)],"&lt;&gt;"&amp;BTT[[#This Row],[Verantwortliches TP
(automatisch)]])&gt;0,"Transaktion mehrfach","okay"),"")</f>
        <v>Transaktion mehrfach</v>
      </c>
      <c r="AR2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2" s="10" t="s">
        <v>10128</v>
      </c>
      <c r="AT252" s="10"/>
    </row>
    <row r="253" spans="1:46" x14ac:dyDescent="0.25">
      <c r="A253" s="14" t="str">
        <f>IFERROR(IF(BTT[[#This Row],[Lfd Nr. 
(aus konsolidierter Datei)]]&lt;&gt;"",BTT[[#This Row],[Lfd Nr. 
(aus konsolidierter Datei)]],VLOOKUP(aktives_Teilprojekt,Teilprojekte[[Teilprojekte]:[Kürzel]],2,FALSE)&amp;ROW(BTT[[#This Row],[Lfd Nr.
(automatisch)]])-2),"")</f>
        <v>NL361</v>
      </c>
      <c r="B253" s="15" t="s">
        <v>41</v>
      </c>
      <c r="C253" s="15" t="s">
        <v>8542</v>
      </c>
      <c r="D253" t="s">
        <v>10131</v>
      </c>
      <c r="E253" s="10" t="str">
        <f>IFERROR(IF(NOT(BTT[[#This Row],[Manuelle Änderung des Verantwortliches TP
(Auswahl - bei Bedarf)]]=""),BTT[[#This Row],[Manuelle Änderung des Verantwortliches TP
(Auswahl - bei Bedarf)]],VLOOKUP(BTT[[#This Row],[Hauptprozess
(Pflichtauswahl)]],Hauptprozesse[],3,FALSE)),"")</f>
        <v>NL</v>
      </c>
      <c r="F253" t="s">
        <v>63</v>
      </c>
      <c r="G253" t="s">
        <v>10234</v>
      </c>
      <c r="H253" s="10" t="s">
        <v>8485</v>
      </c>
      <c r="I253" t="s">
        <v>8521</v>
      </c>
      <c r="J253" s="10" t="str">
        <f>IFERROR(VLOOKUP(BTT[[#This Row],[Verwendete Transaktion (Pflichtauswahl)]],Transaktionen[[Transaktionen]:[Langtext]],2,FALSE),"")</f>
        <v>Durchführung in Drittsystem (Non-SAP)</v>
      </c>
      <c r="O253" t="s">
        <v>6052</v>
      </c>
      <c r="R253" t="s">
        <v>8501</v>
      </c>
      <c r="T253" t="s">
        <v>8525</v>
      </c>
      <c r="U253" t="s">
        <v>8882</v>
      </c>
      <c r="V253" s="10" t="str">
        <f>IFERROR(VLOOKUP(BTT[[#This Row],[Verwendetes Formular
(Auswahl falls relevant)]],Formulare[[Formularbezeichnung]:[Formularname (technisch)]],2,FALSE),"")</f>
        <v>Unbekannt</v>
      </c>
      <c r="W253" t="s">
        <v>10362</v>
      </c>
      <c r="Y253" s="4"/>
      <c r="Z253" t="s">
        <v>6046</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s="10" t="str">
        <f>IFERROR(IF(BTT[[#This Row],[SAP-Modul
(Pflichtauswahl)]]&lt;&gt;VLOOKUP(BTT[[#This Row],[Verwendete Transaktion (Pflichtauswahl)]],Transaktionen[[Transaktionen]:[Modul]],3,FALSE),"Modul anders","okay"),"")</f>
        <v>okay</v>
      </c>
      <c r="AP253" s="10" t="str">
        <f>IFERROR(IF(COUNTIFS(BTT[Verwendete Transaktion (Pflichtauswahl)],BTT[[#This Row],[Verwendete Transaktion (Pflichtauswahl)]],BTT[SAP-Modul
(Pflichtauswahl)],"&lt;&gt;"&amp;BTT[[#This Row],[SAP-Modul
(Pflichtauswahl)]])&gt;0,"Modul anders","okay"),"")</f>
        <v>Modul anders</v>
      </c>
      <c r="AQ253" s="10" t="str">
        <f>IFERROR(IF(COUNTIFS(BTT[Verwendete Transaktion (Pflichtauswahl)],BTT[[#This Row],[Verwendete Transaktion (Pflichtauswahl)]],BTT[Verantwortliches TP
(automatisch)],"&lt;&gt;"&amp;BTT[[#This Row],[Verantwortliches TP
(automatisch)]])&gt;0,"Transaktion mehrfach","okay"),"")</f>
        <v>Transaktion mehrfach</v>
      </c>
      <c r="AR2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3" s="10" t="s">
        <v>10130</v>
      </c>
      <c r="AT253" s="10"/>
    </row>
    <row r="254" spans="1:46" x14ac:dyDescent="0.25">
      <c r="A254" s="14" t="str">
        <f>IFERROR(IF(BTT[[#This Row],[Lfd Nr. 
(aus konsolidierter Datei)]]&lt;&gt;"",BTT[[#This Row],[Lfd Nr. 
(aus konsolidierter Datei)]],VLOOKUP(aktives_Teilprojekt,Teilprojekte[[Teilprojekte]:[Kürzel]],2,FALSE)&amp;ROW(BTT[[#This Row],[Lfd Nr.
(automatisch)]])-2),"")</f>
        <v>NL362</v>
      </c>
      <c r="B254" s="15" t="s">
        <v>41</v>
      </c>
      <c r="C254" s="15" t="s">
        <v>8542</v>
      </c>
      <c r="D254" t="s">
        <v>10133</v>
      </c>
      <c r="E254" s="10" t="str">
        <f>IFERROR(IF(NOT(BTT[[#This Row],[Manuelle Änderung des Verantwortliches TP
(Auswahl - bei Bedarf)]]=""),BTT[[#This Row],[Manuelle Änderung des Verantwortliches TP
(Auswahl - bei Bedarf)]],VLOOKUP(BTT[[#This Row],[Hauptprozess
(Pflichtauswahl)]],Hauptprozesse[],3,FALSE)),"")</f>
        <v>NL</v>
      </c>
      <c r="F254" t="s">
        <v>63</v>
      </c>
      <c r="G254" t="s">
        <v>10234</v>
      </c>
      <c r="H254" s="10" t="s">
        <v>8485</v>
      </c>
      <c r="I254" t="s">
        <v>8521</v>
      </c>
      <c r="J254" s="10" t="str">
        <f>IFERROR(VLOOKUP(BTT[[#This Row],[Verwendete Transaktion (Pflichtauswahl)]],Transaktionen[[Transaktionen]:[Langtext]],2,FALSE),"")</f>
        <v>Durchführung in Drittsystem (Non-SAP)</v>
      </c>
      <c r="O254" t="s">
        <v>6052</v>
      </c>
      <c r="R254" t="s">
        <v>8501</v>
      </c>
      <c r="T254" t="s">
        <v>6061</v>
      </c>
      <c r="U254" t="s">
        <v>8882</v>
      </c>
      <c r="V254" s="10" t="str">
        <f>IFERROR(VLOOKUP(BTT[[#This Row],[Verwendetes Formular
(Auswahl falls relevant)]],Formulare[[Formularbezeichnung]:[Formularname (technisch)]],2,FALSE),"")</f>
        <v>Unbekannt</v>
      </c>
      <c r="W254" t="s">
        <v>10367</v>
      </c>
      <c r="Y254" s="4" t="s">
        <v>10366</v>
      </c>
      <c r="Z254" t="s">
        <v>6046</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Modul anders</v>
      </c>
      <c r="AQ254" s="10" t="str">
        <f>IFERROR(IF(COUNTIFS(BTT[Verwendete Transaktion (Pflichtauswahl)],BTT[[#This Row],[Verwendete Transaktion (Pflichtauswahl)]],BTT[Verantwortliches TP
(automatisch)],"&lt;&gt;"&amp;BTT[[#This Row],[Verantwortliches TP
(automatisch)]])&gt;0,"Transaktion mehrfach","okay"),"")</f>
        <v>Transaktion mehrfach</v>
      </c>
      <c r="AR2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4" s="10" t="s">
        <v>10132</v>
      </c>
      <c r="AT254" s="10"/>
    </row>
    <row r="255" spans="1:46" x14ac:dyDescent="0.25">
      <c r="A255" s="14" t="str">
        <f>IFERROR(IF(BTT[[#This Row],[Lfd Nr. 
(aus konsolidierter Datei)]]&lt;&gt;"",BTT[[#This Row],[Lfd Nr. 
(aus konsolidierter Datei)]],VLOOKUP(aktives_Teilprojekt,Teilprojekte[[Teilprojekte]:[Kürzel]],2,FALSE)&amp;ROW(BTT[[#This Row],[Lfd Nr.
(automatisch)]])-2),"")</f>
        <v>NL363</v>
      </c>
      <c r="B255" s="15" t="s">
        <v>41</v>
      </c>
      <c r="C255" s="15" t="s">
        <v>8542</v>
      </c>
      <c r="D255" t="s">
        <v>10135</v>
      </c>
      <c r="E255" s="10" t="str">
        <f>IFERROR(IF(NOT(BTT[[#This Row],[Manuelle Änderung des Verantwortliches TP
(Auswahl - bei Bedarf)]]=""),BTT[[#This Row],[Manuelle Änderung des Verantwortliches TP
(Auswahl - bei Bedarf)]],VLOOKUP(BTT[[#This Row],[Hauptprozess
(Pflichtauswahl)]],Hauptprozesse[],3,FALSE)),"")</f>
        <v>NL</v>
      </c>
      <c r="F255" t="s">
        <v>63</v>
      </c>
      <c r="G255" t="s">
        <v>10234</v>
      </c>
      <c r="H255" s="10" t="s">
        <v>8485</v>
      </c>
      <c r="I255" t="s">
        <v>8521</v>
      </c>
      <c r="J255" s="10" t="str">
        <f>IFERROR(VLOOKUP(BTT[[#This Row],[Verwendete Transaktion (Pflichtauswahl)]],Transaktionen[[Transaktionen]:[Langtext]],2,FALSE),"")</f>
        <v>Durchführung in Drittsystem (Non-SAP)</v>
      </c>
      <c r="O255" t="s">
        <v>6052</v>
      </c>
      <c r="R255" t="s">
        <v>8501</v>
      </c>
      <c r="T255" t="s">
        <v>6061</v>
      </c>
      <c r="U255" t="s">
        <v>8882</v>
      </c>
      <c r="V255" s="10" t="str">
        <f>IFERROR(VLOOKUP(BTT[[#This Row],[Verwendetes Formular
(Auswahl falls relevant)]],Formulare[[Formularbezeichnung]:[Formularname (technisch)]],2,FALSE),"")</f>
        <v>Unbekannt</v>
      </c>
      <c r="W255" t="s">
        <v>10368</v>
      </c>
      <c r="Y255" s="4" t="s">
        <v>10369</v>
      </c>
      <c r="Z255" t="s">
        <v>6046</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Modul anders</v>
      </c>
      <c r="AQ255" s="10" t="str">
        <f>IFERROR(IF(COUNTIFS(BTT[Verwendete Transaktion (Pflichtauswahl)],BTT[[#This Row],[Verwendete Transaktion (Pflichtauswahl)]],BTT[Verantwortliches TP
(automatisch)],"&lt;&gt;"&amp;BTT[[#This Row],[Verantwortliches TP
(automatisch)]])&gt;0,"Transaktion mehrfach","okay"),"")</f>
        <v>Transaktion mehrfach</v>
      </c>
      <c r="AR2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5" s="10" t="s">
        <v>10134</v>
      </c>
      <c r="AT255" s="10"/>
    </row>
    <row r="256" spans="1:46" x14ac:dyDescent="0.25">
      <c r="A256" s="14" t="str">
        <f>IFERROR(IF(BTT[[#This Row],[Lfd Nr. 
(aus konsolidierter Datei)]]&lt;&gt;"",BTT[[#This Row],[Lfd Nr. 
(aus konsolidierter Datei)]],VLOOKUP(aktives_Teilprojekt,Teilprojekte[[Teilprojekte]:[Kürzel]],2,FALSE)&amp;ROW(BTT[[#This Row],[Lfd Nr.
(automatisch)]])-2),"")</f>
        <v>NL364</v>
      </c>
      <c r="B256" s="15" t="s">
        <v>41</v>
      </c>
      <c r="C256" s="15" t="s">
        <v>8542</v>
      </c>
      <c r="D256" t="s">
        <v>10137</v>
      </c>
      <c r="E256" s="10" t="str">
        <f>IFERROR(IF(NOT(BTT[[#This Row],[Manuelle Änderung des Verantwortliches TP
(Auswahl - bei Bedarf)]]=""),BTT[[#This Row],[Manuelle Änderung des Verantwortliches TP
(Auswahl - bei Bedarf)]],VLOOKUP(BTT[[#This Row],[Hauptprozess
(Pflichtauswahl)]],Hauptprozesse[],3,FALSE)),"")</f>
        <v>NL</v>
      </c>
      <c r="F256" t="s">
        <v>63</v>
      </c>
      <c r="G256" t="s">
        <v>10234</v>
      </c>
      <c r="H256" s="10" t="s">
        <v>8485</v>
      </c>
      <c r="I256" t="s">
        <v>8521</v>
      </c>
      <c r="J256" s="10" t="str">
        <f>IFERROR(VLOOKUP(BTT[[#This Row],[Verwendete Transaktion (Pflichtauswahl)]],Transaktionen[[Transaktionen]:[Langtext]],2,FALSE),"")</f>
        <v>Durchführung in Drittsystem (Non-SAP)</v>
      </c>
      <c r="O256" t="s">
        <v>6052</v>
      </c>
      <c r="R256" t="s">
        <v>8501</v>
      </c>
      <c r="T256" t="s">
        <v>8525</v>
      </c>
      <c r="U256" t="s">
        <v>8882</v>
      </c>
      <c r="V256" s="10" t="str">
        <f>IFERROR(VLOOKUP(BTT[[#This Row],[Verwendetes Formular
(Auswahl falls relevant)]],Formulare[[Formularbezeichnung]:[Formularname (technisch)]],2,FALSE),"")</f>
        <v>Unbekannt</v>
      </c>
      <c r="W256" t="s">
        <v>10362</v>
      </c>
      <c r="Y256" s="4"/>
      <c r="Z256" t="s">
        <v>6046</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Modul anders</v>
      </c>
      <c r="AQ256" s="10" t="str">
        <f>IFERROR(IF(COUNTIFS(BTT[Verwendete Transaktion (Pflichtauswahl)],BTT[[#This Row],[Verwendete Transaktion (Pflichtauswahl)]],BTT[Verantwortliches TP
(automatisch)],"&lt;&gt;"&amp;BTT[[#This Row],[Verantwortliches TP
(automatisch)]])&gt;0,"Transaktion mehrfach","okay"),"")</f>
        <v>Transaktion mehrfach</v>
      </c>
      <c r="AR2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6" s="10" t="s">
        <v>10136</v>
      </c>
      <c r="AT256" s="10"/>
    </row>
    <row r="257" spans="1:46" x14ac:dyDescent="0.25">
      <c r="A257" s="14" t="str">
        <f>IFERROR(IF(BTT[[#This Row],[Lfd Nr. 
(aus konsolidierter Datei)]]&lt;&gt;"",BTT[[#This Row],[Lfd Nr. 
(aus konsolidierter Datei)]],VLOOKUP(aktives_Teilprojekt,Teilprojekte[[Teilprojekte]:[Kürzel]],2,FALSE)&amp;ROW(BTT[[#This Row],[Lfd Nr.
(automatisch)]])-2),"")</f>
        <v>NL365</v>
      </c>
      <c r="B257" s="15" t="s">
        <v>41</v>
      </c>
      <c r="C257" s="15" t="s">
        <v>8542</v>
      </c>
      <c r="D257" t="s">
        <v>10139</v>
      </c>
      <c r="E257" s="10" t="str">
        <f>IFERROR(IF(NOT(BTT[[#This Row],[Manuelle Änderung des Verantwortliches TP
(Auswahl - bei Bedarf)]]=""),BTT[[#This Row],[Manuelle Änderung des Verantwortliches TP
(Auswahl - bei Bedarf)]],VLOOKUP(BTT[[#This Row],[Hauptprozess
(Pflichtauswahl)]],Hauptprozesse[],3,FALSE)),"")</f>
        <v>NL</v>
      </c>
      <c r="F257" t="s">
        <v>63</v>
      </c>
      <c r="G257" t="s">
        <v>10234</v>
      </c>
      <c r="H257" s="10" t="s">
        <v>8485</v>
      </c>
      <c r="I257" t="s">
        <v>8521</v>
      </c>
      <c r="J257" s="10" t="str">
        <f>IFERROR(VLOOKUP(BTT[[#This Row],[Verwendete Transaktion (Pflichtauswahl)]],Transaktionen[[Transaktionen]:[Langtext]],2,FALSE),"")</f>
        <v>Durchführung in Drittsystem (Non-SAP)</v>
      </c>
      <c r="O257" t="s">
        <v>6052</v>
      </c>
      <c r="R257" t="s">
        <v>8501</v>
      </c>
      <c r="T257" t="s">
        <v>6061</v>
      </c>
      <c r="U257" t="s">
        <v>8882</v>
      </c>
      <c r="V257" s="10" t="str">
        <f>IFERROR(VLOOKUP(BTT[[#This Row],[Verwendetes Formular
(Auswahl falls relevant)]],Formulare[[Formularbezeichnung]:[Formularname (technisch)]],2,FALSE),"")</f>
        <v>Unbekannt</v>
      </c>
      <c r="W257" t="s">
        <v>10364</v>
      </c>
      <c r="Y257" s="4" t="s">
        <v>10370</v>
      </c>
      <c r="Z257" t="s">
        <v>6046</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Modul anders</v>
      </c>
      <c r="AQ257" s="10" t="str">
        <f>IFERROR(IF(COUNTIFS(BTT[Verwendete Transaktion (Pflichtauswahl)],BTT[[#This Row],[Verwendete Transaktion (Pflichtauswahl)]],BTT[Verantwortliches TP
(automatisch)],"&lt;&gt;"&amp;BTT[[#This Row],[Verantwortliches TP
(automatisch)]])&gt;0,"Transaktion mehrfach","okay"),"")</f>
        <v>Transaktion mehrfach</v>
      </c>
      <c r="AR2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7" s="10" t="s">
        <v>10138</v>
      </c>
      <c r="AT257" s="10"/>
    </row>
    <row r="258" spans="1:46" x14ac:dyDescent="0.25">
      <c r="A258" s="14" t="str">
        <f>IFERROR(IF(BTT[[#This Row],[Lfd Nr. 
(aus konsolidierter Datei)]]&lt;&gt;"",BTT[[#This Row],[Lfd Nr. 
(aus konsolidierter Datei)]],VLOOKUP(aktives_Teilprojekt,Teilprojekte[[Teilprojekte]:[Kürzel]],2,FALSE)&amp;ROW(BTT[[#This Row],[Lfd Nr.
(automatisch)]])-2),"")</f>
        <v>NL366</v>
      </c>
      <c r="B258" s="15" t="s">
        <v>41</v>
      </c>
      <c r="C258" s="15" t="s">
        <v>8546</v>
      </c>
      <c r="D258" t="s">
        <v>10141</v>
      </c>
      <c r="E258" s="10" t="str">
        <f>IFERROR(IF(NOT(BTT[[#This Row],[Manuelle Änderung des Verantwortliches TP
(Auswahl - bei Bedarf)]]=""),BTT[[#This Row],[Manuelle Änderung des Verantwortliches TP
(Auswahl - bei Bedarf)]],VLOOKUP(BTT[[#This Row],[Hauptprozess
(Pflichtauswahl)]],Hauptprozesse[],3,FALSE)),"")</f>
        <v>NL</v>
      </c>
      <c r="F258" t="s">
        <v>63</v>
      </c>
      <c r="G258" t="s">
        <v>10234</v>
      </c>
      <c r="H258" s="10" t="s">
        <v>8485</v>
      </c>
      <c r="I258" t="s">
        <v>8521</v>
      </c>
      <c r="J258" s="10" t="str">
        <f>IFERROR(VLOOKUP(BTT[[#This Row],[Verwendete Transaktion (Pflichtauswahl)]],Transaktionen[[Transaktionen]:[Langtext]],2,FALSE),"")</f>
        <v>Durchführung in Drittsystem (Non-SAP)</v>
      </c>
      <c r="O258" t="s">
        <v>6052</v>
      </c>
      <c r="R258" t="s">
        <v>8501</v>
      </c>
      <c r="T258" t="s">
        <v>6061</v>
      </c>
      <c r="U258" t="s">
        <v>8882</v>
      </c>
      <c r="V258" s="10" t="str">
        <f>IFERROR(VLOOKUP(BTT[[#This Row],[Verwendetes Formular
(Auswahl falls relevant)]],Formulare[[Formularbezeichnung]:[Formularname (technisch)]],2,FALSE),"")</f>
        <v>Unbekannt</v>
      </c>
      <c r="W258" t="s">
        <v>10365</v>
      </c>
      <c r="Y258" s="4"/>
      <c r="Z258" t="s">
        <v>6046</v>
      </c>
      <c r="AK258" s="10" t="str">
        <f>IF(BTT[[#This Row],[Subprozess
(optionale Auswahl)]]="","okay",IF(VLOOKUP(BTT[[#This Row],[Subprozess
(optionale Auswahl)]],BPML[[Subprozess]:[Zugeordneter Hauptprozess]],3,FALSE)=BTT[[#This Row],[Hauptprozess
(Pflichtauswahl)]],"okay","falscher Subprozess"))</f>
        <v>falscher Subprozess</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Modul anders</v>
      </c>
      <c r="AQ258" s="10" t="str">
        <f>IFERROR(IF(COUNTIFS(BTT[Verwendete Transaktion (Pflichtauswahl)],BTT[[#This Row],[Verwendete Transaktion (Pflichtauswahl)]],BTT[Verantwortliches TP
(automatisch)],"&lt;&gt;"&amp;BTT[[#This Row],[Verantwortliches TP
(automatisch)]])&gt;0,"Transaktion mehrfach","okay"),"")</f>
        <v>Transaktion mehrfach</v>
      </c>
      <c r="AR2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8" s="10" t="s">
        <v>10140</v>
      </c>
      <c r="AT258" s="10"/>
    </row>
    <row r="259" spans="1:46" ht="105" x14ac:dyDescent="0.25">
      <c r="A259" s="14" t="str">
        <f>IFERROR(IF(BTT[[#This Row],[Lfd Nr. 
(aus konsolidierter Datei)]]&lt;&gt;"",BTT[[#This Row],[Lfd Nr. 
(aus konsolidierter Datei)]],VLOOKUP(aktives_Teilprojekt,Teilprojekte[[Teilprojekte]:[Kürzel]],2,FALSE)&amp;ROW(BTT[[#This Row],[Lfd Nr.
(automatisch)]])-2),"")</f>
        <v>NL367</v>
      </c>
      <c r="B259" s="15" t="s">
        <v>41</v>
      </c>
      <c r="C259" s="15" t="s">
        <v>8542</v>
      </c>
      <c r="D259" t="s">
        <v>10143</v>
      </c>
      <c r="E259" s="10" t="str">
        <f>IFERROR(IF(NOT(BTT[[#This Row],[Manuelle Änderung des Verantwortliches TP
(Auswahl - bei Bedarf)]]=""),BTT[[#This Row],[Manuelle Änderung des Verantwortliches TP
(Auswahl - bei Bedarf)]],VLOOKUP(BTT[[#This Row],[Hauptprozess
(Pflichtauswahl)]],Hauptprozesse[],3,FALSE)),"")</f>
        <v>NL</v>
      </c>
      <c r="F259" t="s">
        <v>63</v>
      </c>
      <c r="G259" t="s">
        <v>10234</v>
      </c>
      <c r="H259" s="10" t="s">
        <v>8485</v>
      </c>
      <c r="I259" t="s">
        <v>8521</v>
      </c>
      <c r="J259" s="10" t="str">
        <f>IFERROR(VLOOKUP(BTT[[#This Row],[Verwendete Transaktion (Pflichtauswahl)]],Transaktionen[[Transaktionen]:[Langtext]],2,FALSE),"")</f>
        <v>Durchführung in Drittsystem (Non-SAP)</v>
      </c>
      <c r="O259" t="s">
        <v>6052</v>
      </c>
      <c r="R259" t="s">
        <v>8501</v>
      </c>
      <c r="T259" t="s">
        <v>8525</v>
      </c>
      <c r="U259" t="s">
        <v>8882</v>
      </c>
      <c r="V259" s="10" t="str">
        <f>IFERROR(VLOOKUP(BTT[[#This Row],[Verwendetes Formular
(Auswahl falls relevant)]],Formulare[[Formularbezeichnung]:[Formularname (technisch)]],2,FALSE),"")</f>
        <v>Unbekannt</v>
      </c>
      <c r="W259" t="s">
        <v>10371</v>
      </c>
      <c r="Y259" s="4" t="s">
        <v>10372</v>
      </c>
      <c r="Z259" t="s">
        <v>6046</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Modul anders</v>
      </c>
      <c r="AQ259" s="10" t="str">
        <f>IFERROR(IF(COUNTIFS(BTT[Verwendete Transaktion (Pflichtauswahl)],BTT[[#This Row],[Verwendete Transaktion (Pflichtauswahl)]],BTT[Verantwortliches TP
(automatisch)],"&lt;&gt;"&amp;BTT[[#This Row],[Verantwortliches TP
(automatisch)]])&gt;0,"Transaktion mehrfach","okay"),"")</f>
        <v>Transaktion mehrfach</v>
      </c>
      <c r="AR2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9" s="10" t="s">
        <v>10142</v>
      </c>
      <c r="AT259" s="10"/>
    </row>
    <row r="260" spans="1:46" ht="30" x14ac:dyDescent="0.25">
      <c r="A260" s="14" t="str">
        <f>IFERROR(IF(BTT[[#This Row],[Lfd Nr. 
(aus konsolidierter Datei)]]&lt;&gt;"",BTT[[#This Row],[Lfd Nr. 
(aus konsolidierter Datei)]],VLOOKUP(aktives_Teilprojekt,Teilprojekte[[Teilprojekte]:[Kürzel]],2,FALSE)&amp;ROW(BTT[[#This Row],[Lfd Nr.
(automatisch)]])-2),"")</f>
        <v>NL368</v>
      </c>
      <c r="B260" s="15" t="s">
        <v>8537</v>
      </c>
      <c r="C260" s="15" t="s">
        <v>8546</v>
      </c>
      <c r="D260" t="s">
        <v>10145</v>
      </c>
      <c r="E260" s="10" t="str">
        <f>IFERROR(IF(NOT(BTT[[#This Row],[Manuelle Änderung des Verantwortliches TP
(Auswahl - bei Bedarf)]]=""),BTT[[#This Row],[Manuelle Änderung des Verantwortliches TP
(Auswahl - bei Bedarf)]],VLOOKUP(BTT[[#This Row],[Hauptprozess
(Pflichtauswahl)]],Hauptprozesse[],3,FALSE)),"")</f>
        <v>NL</v>
      </c>
      <c r="F260" t="s">
        <v>63</v>
      </c>
      <c r="G260" t="s">
        <v>10234</v>
      </c>
      <c r="H260" s="10" t="s">
        <v>8485</v>
      </c>
      <c r="I260" t="s">
        <v>8521</v>
      </c>
      <c r="J260" s="10" t="str">
        <f>IFERROR(VLOOKUP(BTT[[#This Row],[Verwendete Transaktion (Pflichtauswahl)]],Transaktionen[[Transaktionen]:[Langtext]],2,FALSE),"")</f>
        <v>Durchführung in Drittsystem (Non-SAP)</v>
      </c>
      <c r="O260" t="s">
        <v>6052</v>
      </c>
      <c r="R260" t="s">
        <v>8501</v>
      </c>
      <c r="T260" t="s">
        <v>6061</v>
      </c>
      <c r="U260" t="s">
        <v>8882</v>
      </c>
      <c r="V260" s="10" t="str">
        <f>IFERROR(VLOOKUP(BTT[[#This Row],[Verwendetes Formular
(Auswahl falls relevant)]],Formulare[[Formularbezeichnung]:[Formularname (technisch)]],2,FALSE),"")</f>
        <v>Unbekannt</v>
      </c>
      <c r="W260" t="s">
        <v>10364</v>
      </c>
      <c r="Y260" s="4" t="s">
        <v>10373</v>
      </c>
      <c r="Z260" t="s">
        <v>6046</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Modul anders</v>
      </c>
      <c r="AQ260" s="10" t="str">
        <f>IFERROR(IF(COUNTIFS(BTT[Verwendete Transaktion (Pflichtauswahl)],BTT[[#This Row],[Verwendete Transaktion (Pflichtauswahl)]],BTT[Verantwortliches TP
(automatisch)],"&lt;&gt;"&amp;BTT[[#This Row],[Verantwortliches TP
(automatisch)]])&gt;0,"Transaktion mehrfach","okay"),"")</f>
        <v>Transaktion mehrfach</v>
      </c>
      <c r="AR2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0" s="10" t="s">
        <v>10144</v>
      </c>
      <c r="AT260" s="10"/>
    </row>
    <row r="261" spans="1:46" x14ac:dyDescent="0.25">
      <c r="A261" s="14" t="str">
        <f>IFERROR(IF(BTT[[#This Row],[Lfd Nr. 
(aus konsolidierter Datei)]]&lt;&gt;"",BTT[[#This Row],[Lfd Nr. 
(aus konsolidierter Datei)]],VLOOKUP(aktives_Teilprojekt,Teilprojekte[[Teilprojekte]:[Kürzel]],2,FALSE)&amp;ROW(BTT[[#This Row],[Lfd Nr.
(automatisch)]])-2),"")</f>
        <v>NL369</v>
      </c>
      <c r="B261" s="15" t="s">
        <v>8537</v>
      </c>
      <c r="C261" s="15" t="s">
        <v>8546</v>
      </c>
      <c r="D261" t="s">
        <v>10147</v>
      </c>
      <c r="E261" s="10" t="str">
        <f>IFERROR(IF(NOT(BTT[[#This Row],[Manuelle Änderung des Verantwortliches TP
(Auswahl - bei Bedarf)]]=""),BTT[[#This Row],[Manuelle Änderung des Verantwortliches TP
(Auswahl - bei Bedarf)]],VLOOKUP(BTT[[#This Row],[Hauptprozess
(Pflichtauswahl)]],Hauptprozesse[],3,FALSE)),"")</f>
        <v>NL</v>
      </c>
      <c r="F261" t="s">
        <v>63</v>
      </c>
      <c r="G261" t="s">
        <v>10234</v>
      </c>
      <c r="H261" s="10" t="s">
        <v>8485</v>
      </c>
      <c r="I261" t="s">
        <v>8521</v>
      </c>
      <c r="J261" s="10" t="str">
        <f>IFERROR(VLOOKUP(BTT[[#This Row],[Verwendete Transaktion (Pflichtauswahl)]],Transaktionen[[Transaktionen]:[Langtext]],2,FALSE),"")</f>
        <v>Durchführung in Drittsystem (Non-SAP)</v>
      </c>
      <c r="O261" t="s">
        <v>6052</v>
      </c>
      <c r="R261" t="s">
        <v>8501</v>
      </c>
      <c r="T261" t="s">
        <v>6061</v>
      </c>
      <c r="U261" t="s">
        <v>8882</v>
      </c>
      <c r="V261" s="10" t="str">
        <f>IFERROR(VLOOKUP(BTT[[#This Row],[Verwendetes Formular
(Auswahl falls relevant)]],Formulare[[Formularbezeichnung]:[Formularname (technisch)]],2,FALSE),"")</f>
        <v>Unbekannt</v>
      </c>
      <c r="W261" t="s">
        <v>10374</v>
      </c>
      <c r="Y261" s="4" t="s">
        <v>10375</v>
      </c>
      <c r="Z261" t="s">
        <v>6046</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 s="10" t="str">
        <f>IFERROR(IF(BTT[[#This Row],[SAP-Modul
(Pflichtauswahl)]]&lt;&gt;VLOOKUP(BTT[[#This Row],[Verwendete Transaktion (Pflichtauswahl)]],Transaktionen[[Transaktionen]:[Modul]],3,FALSE),"Modul anders","okay"),"")</f>
        <v>okay</v>
      </c>
      <c r="AP261" s="10" t="str">
        <f>IFERROR(IF(COUNTIFS(BTT[Verwendete Transaktion (Pflichtauswahl)],BTT[[#This Row],[Verwendete Transaktion (Pflichtauswahl)]],BTT[SAP-Modul
(Pflichtauswahl)],"&lt;&gt;"&amp;BTT[[#This Row],[SAP-Modul
(Pflichtauswahl)]])&gt;0,"Modul anders","okay"),"")</f>
        <v>Modul anders</v>
      </c>
      <c r="AQ261" s="10" t="str">
        <f>IFERROR(IF(COUNTIFS(BTT[Verwendete Transaktion (Pflichtauswahl)],BTT[[#This Row],[Verwendete Transaktion (Pflichtauswahl)]],BTT[Verantwortliches TP
(automatisch)],"&lt;&gt;"&amp;BTT[[#This Row],[Verantwortliches TP
(automatisch)]])&gt;0,"Transaktion mehrfach","okay"),"")</f>
        <v>Transaktion mehrfach</v>
      </c>
      <c r="AR2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1" s="10" t="s">
        <v>10146</v>
      </c>
      <c r="AT261" s="10"/>
    </row>
    <row r="262" spans="1:46" x14ac:dyDescent="0.25">
      <c r="A262" s="14" t="str">
        <f>IFERROR(IF(BTT[[#This Row],[Lfd Nr. 
(aus konsolidierter Datei)]]&lt;&gt;"",BTT[[#This Row],[Lfd Nr. 
(aus konsolidierter Datei)]],VLOOKUP(aktives_Teilprojekt,Teilprojekte[[Teilprojekte]:[Kürzel]],2,FALSE)&amp;ROW(BTT[[#This Row],[Lfd Nr.
(automatisch)]])-2),"")</f>
        <v>NL370</v>
      </c>
      <c r="B262" s="15" t="s">
        <v>8537</v>
      </c>
      <c r="C262" s="15" t="s">
        <v>8546</v>
      </c>
      <c r="D262" t="s">
        <v>10149</v>
      </c>
      <c r="E262" s="10" t="str">
        <f>IFERROR(IF(NOT(BTT[[#This Row],[Manuelle Änderung des Verantwortliches TP
(Auswahl - bei Bedarf)]]=""),BTT[[#This Row],[Manuelle Änderung des Verantwortliches TP
(Auswahl - bei Bedarf)]],VLOOKUP(BTT[[#This Row],[Hauptprozess
(Pflichtauswahl)]],Hauptprozesse[],3,FALSE)),"")</f>
        <v>NL</v>
      </c>
      <c r="F262" t="s">
        <v>63</v>
      </c>
      <c r="G262" t="s">
        <v>10234</v>
      </c>
      <c r="H262" s="10" t="s">
        <v>8485</v>
      </c>
      <c r="I262" t="s">
        <v>8521</v>
      </c>
      <c r="J262" s="10" t="str">
        <f>IFERROR(VLOOKUP(BTT[[#This Row],[Verwendete Transaktion (Pflichtauswahl)]],Transaktionen[[Transaktionen]:[Langtext]],2,FALSE),"")</f>
        <v>Durchführung in Drittsystem (Non-SAP)</v>
      </c>
      <c r="O262" t="s">
        <v>6052</v>
      </c>
      <c r="R262" t="s">
        <v>8501</v>
      </c>
      <c r="T262" t="s">
        <v>8525</v>
      </c>
      <c r="U262" t="s">
        <v>8882</v>
      </c>
      <c r="V262" s="10" t="str">
        <f>IFERROR(VLOOKUP(BTT[[#This Row],[Verwendetes Formular
(Auswahl falls relevant)]],Formulare[[Formularbezeichnung]:[Formularname (technisch)]],2,FALSE),"")</f>
        <v>Unbekannt</v>
      </c>
      <c r="W262" t="s">
        <v>10362</v>
      </c>
      <c r="Y262" s="4"/>
      <c r="Z262" t="s">
        <v>6046</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Modul anders</v>
      </c>
      <c r="AQ262" s="10" t="str">
        <f>IFERROR(IF(COUNTIFS(BTT[Verwendete Transaktion (Pflichtauswahl)],BTT[[#This Row],[Verwendete Transaktion (Pflichtauswahl)]],BTT[Verantwortliches TP
(automatisch)],"&lt;&gt;"&amp;BTT[[#This Row],[Verantwortliches TP
(automatisch)]])&gt;0,"Transaktion mehrfach","okay"),"")</f>
        <v>Transaktion mehrfach</v>
      </c>
      <c r="AR2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2" s="10" t="s">
        <v>10148</v>
      </c>
      <c r="AT262" s="10"/>
    </row>
    <row r="263" spans="1:46" ht="75" x14ac:dyDescent="0.25">
      <c r="A263" s="14" t="str">
        <f>IFERROR(IF(BTT[[#This Row],[Lfd Nr. 
(aus konsolidierter Datei)]]&lt;&gt;"",BTT[[#This Row],[Lfd Nr. 
(aus konsolidierter Datei)]],VLOOKUP(aktives_Teilprojekt,Teilprojekte[[Teilprojekte]:[Kürzel]],2,FALSE)&amp;ROW(BTT[[#This Row],[Lfd Nr.
(automatisch)]])-2),"")</f>
        <v>NL371</v>
      </c>
      <c r="B263" s="15" t="s">
        <v>41</v>
      </c>
      <c r="C263" s="15" t="s">
        <v>8542</v>
      </c>
      <c r="D263" t="s">
        <v>10151</v>
      </c>
      <c r="E263" s="10" t="str">
        <f>IFERROR(IF(NOT(BTT[[#This Row],[Manuelle Änderung des Verantwortliches TP
(Auswahl - bei Bedarf)]]=""),BTT[[#This Row],[Manuelle Änderung des Verantwortliches TP
(Auswahl - bei Bedarf)]],VLOOKUP(BTT[[#This Row],[Hauptprozess
(Pflichtauswahl)]],Hauptprozesse[],3,FALSE)),"")</f>
        <v>NL</v>
      </c>
      <c r="F263" t="s">
        <v>63</v>
      </c>
      <c r="G263" t="s">
        <v>10234</v>
      </c>
      <c r="H263" s="10" t="s">
        <v>8485</v>
      </c>
      <c r="I263" t="s">
        <v>8521</v>
      </c>
      <c r="J263" s="10" t="str">
        <f>IFERROR(VLOOKUP(BTT[[#This Row],[Verwendete Transaktion (Pflichtauswahl)]],Transaktionen[[Transaktionen]:[Langtext]],2,FALSE),"")</f>
        <v>Durchführung in Drittsystem (Non-SAP)</v>
      </c>
      <c r="O263" t="s">
        <v>6052</v>
      </c>
      <c r="R263" t="s">
        <v>8501</v>
      </c>
      <c r="T263" t="s">
        <v>6061</v>
      </c>
      <c r="U263" t="s">
        <v>8882</v>
      </c>
      <c r="V263" s="10" t="str">
        <f>IFERROR(VLOOKUP(BTT[[#This Row],[Verwendetes Formular
(Auswahl falls relevant)]],Formulare[[Formularbezeichnung]:[Formularname (technisch)]],2,FALSE),"")</f>
        <v>Unbekannt</v>
      </c>
      <c r="W263" t="s">
        <v>10376</v>
      </c>
      <c r="Y263" s="4" t="s">
        <v>10377</v>
      </c>
      <c r="Z263" t="s">
        <v>6046</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s="10" t="str">
        <f>IFERROR(IF(BTT[[#This Row],[SAP-Modul
(Pflichtauswahl)]]&lt;&gt;VLOOKUP(BTT[[#This Row],[Verwendete Transaktion (Pflichtauswahl)]],Transaktionen[[Transaktionen]:[Modul]],3,FALSE),"Modul anders","okay"),"")</f>
        <v>okay</v>
      </c>
      <c r="AP263" s="10" t="str">
        <f>IFERROR(IF(COUNTIFS(BTT[Verwendete Transaktion (Pflichtauswahl)],BTT[[#This Row],[Verwendete Transaktion (Pflichtauswahl)]],BTT[SAP-Modul
(Pflichtauswahl)],"&lt;&gt;"&amp;BTT[[#This Row],[SAP-Modul
(Pflichtauswahl)]])&gt;0,"Modul anders","okay"),"")</f>
        <v>Modul anders</v>
      </c>
      <c r="AQ263" s="10" t="str">
        <f>IFERROR(IF(COUNTIFS(BTT[Verwendete Transaktion (Pflichtauswahl)],BTT[[#This Row],[Verwendete Transaktion (Pflichtauswahl)]],BTT[Verantwortliches TP
(automatisch)],"&lt;&gt;"&amp;BTT[[#This Row],[Verantwortliches TP
(automatisch)]])&gt;0,"Transaktion mehrfach","okay"),"")</f>
        <v>Transaktion mehrfach</v>
      </c>
      <c r="AR2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3" s="10" t="s">
        <v>10150</v>
      </c>
      <c r="AT263" s="10"/>
    </row>
    <row r="264" spans="1:46" ht="45" x14ac:dyDescent="0.25">
      <c r="A264" s="14" t="str">
        <f>IFERROR(IF(BTT[[#This Row],[Lfd Nr. 
(aus konsolidierter Datei)]]&lt;&gt;"",BTT[[#This Row],[Lfd Nr. 
(aus konsolidierter Datei)]],VLOOKUP(aktives_Teilprojekt,Teilprojekte[[Teilprojekte]:[Kürzel]],2,FALSE)&amp;ROW(BTT[[#This Row],[Lfd Nr.
(automatisch)]])-2),"")</f>
        <v>NL372</v>
      </c>
      <c r="B264" s="15" t="s">
        <v>41</v>
      </c>
      <c r="C264" s="15" t="s">
        <v>8542</v>
      </c>
      <c r="D264" t="s">
        <v>10153</v>
      </c>
      <c r="E264" s="10" t="str">
        <f>IFERROR(IF(NOT(BTT[[#This Row],[Manuelle Änderung des Verantwortliches TP
(Auswahl - bei Bedarf)]]=""),BTT[[#This Row],[Manuelle Änderung des Verantwortliches TP
(Auswahl - bei Bedarf)]],VLOOKUP(BTT[[#This Row],[Hauptprozess
(Pflichtauswahl)]],Hauptprozesse[],3,FALSE)),"")</f>
        <v>NL</v>
      </c>
      <c r="F264" t="s">
        <v>63</v>
      </c>
      <c r="G264" t="s">
        <v>10234</v>
      </c>
      <c r="H264" s="10" t="s">
        <v>8485</v>
      </c>
      <c r="I264" t="s">
        <v>8521</v>
      </c>
      <c r="J264" s="10" t="str">
        <f>IFERROR(VLOOKUP(BTT[[#This Row],[Verwendete Transaktion (Pflichtauswahl)]],Transaktionen[[Transaktionen]:[Langtext]],2,FALSE),"")</f>
        <v>Durchführung in Drittsystem (Non-SAP)</v>
      </c>
      <c r="O264" t="s">
        <v>6052</v>
      </c>
      <c r="R264" t="s">
        <v>8501</v>
      </c>
      <c r="T264" t="s">
        <v>6061</v>
      </c>
      <c r="U264" t="s">
        <v>8882</v>
      </c>
      <c r="V264" s="10" t="str">
        <f>IFERROR(VLOOKUP(BTT[[#This Row],[Verwendetes Formular
(Auswahl falls relevant)]],Formulare[[Formularbezeichnung]:[Formularname (technisch)]],2,FALSE),"")</f>
        <v>Unbekannt</v>
      </c>
      <c r="W264" t="s">
        <v>10365</v>
      </c>
      <c r="Y264" s="4" t="s">
        <v>10378</v>
      </c>
      <c r="Z264" t="s">
        <v>6046</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Modul anders</v>
      </c>
      <c r="AQ264" s="10" t="str">
        <f>IFERROR(IF(COUNTIFS(BTT[Verwendete Transaktion (Pflichtauswahl)],BTT[[#This Row],[Verwendete Transaktion (Pflichtauswahl)]],BTT[Verantwortliches TP
(automatisch)],"&lt;&gt;"&amp;BTT[[#This Row],[Verantwortliches TP
(automatisch)]])&gt;0,"Transaktion mehrfach","okay"),"")</f>
        <v>Transaktion mehrfach</v>
      </c>
      <c r="AR2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4" s="10" t="s">
        <v>10152</v>
      </c>
      <c r="AT264" s="10"/>
    </row>
    <row r="265" spans="1:46" ht="105" x14ac:dyDescent="0.25">
      <c r="A265" s="14" t="str">
        <f>IFERROR(IF(BTT[[#This Row],[Lfd Nr. 
(aus konsolidierter Datei)]]&lt;&gt;"",BTT[[#This Row],[Lfd Nr. 
(aus konsolidierter Datei)]],VLOOKUP(aktives_Teilprojekt,Teilprojekte[[Teilprojekte]:[Kürzel]],2,FALSE)&amp;ROW(BTT[[#This Row],[Lfd Nr.
(automatisch)]])-2),"")</f>
        <v>NL373</v>
      </c>
      <c r="B265" s="15" t="s">
        <v>41</v>
      </c>
      <c r="C265" s="15" t="s">
        <v>8542</v>
      </c>
      <c r="D265" t="s">
        <v>10155</v>
      </c>
      <c r="E265" s="10" t="str">
        <f>IFERROR(IF(NOT(BTT[[#This Row],[Manuelle Änderung des Verantwortliches TP
(Auswahl - bei Bedarf)]]=""),BTT[[#This Row],[Manuelle Änderung des Verantwortliches TP
(Auswahl - bei Bedarf)]],VLOOKUP(BTT[[#This Row],[Hauptprozess
(Pflichtauswahl)]],Hauptprozesse[],3,FALSE)),"")</f>
        <v>NL</v>
      </c>
      <c r="F265" t="s">
        <v>63</v>
      </c>
      <c r="G265" t="s">
        <v>10234</v>
      </c>
      <c r="H265" s="10" t="s">
        <v>8485</v>
      </c>
      <c r="I265" t="s">
        <v>8521</v>
      </c>
      <c r="J265" s="10" t="str">
        <f>IFERROR(VLOOKUP(BTT[[#This Row],[Verwendete Transaktion (Pflichtauswahl)]],Transaktionen[[Transaktionen]:[Langtext]],2,FALSE),"")</f>
        <v>Durchführung in Drittsystem (Non-SAP)</v>
      </c>
      <c r="O265" t="s">
        <v>6052</v>
      </c>
      <c r="R265" t="s">
        <v>8501</v>
      </c>
      <c r="T265" t="s">
        <v>8525</v>
      </c>
      <c r="U265" t="s">
        <v>8882</v>
      </c>
      <c r="V265" s="10" t="str">
        <f>IFERROR(VLOOKUP(BTT[[#This Row],[Verwendetes Formular
(Auswahl falls relevant)]],Formulare[[Formularbezeichnung]:[Formularname (technisch)]],2,FALSE),"")</f>
        <v>Unbekannt</v>
      </c>
      <c r="W265" t="s">
        <v>10362</v>
      </c>
      <c r="Y265" s="4" t="s">
        <v>10379</v>
      </c>
      <c r="Z265" t="s">
        <v>6046</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 s="10" t="str">
        <f>IFERROR(IF(BTT[[#This Row],[SAP-Modul
(Pflichtauswahl)]]&lt;&gt;VLOOKUP(BTT[[#This Row],[Verwendete Transaktion (Pflichtauswahl)]],Transaktionen[[Transaktionen]:[Modul]],3,FALSE),"Modul anders","okay"),"")</f>
        <v>okay</v>
      </c>
      <c r="AP265" s="10" t="str">
        <f>IFERROR(IF(COUNTIFS(BTT[Verwendete Transaktion (Pflichtauswahl)],BTT[[#This Row],[Verwendete Transaktion (Pflichtauswahl)]],BTT[SAP-Modul
(Pflichtauswahl)],"&lt;&gt;"&amp;BTT[[#This Row],[SAP-Modul
(Pflichtauswahl)]])&gt;0,"Modul anders","okay"),"")</f>
        <v>Modul anders</v>
      </c>
      <c r="AQ265" s="10" t="str">
        <f>IFERROR(IF(COUNTIFS(BTT[Verwendete Transaktion (Pflichtauswahl)],BTT[[#This Row],[Verwendete Transaktion (Pflichtauswahl)]],BTT[Verantwortliches TP
(automatisch)],"&lt;&gt;"&amp;BTT[[#This Row],[Verantwortliches TP
(automatisch)]])&gt;0,"Transaktion mehrfach","okay"),"")</f>
        <v>Transaktion mehrfach</v>
      </c>
      <c r="AR2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5" s="10" t="s">
        <v>10154</v>
      </c>
      <c r="AT265" s="10"/>
    </row>
    <row r="266" spans="1:46" x14ac:dyDescent="0.25">
      <c r="A266" s="14" t="str">
        <f>IFERROR(IF(BTT[[#This Row],[Lfd Nr. 
(aus konsolidierter Datei)]]&lt;&gt;"",BTT[[#This Row],[Lfd Nr. 
(aus konsolidierter Datei)]],VLOOKUP(aktives_Teilprojekt,Teilprojekte[[Teilprojekte]:[Kürzel]],2,FALSE)&amp;ROW(BTT[[#This Row],[Lfd Nr.
(automatisch)]])-2),"")</f>
        <v>NL374</v>
      </c>
      <c r="B266" s="15" t="s">
        <v>41</v>
      </c>
      <c r="C266" s="15" t="s">
        <v>8542</v>
      </c>
      <c r="D266" t="s">
        <v>10157</v>
      </c>
      <c r="E266" s="10" t="str">
        <f>IFERROR(IF(NOT(BTT[[#This Row],[Manuelle Änderung des Verantwortliches TP
(Auswahl - bei Bedarf)]]=""),BTT[[#This Row],[Manuelle Änderung des Verantwortliches TP
(Auswahl - bei Bedarf)]],VLOOKUP(BTT[[#This Row],[Hauptprozess
(Pflichtauswahl)]],Hauptprozesse[],3,FALSE)),"")</f>
        <v>NL</v>
      </c>
      <c r="F266" t="s">
        <v>63</v>
      </c>
      <c r="G266" t="s">
        <v>10234</v>
      </c>
      <c r="H266" s="10" t="s">
        <v>8485</v>
      </c>
      <c r="I266" t="s">
        <v>8521</v>
      </c>
      <c r="J266" s="10" t="str">
        <f>IFERROR(VLOOKUP(BTT[[#This Row],[Verwendete Transaktion (Pflichtauswahl)]],Transaktionen[[Transaktionen]:[Langtext]],2,FALSE),"")</f>
        <v>Durchführung in Drittsystem (Non-SAP)</v>
      </c>
      <c r="O266" t="s">
        <v>6052</v>
      </c>
      <c r="R266" t="s">
        <v>8501</v>
      </c>
      <c r="T266" t="s">
        <v>6061</v>
      </c>
      <c r="U266" t="s">
        <v>8882</v>
      </c>
      <c r="V266" s="10" t="str">
        <f>IFERROR(VLOOKUP(BTT[[#This Row],[Verwendetes Formular
(Auswahl falls relevant)]],Formulare[[Formularbezeichnung]:[Formularname (technisch)]],2,FALSE),"")</f>
        <v>Unbekannt</v>
      </c>
      <c r="W266" t="s">
        <v>10364</v>
      </c>
      <c r="Y266" s="4"/>
      <c r="Z266" t="s">
        <v>6046</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Modul anders</v>
      </c>
      <c r="AQ266" s="10" t="str">
        <f>IFERROR(IF(COUNTIFS(BTT[Verwendete Transaktion (Pflichtauswahl)],BTT[[#This Row],[Verwendete Transaktion (Pflichtauswahl)]],BTT[Verantwortliches TP
(automatisch)],"&lt;&gt;"&amp;BTT[[#This Row],[Verantwortliches TP
(automatisch)]])&gt;0,"Transaktion mehrfach","okay"),"")</f>
        <v>Transaktion mehrfach</v>
      </c>
      <c r="AR2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6" s="10" t="s">
        <v>10156</v>
      </c>
      <c r="AT266" s="10"/>
    </row>
    <row r="267" spans="1:46" ht="30" x14ac:dyDescent="0.25">
      <c r="A267" s="14" t="str">
        <f>IFERROR(IF(BTT[[#This Row],[Lfd Nr. 
(aus konsolidierter Datei)]]&lt;&gt;"",BTT[[#This Row],[Lfd Nr. 
(aus konsolidierter Datei)]],VLOOKUP(aktives_Teilprojekt,Teilprojekte[[Teilprojekte]:[Kürzel]],2,FALSE)&amp;ROW(BTT[[#This Row],[Lfd Nr.
(automatisch)]])-2),"")</f>
        <v>NL375</v>
      </c>
      <c r="B267" s="15" t="s">
        <v>41</v>
      </c>
      <c r="C267" s="15" t="s">
        <v>8542</v>
      </c>
      <c r="D267" t="s">
        <v>10159</v>
      </c>
      <c r="E267" s="10" t="str">
        <f>IFERROR(IF(NOT(BTT[[#This Row],[Manuelle Änderung des Verantwortliches TP
(Auswahl - bei Bedarf)]]=""),BTT[[#This Row],[Manuelle Änderung des Verantwortliches TP
(Auswahl - bei Bedarf)]],VLOOKUP(BTT[[#This Row],[Hauptprozess
(Pflichtauswahl)]],Hauptprozesse[],3,FALSE)),"")</f>
        <v>NL</v>
      </c>
      <c r="F267" t="s">
        <v>63</v>
      </c>
      <c r="G267" t="s">
        <v>10234</v>
      </c>
      <c r="H267" s="10" t="s">
        <v>8485</v>
      </c>
      <c r="I267" t="s">
        <v>8521</v>
      </c>
      <c r="J267" s="10" t="str">
        <f>IFERROR(VLOOKUP(BTT[[#This Row],[Verwendete Transaktion (Pflichtauswahl)]],Transaktionen[[Transaktionen]:[Langtext]],2,FALSE),"")</f>
        <v>Durchführung in Drittsystem (Non-SAP)</v>
      </c>
      <c r="O267" t="s">
        <v>6052</v>
      </c>
      <c r="R267" t="s">
        <v>8501</v>
      </c>
      <c r="T267" t="s">
        <v>6061</v>
      </c>
      <c r="U267" t="s">
        <v>8882</v>
      </c>
      <c r="V267" s="10" t="str">
        <f>IFERROR(VLOOKUP(BTT[[#This Row],[Verwendetes Formular
(Auswahl falls relevant)]],Formulare[[Formularbezeichnung]:[Formularname (technisch)]],2,FALSE),"")</f>
        <v>Unbekannt</v>
      </c>
      <c r="W267" t="s">
        <v>10374</v>
      </c>
      <c r="Y267" s="4" t="s">
        <v>10380</v>
      </c>
      <c r="Z267" t="s">
        <v>6046</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Modul anders</v>
      </c>
      <c r="AQ267" s="10" t="str">
        <f>IFERROR(IF(COUNTIFS(BTT[Verwendete Transaktion (Pflichtauswahl)],BTT[[#This Row],[Verwendete Transaktion (Pflichtauswahl)]],BTT[Verantwortliches TP
(automatisch)],"&lt;&gt;"&amp;BTT[[#This Row],[Verantwortliches TP
(automatisch)]])&gt;0,"Transaktion mehrfach","okay"),"")</f>
        <v>Transaktion mehrfach</v>
      </c>
      <c r="AR2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7" s="10" t="s">
        <v>10158</v>
      </c>
      <c r="AT267" s="10"/>
    </row>
    <row r="268" spans="1:46" x14ac:dyDescent="0.25">
      <c r="A268" s="14" t="str">
        <f>IFERROR(IF(BTT[[#This Row],[Lfd Nr. 
(aus konsolidierter Datei)]]&lt;&gt;"",BTT[[#This Row],[Lfd Nr. 
(aus konsolidierter Datei)]],VLOOKUP(aktives_Teilprojekt,Teilprojekte[[Teilprojekte]:[Kürzel]],2,FALSE)&amp;ROW(BTT[[#This Row],[Lfd Nr.
(automatisch)]])-2),"")</f>
        <v>NL376</v>
      </c>
      <c r="B268" s="15" t="s">
        <v>41</v>
      </c>
      <c r="C268" s="15" t="s">
        <v>8542</v>
      </c>
      <c r="D268" t="s">
        <v>10161</v>
      </c>
      <c r="E268" s="10" t="str">
        <f>IFERROR(IF(NOT(BTT[[#This Row],[Manuelle Änderung des Verantwortliches TP
(Auswahl - bei Bedarf)]]=""),BTT[[#This Row],[Manuelle Änderung des Verantwortliches TP
(Auswahl - bei Bedarf)]],VLOOKUP(BTT[[#This Row],[Hauptprozess
(Pflichtauswahl)]],Hauptprozesse[],3,FALSE)),"")</f>
        <v>NL</v>
      </c>
      <c r="F268" t="s">
        <v>63</v>
      </c>
      <c r="G268" t="s">
        <v>10234</v>
      </c>
      <c r="H268" s="10" t="s">
        <v>8485</v>
      </c>
      <c r="I268" t="s">
        <v>8521</v>
      </c>
      <c r="J268" s="10" t="str">
        <f>IFERROR(VLOOKUP(BTT[[#This Row],[Verwendete Transaktion (Pflichtauswahl)]],Transaktionen[[Transaktionen]:[Langtext]],2,FALSE),"")</f>
        <v>Durchführung in Drittsystem (Non-SAP)</v>
      </c>
      <c r="O268" t="s">
        <v>6052</v>
      </c>
      <c r="R268" t="s">
        <v>8501</v>
      </c>
      <c r="T268" t="s">
        <v>8525</v>
      </c>
      <c r="U268" t="s">
        <v>8882</v>
      </c>
      <c r="V268" s="10" t="str">
        <f>IFERROR(VLOOKUP(BTT[[#This Row],[Verwendetes Formular
(Auswahl falls relevant)]],Formulare[[Formularbezeichnung]:[Formularname (technisch)]],2,FALSE),"")</f>
        <v>Unbekannt</v>
      </c>
      <c r="W268" t="s">
        <v>10362</v>
      </c>
      <c r="Y268" s="4"/>
      <c r="Z268" t="s">
        <v>6046</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Modul anders</v>
      </c>
      <c r="AQ268" s="10" t="str">
        <f>IFERROR(IF(COUNTIFS(BTT[Verwendete Transaktion (Pflichtauswahl)],BTT[[#This Row],[Verwendete Transaktion (Pflichtauswahl)]],BTT[Verantwortliches TP
(automatisch)],"&lt;&gt;"&amp;BTT[[#This Row],[Verantwortliches TP
(automatisch)]])&gt;0,"Transaktion mehrfach","okay"),"")</f>
        <v>Transaktion mehrfach</v>
      </c>
      <c r="AR2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8" s="10" t="s">
        <v>10160</v>
      </c>
      <c r="AT268" s="10"/>
    </row>
    <row r="269" spans="1:46" x14ac:dyDescent="0.25">
      <c r="A269" s="14" t="str">
        <f>IFERROR(IF(BTT[[#This Row],[Lfd Nr. 
(aus konsolidierter Datei)]]&lt;&gt;"",BTT[[#This Row],[Lfd Nr. 
(aus konsolidierter Datei)]],VLOOKUP(aktives_Teilprojekt,Teilprojekte[[Teilprojekte]:[Kürzel]],2,FALSE)&amp;ROW(BTT[[#This Row],[Lfd Nr.
(automatisch)]])-2),"")</f>
        <v>NL377</v>
      </c>
      <c r="B269" s="15" t="s">
        <v>41</v>
      </c>
      <c r="C269" s="15" t="s">
        <v>8542</v>
      </c>
      <c r="D269" t="s">
        <v>10163</v>
      </c>
      <c r="E269" s="10" t="str">
        <f>IFERROR(IF(NOT(BTT[[#This Row],[Manuelle Änderung des Verantwortliches TP
(Auswahl - bei Bedarf)]]=""),BTT[[#This Row],[Manuelle Änderung des Verantwortliches TP
(Auswahl - bei Bedarf)]],VLOOKUP(BTT[[#This Row],[Hauptprozess
(Pflichtauswahl)]],Hauptprozesse[],3,FALSE)),"")</f>
        <v>NL</v>
      </c>
      <c r="F269" t="s">
        <v>63</v>
      </c>
      <c r="G269" t="s">
        <v>10234</v>
      </c>
      <c r="H269" s="10" t="s">
        <v>8485</v>
      </c>
      <c r="I269" t="s">
        <v>8521</v>
      </c>
      <c r="J269" s="10" t="str">
        <f>IFERROR(VLOOKUP(BTT[[#This Row],[Verwendete Transaktion (Pflichtauswahl)]],Transaktionen[[Transaktionen]:[Langtext]],2,FALSE),"")</f>
        <v>Durchführung in Drittsystem (Non-SAP)</v>
      </c>
      <c r="O269" t="s">
        <v>6052</v>
      </c>
      <c r="R269" t="s">
        <v>8501</v>
      </c>
      <c r="T269" t="s">
        <v>6061</v>
      </c>
      <c r="U269" t="s">
        <v>8882</v>
      </c>
      <c r="V269" s="10" t="str">
        <f>IFERROR(VLOOKUP(BTT[[#This Row],[Verwendetes Formular
(Auswahl falls relevant)]],Formulare[[Formularbezeichnung]:[Formularname (technisch)]],2,FALSE),"")</f>
        <v>Unbekannt</v>
      </c>
      <c r="W269" t="s">
        <v>10364</v>
      </c>
      <c r="Y269" s="4"/>
      <c r="Z269" t="s">
        <v>6046</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Modul anders</v>
      </c>
      <c r="AQ269" s="10" t="str">
        <f>IFERROR(IF(COUNTIFS(BTT[Verwendete Transaktion (Pflichtauswahl)],BTT[[#This Row],[Verwendete Transaktion (Pflichtauswahl)]],BTT[Verantwortliches TP
(automatisch)],"&lt;&gt;"&amp;BTT[[#This Row],[Verantwortliches TP
(automatisch)]])&gt;0,"Transaktion mehrfach","okay"),"")</f>
        <v>Transaktion mehrfach</v>
      </c>
      <c r="AR2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9" s="10" t="s">
        <v>10162</v>
      </c>
      <c r="AT269" s="10"/>
    </row>
    <row r="270" spans="1:46" x14ac:dyDescent="0.25">
      <c r="A270" s="14" t="str">
        <f>IFERROR(IF(BTT[[#This Row],[Lfd Nr. 
(aus konsolidierter Datei)]]&lt;&gt;"",BTT[[#This Row],[Lfd Nr. 
(aus konsolidierter Datei)]],VLOOKUP(aktives_Teilprojekt,Teilprojekte[[Teilprojekte]:[Kürzel]],2,FALSE)&amp;ROW(BTT[[#This Row],[Lfd Nr.
(automatisch)]])-2),"")</f>
        <v>NL378</v>
      </c>
      <c r="B270" s="15" t="s">
        <v>41</v>
      </c>
      <c r="C270" s="15" t="s">
        <v>8542</v>
      </c>
      <c r="D270" t="s">
        <v>10165</v>
      </c>
      <c r="E270" s="10" t="str">
        <f>IFERROR(IF(NOT(BTT[[#This Row],[Manuelle Änderung des Verantwortliches TP
(Auswahl - bei Bedarf)]]=""),BTT[[#This Row],[Manuelle Änderung des Verantwortliches TP
(Auswahl - bei Bedarf)]],VLOOKUP(BTT[[#This Row],[Hauptprozess
(Pflichtauswahl)]],Hauptprozesse[],3,FALSE)),"")</f>
        <v>NL</v>
      </c>
      <c r="F270" t="s">
        <v>63</v>
      </c>
      <c r="G270" t="s">
        <v>10234</v>
      </c>
      <c r="H270" s="10" t="s">
        <v>8485</v>
      </c>
      <c r="I270" t="s">
        <v>8521</v>
      </c>
      <c r="J270" s="10" t="str">
        <f>IFERROR(VLOOKUP(BTT[[#This Row],[Verwendete Transaktion (Pflichtauswahl)]],Transaktionen[[Transaktionen]:[Langtext]],2,FALSE),"")</f>
        <v>Durchführung in Drittsystem (Non-SAP)</v>
      </c>
      <c r="O270" t="s">
        <v>6052</v>
      </c>
      <c r="R270" t="s">
        <v>8501</v>
      </c>
      <c r="T270" t="s">
        <v>6061</v>
      </c>
      <c r="U270" t="s">
        <v>8882</v>
      </c>
      <c r="V270" s="10" t="str">
        <f>IFERROR(VLOOKUP(BTT[[#This Row],[Verwendetes Formular
(Auswahl falls relevant)]],Formulare[[Formularbezeichnung]:[Formularname (technisch)]],2,FALSE),"")</f>
        <v>Unbekannt</v>
      </c>
      <c r="W270" t="s">
        <v>10374</v>
      </c>
      <c r="Y270" s="4"/>
      <c r="Z270" t="s">
        <v>6046</v>
      </c>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Modul anders</v>
      </c>
      <c r="AQ270" s="10" t="str">
        <f>IFERROR(IF(COUNTIFS(BTT[Verwendete Transaktion (Pflichtauswahl)],BTT[[#This Row],[Verwendete Transaktion (Pflichtauswahl)]],BTT[Verantwortliches TP
(automatisch)],"&lt;&gt;"&amp;BTT[[#This Row],[Verantwortliches TP
(automatisch)]])&gt;0,"Transaktion mehrfach","okay"),"")</f>
        <v>Transaktion mehrfach</v>
      </c>
      <c r="AR2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0" s="10" t="s">
        <v>10164</v>
      </c>
      <c r="AT270" s="10"/>
    </row>
    <row r="271" spans="1:46" x14ac:dyDescent="0.25">
      <c r="A271" s="14" t="str">
        <f>IFERROR(IF(BTT[[#This Row],[Lfd Nr. 
(aus konsolidierter Datei)]]&lt;&gt;"",BTT[[#This Row],[Lfd Nr. 
(aus konsolidierter Datei)]],VLOOKUP(aktives_Teilprojekt,Teilprojekte[[Teilprojekte]:[Kürzel]],2,FALSE)&amp;ROW(BTT[[#This Row],[Lfd Nr.
(automatisch)]])-2),"")</f>
        <v>NL379</v>
      </c>
      <c r="B271" s="15" t="s">
        <v>41</v>
      </c>
      <c r="C271" s="15" t="s">
        <v>8542</v>
      </c>
      <c r="D271" t="s">
        <v>10167</v>
      </c>
      <c r="E271" s="10" t="str">
        <f>IFERROR(IF(NOT(BTT[[#This Row],[Manuelle Änderung des Verantwortliches TP
(Auswahl - bei Bedarf)]]=""),BTT[[#This Row],[Manuelle Änderung des Verantwortliches TP
(Auswahl - bei Bedarf)]],VLOOKUP(BTT[[#This Row],[Hauptprozess
(Pflichtauswahl)]],Hauptprozesse[],3,FALSE)),"")</f>
        <v>NL</v>
      </c>
      <c r="F271" t="s">
        <v>63</v>
      </c>
      <c r="G271" t="s">
        <v>10234</v>
      </c>
      <c r="H271" s="10" t="s">
        <v>8485</v>
      </c>
      <c r="I271" t="s">
        <v>8521</v>
      </c>
      <c r="J271" s="10" t="str">
        <f>IFERROR(VLOOKUP(BTT[[#This Row],[Verwendete Transaktion (Pflichtauswahl)]],Transaktionen[[Transaktionen]:[Langtext]],2,FALSE),"")</f>
        <v>Durchführung in Drittsystem (Non-SAP)</v>
      </c>
      <c r="O271" t="s">
        <v>6052</v>
      </c>
      <c r="R271" t="s">
        <v>8501</v>
      </c>
      <c r="T271" t="s">
        <v>8525</v>
      </c>
      <c r="U271" t="s">
        <v>8882</v>
      </c>
      <c r="V271" s="10" t="str">
        <f>IFERROR(VLOOKUP(BTT[[#This Row],[Verwendetes Formular
(Auswahl falls relevant)]],Formulare[[Formularbezeichnung]:[Formularname (technisch)]],2,FALSE),"")</f>
        <v>Unbekannt</v>
      </c>
      <c r="W271" t="s">
        <v>10362</v>
      </c>
      <c r="Y271" s="4"/>
      <c r="Z271" t="s">
        <v>6046</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Modul anders</v>
      </c>
      <c r="AQ271" s="10" t="str">
        <f>IFERROR(IF(COUNTIFS(BTT[Verwendete Transaktion (Pflichtauswahl)],BTT[[#This Row],[Verwendete Transaktion (Pflichtauswahl)]],BTT[Verantwortliches TP
(automatisch)],"&lt;&gt;"&amp;BTT[[#This Row],[Verantwortliches TP
(automatisch)]])&gt;0,"Transaktion mehrfach","okay"),"")</f>
        <v>Transaktion mehrfach</v>
      </c>
      <c r="AR2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1" s="10" t="s">
        <v>10166</v>
      </c>
      <c r="AT271" s="10"/>
    </row>
    <row r="272" spans="1:46" x14ac:dyDescent="0.25">
      <c r="A272" s="14" t="str">
        <f>IFERROR(IF(BTT[[#This Row],[Lfd Nr. 
(aus konsolidierter Datei)]]&lt;&gt;"",BTT[[#This Row],[Lfd Nr. 
(aus konsolidierter Datei)]],VLOOKUP(aktives_Teilprojekt,Teilprojekte[[Teilprojekte]:[Kürzel]],2,FALSE)&amp;ROW(BTT[[#This Row],[Lfd Nr.
(automatisch)]])-2),"")</f>
        <v>NL380</v>
      </c>
      <c r="B272" s="15" t="s">
        <v>41</v>
      </c>
      <c r="C272" s="15" t="s">
        <v>8542</v>
      </c>
      <c r="D272" t="s">
        <v>10169</v>
      </c>
      <c r="E272" s="10" t="str">
        <f>IFERROR(IF(NOT(BTT[[#This Row],[Manuelle Änderung des Verantwortliches TP
(Auswahl - bei Bedarf)]]=""),BTT[[#This Row],[Manuelle Änderung des Verantwortliches TP
(Auswahl - bei Bedarf)]],VLOOKUP(BTT[[#This Row],[Hauptprozess
(Pflichtauswahl)]],Hauptprozesse[],3,FALSE)),"")</f>
        <v>NL</v>
      </c>
      <c r="F272" t="s">
        <v>63</v>
      </c>
      <c r="G272" t="s">
        <v>10234</v>
      </c>
      <c r="H272" s="10" t="s">
        <v>8485</v>
      </c>
      <c r="I272" t="s">
        <v>8521</v>
      </c>
      <c r="J272" s="10" t="str">
        <f>IFERROR(VLOOKUP(BTT[[#This Row],[Verwendete Transaktion (Pflichtauswahl)]],Transaktionen[[Transaktionen]:[Langtext]],2,FALSE),"")</f>
        <v>Durchführung in Drittsystem (Non-SAP)</v>
      </c>
      <c r="O272" t="s">
        <v>6052</v>
      </c>
      <c r="R272" t="s">
        <v>8501</v>
      </c>
      <c r="T272" t="s">
        <v>6061</v>
      </c>
      <c r="U272" t="s">
        <v>8882</v>
      </c>
      <c r="V272" s="10" t="str">
        <f>IFERROR(VLOOKUP(BTT[[#This Row],[Verwendetes Formular
(Auswahl falls relevant)]],Formulare[[Formularbezeichnung]:[Formularname (technisch)]],2,FALSE),"")</f>
        <v>Unbekannt</v>
      </c>
      <c r="W272" t="s">
        <v>10364</v>
      </c>
      <c r="Y272" s="4"/>
      <c r="Z272" t="s">
        <v>6046</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Modul anders</v>
      </c>
      <c r="AQ272" s="10" t="str">
        <f>IFERROR(IF(COUNTIFS(BTT[Verwendete Transaktion (Pflichtauswahl)],BTT[[#This Row],[Verwendete Transaktion (Pflichtauswahl)]],BTT[Verantwortliches TP
(automatisch)],"&lt;&gt;"&amp;BTT[[#This Row],[Verantwortliches TP
(automatisch)]])&gt;0,"Transaktion mehrfach","okay"),"")</f>
        <v>Transaktion mehrfach</v>
      </c>
      <c r="AR2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2" s="10" t="s">
        <v>10168</v>
      </c>
      <c r="AT272" s="10"/>
    </row>
    <row r="273" spans="1:46" ht="30" x14ac:dyDescent="0.25">
      <c r="A273" s="14" t="str">
        <f>IFERROR(IF(BTT[[#This Row],[Lfd Nr. 
(aus konsolidierter Datei)]]&lt;&gt;"",BTT[[#This Row],[Lfd Nr. 
(aus konsolidierter Datei)]],VLOOKUP(aktives_Teilprojekt,Teilprojekte[[Teilprojekte]:[Kürzel]],2,FALSE)&amp;ROW(BTT[[#This Row],[Lfd Nr.
(automatisch)]])-2),"")</f>
        <v>NL381</v>
      </c>
      <c r="B273" s="15" t="s">
        <v>41</v>
      </c>
      <c r="C273" s="15" t="s">
        <v>8542</v>
      </c>
      <c r="D273" t="s">
        <v>10171</v>
      </c>
      <c r="E273" s="10" t="str">
        <f>IFERROR(IF(NOT(BTT[[#This Row],[Manuelle Änderung des Verantwortliches TP
(Auswahl - bei Bedarf)]]=""),BTT[[#This Row],[Manuelle Änderung des Verantwortliches TP
(Auswahl - bei Bedarf)]],VLOOKUP(BTT[[#This Row],[Hauptprozess
(Pflichtauswahl)]],Hauptprozesse[],3,FALSE)),"")</f>
        <v>NL</v>
      </c>
      <c r="F273" t="s">
        <v>63</v>
      </c>
      <c r="G273" t="s">
        <v>10234</v>
      </c>
      <c r="H273" s="10" t="s">
        <v>8485</v>
      </c>
      <c r="I273" t="s">
        <v>8521</v>
      </c>
      <c r="J273" s="10" t="str">
        <f>IFERROR(VLOOKUP(BTT[[#This Row],[Verwendete Transaktion (Pflichtauswahl)]],Transaktionen[[Transaktionen]:[Langtext]],2,FALSE),"")</f>
        <v>Durchführung in Drittsystem (Non-SAP)</v>
      </c>
      <c r="O273" t="s">
        <v>6052</v>
      </c>
      <c r="R273" t="s">
        <v>8501</v>
      </c>
      <c r="T273" t="s">
        <v>6061</v>
      </c>
      <c r="U273" t="s">
        <v>8882</v>
      </c>
      <c r="V273" s="10" t="str">
        <f>IFERROR(VLOOKUP(BTT[[#This Row],[Verwendetes Formular
(Auswahl falls relevant)]],Formulare[[Formularbezeichnung]:[Formularname (technisch)]],2,FALSE),"")</f>
        <v>Unbekannt</v>
      </c>
      <c r="W273" t="s">
        <v>10374</v>
      </c>
      <c r="Y273" s="4" t="s">
        <v>10380</v>
      </c>
      <c r="Z273" t="s">
        <v>6046</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Modul anders</v>
      </c>
      <c r="AQ273" s="10" t="str">
        <f>IFERROR(IF(COUNTIFS(BTT[Verwendete Transaktion (Pflichtauswahl)],BTT[[#This Row],[Verwendete Transaktion (Pflichtauswahl)]],BTT[Verantwortliches TP
(automatisch)],"&lt;&gt;"&amp;BTT[[#This Row],[Verantwortliches TP
(automatisch)]])&gt;0,"Transaktion mehrfach","okay"),"")</f>
        <v>Transaktion mehrfach</v>
      </c>
      <c r="AR2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3" s="10" t="s">
        <v>10170</v>
      </c>
      <c r="AT273" s="10"/>
    </row>
    <row r="274" spans="1:46" x14ac:dyDescent="0.25">
      <c r="A274" s="14" t="str">
        <f>IFERROR(IF(BTT[[#This Row],[Lfd Nr. 
(aus konsolidierter Datei)]]&lt;&gt;"",BTT[[#This Row],[Lfd Nr. 
(aus konsolidierter Datei)]],VLOOKUP(aktives_Teilprojekt,Teilprojekte[[Teilprojekte]:[Kürzel]],2,FALSE)&amp;ROW(BTT[[#This Row],[Lfd Nr.
(automatisch)]])-2),"")</f>
        <v>NL382</v>
      </c>
      <c r="B274" s="15" t="s">
        <v>41</v>
      </c>
      <c r="C274" s="15" t="s">
        <v>8542</v>
      </c>
      <c r="D274" t="s">
        <v>10173</v>
      </c>
      <c r="E274" s="10" t="str">
        <f>IFERROR(IF(NOT(BTT[[#This Row],[Manuelle Änderung des Verantwortliches TP
(Auswahl - bei Bedarf)]]=""),BTT[[#This Row],[Manuelle Änderung des Verantwortliches TP
(Auswahl - bei Bedarf)]],VLOOKUP(BTT[[#This Row],[Hauptprozess
(Pflichtauswahl)]],Hauptprozesse[],3,FALSE)),"")</f>
        <v>NL</v>
      </c>
      <c r="F274" t="s">
        <v>63</v>
      </c>
      <c r="G274" t="s">
        <v>10234</v>
      </c>
      <c r="H274" s="10" t="s">
        <v>8485</v>
      </c>
      <c r="I274" t="s">
        <v>8521</v>
      </c>
      <c r="J274" s="10" t="str">
        <f>IFERROR(VLOOKUP(BTT[[#This Row],[Verwendete Transaktion (Pflichtauswahl)]],Transaktionen[[Transaktionen]:[Langtext]],2,FALSE),"")</f>
        <v>Durchführung in Drittsystem (Non-SAP)</v>
      </c>
      <c r="O274" t="s">
        <v>6052</v>
      </c>
      <c r="R274" t="s">
        <v>8501</v>
      </c>
      <c r="T274" t="s">
        <v>8525</v>
      </c>
      <c r="U274" t="s">
        <v>8882</v>
      </c>
      <c r="V274" s="10" t="str">
        <f>IFERROR(VLOOKUP(BTT[[#This Row],[Verwendetes Formular
(Auswahl falls relevant)]],Formulare[[Formularbezeichnung]:[Formularname (technisch)]],2,FALSE),"")</f>
        <v>Unbekannt</v>
      </c>
      <c r="W274" t="s">
        <v>10362</v>
      </c>
      <c r="Y274" s="4"/>
      <c r="Z274" t="s">
        <v>6046</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Modul anders</v>
      </c>
      <c r="AQ274" s="10" t="str">
        <f>IFERROR(IF(COUNTIFS(BTT[Verwendete Transaktion (Pflichtauswahl)],BTT[[#This Row],[Verwendete Transaktion (Pflichtauswahl)]],BTT[Verantwortliches TP
(automatisch)],"&lt;&gt;"&amp;BTT[[#This Row],[Verantwortliches TP
(automatisch)]])&gt;0,"Transaktion mehrfach","okay"),"")</f>
        <v>Transaktion mehrfach</v>
      </c>
      <c r="AR2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4" s="10" t="s">
        <v>10172</v>
      </c>
      <c r="AT274" s="10"/>
    </row>
    <row r="275" spans="1:46" x14ac:dyDescent="0.25">
      <c r="A275" s="14" t="str">
        <f>IFERROR(IF(BTT[[#This Row],[Lfd Nr. 
(aus konsolidierter Datei)]]&lt;&gt;"",BTT[[#This Row],[Lfd Nr. 
(aus konsolidierter Datei)]],VLOOKUP(aktives_Teilprojekt,Teilprojekte[[Teilprojekte]:[Kürzel]],2,FALSE)&amp;ROW(BTT[[#This Row],[Lfd Nr.
(automatisch)]])-2),"")</f>
        <v>HL31</v>
      </c>
      <c r="B275" s="15" t="s">
        <v>6136</v>
      </c>
      <c r="C275" s="15"/>
      <c r="D275" t="s">
        <v>10175</v>
      </c>
      <c r="E275" s="10" t="str">
        <f>IFERROR(IF(NOT(BTT[[#This Row],[Manuelle Änderung des Verantwortliches TP
(Auswahl - bei Bedarf)]]=""),BTT[[#This Row],[Manuelle Änderung des Verantwortliches TP
(Auswahl - bei Bedarf)]],VLOOKUP(BTT[[#This Row],[Hauptprozess
(Pflichtauswahl)]],Hauptprozesse[],3,FALSE)),"")</f>
        <v>NL</v>
      </c>
      <c r="F275" t="s">
        <v>63</v>
      </c>
      <c r="G275" t="s">
        <v>10238</v>
      </c>
      <c r="H275" s="10" t="s">
        <v>6040</v>
      </c>
      <c r="I275" t="s">
        <v>4872</v>
      </c>
      <c r="J275" s="10" t="str">
        <f>IFERROR(VLOOKUP(BTT[[#This Row],[Verwendete Transaktion (Pflichtauswahl)]],Transaktionen[[Transaktionen]:[Langtext]],2,FALSE),"")</f>
        <v>Anlegen Servicemeldungen (autom.)</v>
      </c>
      <c r="M275" t="s">
        <v>6051</v>
      </c>
      <c r="O275" t="s">
        <v>6052</v>
      </c>
      <c r="R275" t="s">
        <v>8501</v>
      </c>
      <c r="T275" t="s">
        <v>6060</v>
      </c>
      <c r="V275" s="10" t="str">
        <f>IFERROR(VLOOKUP(BTT[[#This Row],[Verwendetes Formular
(Auswahl falls relevant)]],Formulare[[Formularbezeichnung]:[Formularname (technisch)]],2,FALSE),"")</f>
        <v/>
      </c>
      <c r="Y275" s="4"/>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10174</v>
      </c>
      <c r="AT275" s="10"/>
    </row>
    <row r="276" spans="1:46" x14ac:dyDescent="0.25">
      <c r="A276" s="14" t="str">
        <f>IFERROR(IF(BTT[[#This Row],[Lfd Nr. 
(aus konsolidierter Datei)]]&lt;&gt;"",BTT[[#This Row],[Lfd Nr. 
(aus konsolidierter Datei)]],VLOOKUP(aktives_Teilprojekt,Teilprojekte[[Teilprojekte]:[Kürzel]],2,FALSE)&amp;ROW(BTT[[#This Row],[Lfd Nr.
(automatisch)]])-2),"")</f>
        <v>HL32</v>
      </c>
      <c r="B276" s="15" t="s">
        <v>8538</v>
      </c>
      <c r="C276" s="15" t="s">
        <v>8552</v>
      </c>
      <c r="D276" t="s">
        <v>10177</v>
      </c>
      <c r="E276" s="10" t="str">
        <f>IFERROR(IF(NOT(BTT[[#This Row],[Manuelle Änderung des Verantwortliches TP
(Auswahl - bei Bedarf)]]=""),BTT[[#This Row],[Manuelle Änderung des Verantwortliches TP
(Auswahl - bei Bedarf)]],VLOOKUP(BTT[[#This Row],[Hauptprozess
(Pflichtauswahl)]],Hauptprozesse[],3,FALSE)),"")</f>
        <v>NL</v>
      </c>
      <c r="F276" t="s">
        <v>63</v>
      </c>
      <c r="G276" t="s">
        <v>10238</v>
      </c>
      <c r="H276" s="10" t="s">
        <v>6041</v>
      </c>
      <c r="I276" t="s">
        <v>2545</v>
      </c>
      <c r="J276" s="10" t="str">
        <f>IFERROR(VLOOKUP(BTT[[#This Row],[Verwendete Transaktion (Pflichtauswahl)]],Transaktionen[[Transaktionen]:[Langtext]],2,FALSE),"")</f>
        <v>Maßnahmen anzeigen</v>
      </c>
      <c r="O276" t="s">
        <v>6052</v>
      </c>
      <c r="R276" t="s">
        <v>8501</v>
      </c>
      <c r="T276" t="s">
        <v>6060</v>
      </c>
      <c r="V276" s="10" t="str">
        <f>IFERROR(VLOOKUP(BTT[[#This Row],[Verwendetes Formular
(Auswahl falls relevant)]],Formulare[[Formularbezeichnung]:[Formularname (technisch)]],2,FALSE),"")</f>
        <v/>
      </c>
      <c r="Y276" s="4"/>
      <c r="AK276" s="10"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10176</v>
      </c>
      <c r="AT276" s="10"/>
    </row>
    <row r="277" spans="1:46" x14ac:dyDescent="0.25">
      <c r="A277" s="14" t="str">
        <f>IFERROR(IF(BTT[[#This Row],[Lfd Nr. 
(aus konsolidierter Datei)]]&lt;&gt;"",BTT[[#This Row],[Lfd Nr. 
(aus konsolidierter Datei)]],VLOOKUP(aktives_Teilprojekt,Teilprojekte[[Teilprojekte]:[Kürzel]],2,FALSE)&amp;ROW(BTT[[#This Row],[Lfd Nr.
(automatisch)]])-2),"")</f>
        <v>HL38</v>
      </c>
      <c r="B277" s="15" t="s">
        <v>6136</v>
      </c>
      <c r="C277" s="15" t="s">
        <v>6254</v>
      </c>
      <c r="D277" t="s">
        <v>10179</v>
      </c>
      <c r="E277" s="10" t="str">
        <f>IFERROR(IF(NOT(BTT[[#This Row],[Manuelle Änderung des Verantwortliches TP
(Auswahl - bei Bedarf)]]=""),BTT[[#This Row],[Manuelle Änderung des Verantwortliches TP
(Auswahl - bei Bedarf)]],VLOOKUP(BTT[[#This Row],[Hauptprozess
(Pflichtauswahl)]],Hauptprozesse[],3,FALSE)),"")</f>
        <v>NL</v>
      </c>
      <c r="F277" t="s">
        <v>63</v>
      </c>
      <c r="G277" t="s">
        <v>10234</v>
      </c>
      <c r="H277" s="10" t="s">
        <v>6039</v>
      </c>
      <c r="I277" t="s">
        <v>1015</v>
      </c>
      <c r="J277" s="10" t="str">
        <f>IFERROR(VLOOKUP(BTT[[#This Row],[Verwendete Transaktion (Pflichtauswahl)]],Transaktionen[[Transaktionen]:[Langtext]],2,FALSE),"")</f>
        <v>Hausanschlussvorgang ändern</v>
      </c>
      <c r="M277" t="s">
        <v>6051</v>
      </c>
      <c r="N277" t="s">
        <v>10270</v>
      </c>
      <c r="T277" t="s">
        <v>6060</v>
      </c>
      <c r="V277" s="10" t="str">
        <f>IFERROR(VLOOKUP(BTT[[#This Row],[Verwendetes Formular
(Auswahl falls relevant)]],Formulare[[Formularbezeichnung]:[Formularname (technisch)]],2,FALSE),"")</f>
        <v/>
      </c>
      <c r="Y277" s="4"/>
      <c r="AK277" s="10"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10178</v>
      </c>
      <c r="AT277" s="10"/>
    </row>
    <row r="278" spans="1:46" x14ac:dyDescent="0.25">
      <c r="A278" s="14" t="str">
        <f>IFERROR(IF(BTT[[#This Row],[Lfd Nr. 
(aus konsolidierter Datei)]]&lt;&gt;"",BTT[[#This Row],[Lfd Nr. 
(aus konsolidierter Datei)]],VLOOKUP(aktives_Teilprojekt,Teilprojekte[[Teilprojekte]:[Kürzel]],2,FALSE)&amp;ROW(BTT[[#This Row],[Lfd Nr.
(automatisch)]])-2),"")</f>
        <v>HL39</v>
      </c>
      <c r="B278" s="15" t="s">
        <v>6136</v>
      </c>
      <c r="C278" s="15" t="s">
        <v>6255</v>
      </c>
      <c r="D278" t="s">
        <v>10179</v>
      </c>
      <c r="E278" s="10" t="str">
        <f>IFERROR(IF(NOT(BTT[[#This Row],[Manuelle Änderung des Verantwortliches TP
(Auswahl - bei Bedarf)]]=""),BTT[[#This Row],[Manuelle Änderung des Verantwortliches TP
(Auswahl - bei Bedarf)]],VLOOKUP(BTT[[#This Row],[Hauptprozess
(Pflichtauswahl)]],Hauptprozesse[],3,FALSE)),"")</f>
        <v>NL</v>
      </c>
      <c r="F278" t="s">
        <v>63</v>
      </c>
      <c r="G278" t="s">
        <v>10234</v>
      </c>
      <c r="H278" s="10" t="s">
        <v>6039</v>
      </c>
      <c r="I278" t="s">
        <v>1015</v>
      </c>
      <c r="J278" s="10" t="str">
        <f>IFERROR(VLOOKUP(BTT[[#This Row],[Verwendete Transaktion (Pflichtauswahl)]],Transaktionen[[Transaktionen]:[Langtext]],2,FALSE),"")</f>
        <v>Hausanschlussvorgang ändern</v>
      </c>
      <c r="M278" t="s">
        <v>6051</v>
      </c>
      <c r="N278" t="s">
        <v>10270</v>
      </c>
      <c r="T278" t="s">
        <v>6060</v>
      </c>
      <c r="V278" s="10" t="str">
        <f>IFERROR(VLOOKUP(BTT[[#This Row],[Verwendetes Formular
(Auswahl falls relevant)]],Formulare[[Formularbezeichnung]:[Formularname (technisch)]],2,FALSE),"")</f>
        <v/>
      </c>
      <c r="Y278" s="4"/>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s="10" t="str">
        <f>IFERROR(IF(BTT[[#This Row],[SAP-Modul
(Pflichtauswahl)]]&lt;&gt;VLOOKUP(BTT[[#This Row],[Verwendete Transaktion (Pflichtauswahl)]],Transaktionen[[Transaktionen]:[Modul]],3,FALSE),"Modul anders","okay"),"")</f>
        <v>okay</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10180</v>
      </c>
      <c r="AT278" s="10"/>
    </row>
    <row r="279" spans="1:46" x14ac:dyDescent="0.25">
      <c r="A279" s="14" t="str">
        <f>IFERROR(IF(BTT[[#This Row],[Lfd Nr. 
(aus konsolidierter Datei)]]&lt;&gt;"",BTT[[#This Row],[Lfd Nr. 
(aus konsolidierter Datei)]],VLOOKUP(aktives_Teilprojekt,Teilprojekte[[Teilprojekte]:[Kürzel]],2,FALSE)&amp;ROW(BTT[[#This Row],[Lfd Nr.
(automatisch)]])-2),"")</f>
        <v>HL40</v>
      </c>
      <c r="B279" s="15" t="s">
        <v>6136</v>
      </c>
      <c r="C279" s="15" t="s">
        <v>6255</v>
      </c>
      <c r="D279" t="s">
        <v>10182</v>
      </c>
      <c r="E279" s="10" t="str">
        <f>IFERROR(IF(NOT(BTT[[#This Row],[Manuelle Änderung des Verantwortliches TP
(Auswahl - bei Bedarf)]]=""),BTT[[#This Row],[Manuelle Änderung des Verantwortliches TP
(Auswahl - bei Bedarf)]],VLOOKUP(BTT[[#This Row],[Hauptprozess
(Pflichtauswahl)]],Hauptprozesse[],3,FALSE)),"")</f>
        <v>NL</v>
      </c>
      <c r="F279" t="s">
        <v>63</v>
      </c>
      <c r="G279" t="s">
        <v>10234</v>
      </c>
      <c r="H279" s="10" t="s">
        <v>6039</v>
      </c>
      <c r="I279" t="s">
        <v>1015</v>
      </c>
      <c r="J279" s="10" t="str">
        <f>IFERROR(VLOOKUP(BTT[[#This Row],[Verwendete Transaktion (Pflichtauswahl)]],Transaktionen[[Transaktionen]:[Langtext]],2,FALSE),"")</f>
        <v>Hausanschlussvorgang ändern</v>
      </c>
      <c r="M279" t="s">
        <v>6051</v>
      </c>
      <c r="N279" t="s">
        <v>10270</v>
      </c>
      <c r="T279" t="s">
        <v>6060</v>
      </c>
      <c r="V279" s="10" t="str">
        <f>IFERROR(VLOOKUP(BTT[[#This Row],[Verwendetes Formular
(Auswahl falls relevant)]],Formulare[[Formularbezeichnung]:[Formularname (technisch)]],2,FALSE),"")</f>
        <v/>
      </c>
      <c r="Y279" s="4"/>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s="10" t="str">
        <f>IFERROR(IF(BTT[[#This Row],[SAP-Modul
(Pflichtauswahl)]]&lt;&gt;VLOOKUP(BTT[[#This Row],[Verwendete Transaktion (Pflichtauswahl)]],Transaktionen[[Transaktionen]:[Modul]],3,FALSE),"Modul anders","okay"),"")</f>
        <v>okay</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10181</v>
      </c>
      <c r="AT279" s="10"/>
    </row>
    <row r="280" spans="1:46" x14ac:dyDescent="0.25">
      <c r="A280" s="14" t="str">
        <f>IFERROR(IF(BTT[[#This Row],[Lfd Nr. 
(aus konsolidierter Datei)]]&lt;&gt;"",BTT[[#This Row],[Lfd Nr. 
(aus konsolidierter Datei)]],VLOOKUP(aktives_Teilprojekt,Teilprojekte[[Teilprojekte]:[Kürzel]],2,FALSE)&amp;ROW(BTT[[#This Row],[Lfd Nr.
(automatisch)]])-2),"")</f>
        <v>HL41</v>
      </c>
      <c r="B280" s="15" t="s">
        <v>6136</v>
      </c>
      <c r="C280" s="15" t="s">
        <v>6255</v>
      </c>
      <c r="D280" t="s">
        <v>10184</v>
      </c>
      <c r="E280" s="10" t="str">
        <f>IFERROR(IF(NOT(BTT[[#This Row],[Manuelle Änderung des Verantwortliches TP
(Auswahl - bei Bedarf)]]=""),BTT[[#This Row],[Manuelle Änderung des Verantwortliches TP
(Auswahl - bei Bedarf)]],VLOOKUP(BTT[[#This Row],[Hauptprozess
(Pflichtauswahl)]],Hauptprozesse[],3,FALSE)),"")</f>
        <v>NL</v>
      </c>
      <c r="F280" t="s">
        <v>63</v>
      </c>
      <c r="G280" t="s">
        <v>10234</v>
      </c>
      <c r="H280" s="10" t="s">
        <v>6039</v>
      </c>
      <c r="I280" t="s">
        <v>1015</v>
      </c>
      <c r="J280" s="10" t="str">
        <f>IFERROR(VLOOKUP(BTT[[#This Row],[Verwendete Transaktion (Pflichtauswahl)]],Transaktionen[[Transaktionen]:[Langtext]],2,FALSE),"")</f>
        <v>Hausanschlussvorgang ändern</v>
      </c>
      <c r="T280" t="s">
        <v>6060</v>
      </c>
      <c r="V280" s="10" t="str">
        <f>IFERROR(VLOOKUP(BTT[[#This Row],[Verwendetes Formular
(Auswahl falls relevant)]],Formulare[[Formularbezeichnung]:[Formularname (technisch)]],2,FALSE),"")</f>
        <v/>
      </c>
      <c r="Y280" s="4"/>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s="10" t="str">
        <f>IFERROR(IF(BTT[[#This Row],[SAP-Modul
(Pflichtauswahl)]]&lt;&gt;VLOOKUP(BTT[[#This Row],[Verwendete Transaktion (Pflichtauswahl)]],Transaktionen[[Transaktionen]:[Modul]],3,FALSE),"Modul anders","okay"),"")</f>
        <v>okay</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10183</v>
      </c>
      <c r="AT280" s="10"/>
    </row>
    <row r="281" spans="1:46" x14ac:dyDescent="0.25">
      <c r="A281" s="14" t="str">
        <f>IFERROR(IF(BTT[[#This Row],[Lfd Nr. 
(aus konsolidierter Datei)]]&lt;&gt;"",BTT[[#This Row],[Lfd Nr. 
(aus konsolidierter Datei)]],VLOOKUP(aktives_Teilprojekt,Teilprojekte[[Teilprojekte]:[Kürzel]],2,FALSE)&amp;ROW(BTT[[#This Row],[Lfd Nr.
(automatisch)]])-2),"")</f>
        <v>HL209</v>
      </c>
      <c r="B281" s="15" t="s">
        <v>6135</v>
      </c>
      <c r="C281" s="15" t="s">
        <v>6251</v>
      </c>
      <c r="D281" t="s">
        <v>10186</v>
      </c>
      <c r="E281" s="10" t="str">
        <f>IFERROR(IF(NOT(BTT[[#This Row],[Manuelle Änderung des Verantwortliches TP
(Auswahl - bei Bedarf)]]=""),BTT[[#This Row],[Manuelle Änderung des Verantwortliches TP
(Auswahl - bei Bedarf)]],VLOOKUP(BTT[[#This Row],[Hauptprozess
(Pflichtauswahl)]],Hauptprozesse[],3,FALSE)),"")</f>
        <v>NL</v>
      </c>
      <c r="F281" t="s">
        <v>63</v>
      </c>
      <c r="G281" t="s">
        <v>10238</v>
      </c>
      <c r="H281" s="10" t="s">
        <v>6039</v>
      </c>
      <c r="I281" t="s">
        <v>4673</v>
      </c>
      <c r="J281" s="10" t="str">
        <f>IFERROR(VLOOKUP(BTT[[#This Row],[Verwendete Transaktion (Pflichtauswahl)]],Transaktionen[[Transaktionen]:[Langtext]],2,FALSE),"")</f>
        <v>Anzeigen Faktura</v>
      </c>
      <c r="T281" t="s">
        <v>6060</v>
      </c>
      <c r="V281" s="10" t="str">
        <f>IFERROR(VLOOKUP(BTT[[#This Row],[Verwendetes Formular
(Auswahl falls relevant)]],Formulare[[Formularbezeichnung]:[Formularname (technisch)]],2,FALSE),"")</f>
        <v/>
      </c>
      <c r="Y281" s="4"/>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s="10" t="str">
        <f>IFERROR(IF(BTT[[#This Row],[SAP-Modul
(Pflichtauswahl)]]&lt;&gt;VLOOKUP(BTT[[#This Row],[Verwendete Transaktion (Pflichtauswahl)]],Transaktionen[[Transaktionen]:[Modul]],3,FALSE),"Modul anders","okay"),"")</f>
        <v>okay</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10185</v>
      </c>
      <c r="AT281" s="10"/>
    </row>
    <row r="282" spans="1:46" x14ac:dyDescent="0.25">
      <c r="A282" s="14" t="str">
        <f>IFERROR(IF(BTT[[#This Row],[Lfd Nr. 
(aus konsolidierter Datei)]]&lt;&gt;"",BTT[[#This Row],[Lfd Nr. 
(aus konsolidierter Datei)]],VLOOKUP(aktives_Teilprojekt,Teilprojekte[[Teilprojekte]:[Kürzel]],2,FALSE)&amp;ROW(BTT[[#This Row],[Lfd Nr.
(automatisch)]])-2),"")</f>
        <v>NL395</v>
      </c>
      <c r="B282" s="15" t="s">
        <v>8593</v>
      </c>
      <c r="C282" s="15"/>
      <c r="D282" t="s">
        <v>5746</v>
      </c>
      <c r="E282" s="10" t="str">
        <f>IFERROR(IF(NOT(BTT[[#This Row],[Manuelle Änderung des Verantwortliches TP
(Auswahl - bei Bedarf)]]=""),BTT[[#This Row],[Manuelle Änderung des Verantwortliches TP
(Auswahl - bei Bedarf)]],VLOOKUP(BTT[[#This Row],[Hauptprozess
(Pflichtauswahl)]],Hauptprozesse[],3,FALSE)),"")</f>
        <v>NL</v>
      </c>
      <c r="G282" t="s">
        <v>10238</v>
      </c>
      <c r="H282" s="10" t="s">
        <v>6039</v>
      </c>
      <c r="I282" t="s">
        <v>5745</v>
      </c>
      <c r="J282" s="10" t="str">
        <f>IFERROR(VLOOKUP(BTT[[#This Row],[Verwendete Transaktion (Pflichtauswahl)]],Transaktionen[[Transaktionen]:[Langtext]],2,FALSE),"")</f>
        <v>Auswertung Faktura SD</v>
      </c>
      <c r="V282" s="10" t="str">
        <f>IFERROR(VLOOKUP(BTT[[#This Row],[Verwendetes Formular
(Auswahl falls relevant)]],Formulare[[Formularbezeichnung]:[Formularname (technisch)]],2,FALSE),"")</f>
        <v/>
      </c>
      <c r="Y282" s="4"/>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s="10" t="str">
        <f>IFERROR(IF(BTT[[#This Row],[SAP-Modul
(Pflichtauswahl)]]&lt;&gt;VLOOKUP(BTT[[#This Row],[Verwendete Transaktion (Pflichtauswahl)]],Transaktionen[[Transaktionen]:[Modul]],3,FALSE),"Modul anders","okay"),"")</f>
        <v>okay</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10189</v>
      </c>
      <c r="AT282" s="10"/>
    </row>
    <row r="283" spans="1:46" x14ac:dyDescent="0.25">
      <c r="A283" s="14" t="str">
        <f>IFERROR(IF(BTT[[#This Row],[Lfd Nr. 
(aus konsolidierter Datei)]]&lt;&gt;"",BTT[[#This Row],[Lfd Nr. 
(aus konsolidierter Datei)]],VLOOKUP(aktives_Teilprojekt,Teilprojekte[[Teilprojekte]:[Kürzel]],2,FALSE)&amp;ROW(BTT[[#This Row],[Lfd Nr.
(automatisch)]])-2),"")</f>
        <v>NL396</v>
      </c>
      <c r="B283" s="15" t="s">
        <v>8593</v>
      </c>
      <c r="C283" s="15"/>
      <c r="D283" t="s">
        <v>10191</v>
      </c>
      <c r="E283" s="10" t="str">
        <f>IFERROR(IF(NOT(BTT[[#This Row],[Manuelle Änderung des Verantwortliches TP
(Auswahl - bei Bedarf)]]=""),BTT[[#This Row],[Manuelle Änderung des Verantwortliches TP
(Auswahl - bei Bedarf)]],VLOOKUP(BTT[[#This Row],[Hauptprozess
(Pflichtauswahl)]],Hauptprozesse[],3,FALSE)),"")</f>
        <v>NL</v>
      </c>
      <c r="G283" t="s">
        <v>10238</v>
      </c>
      <c r="H283" s="10" t="s">
        <v>6322</v>
      </c>
      <c r="I283" t="s">
        <v>4387</v>
      </c>
      <c r="J283" s="10" t="str">
        <f>IFERROR(VLOOKUP(BTT[[#This Row],[Verwendete Transaktion (Pflichtauswahl)]],Transaktionen[[Transaktionen]:[Langtext]],2,FALSE),"")</f>
        <v>Auftrag: Ist/Plan/Abweichung</v>
      </c>
      <c r="V283" s="10" t="str">
        <f>IFERROR(VLOOKUP(BTT[[#This Row],[Verwendetes Formular
(Auswahl falls relevant)]],Formulare[[Formularbezeichnung]:[Formularname (technisch)]],2,FALSE),"")</f>
        <v/>
      </c>
      <c r="Y283" s="4"/>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10190</v>
      </c>
      <c r="AT283" s="10"/>
    </row>
    <row r="284" spans="1:46" x14ac:dyDescent="0.25">
      <c r="A284" s="14" t="str">
        <f>IFERROR(IF(BTT[[#This Row],[Lfd Nr. 
(aus konsolidierter Datei)]]&lt;&gt;"",BTT[[#This Row],[Lfd Nr. 
(aus konsolidierter Datei)]],VLOOKUP(aktives_Teilprojekt,Teilprojekte[[Teilprojekte]:[Kürzel]],2,FALSE)&amp;ROW(BTT[[#This Row],[Lfd Nr.
(automatisch)]])-2),"")</f>
        <v>NL397</v>
      </c>
      <c r="B284" s="15" t="s">
        <v>8593</v>
      </c>
      <c r="C284" s="15"/>
      <c r="D284" t="s">
        <v>10193</v>
      </c>
      <c r="E284" s="10" t="str">
        <f>IFERROR(IF(NOT(BTT[[#This Row],[Manuelle Änderung des Verantwortliches TP
(Auswahl - bei Bedarf)]]=""),BTT[[#This Row],[Manuelle Änderung des Verantwortliches TP
(Auswahl - bei Bedarf)]],VLOOKUP(BTT[[#This Row],[Hauptprozess
(Pflichtauswahl)]],Hauptprozesse[],3,FALSE)),"")</f>
        <v>NL</v>
      </c>
      <c r="G284" t="s">
        <v>10238</v>
      </c>
      <c r="H284" s="10" t="s">
        <v>6322</v>
      </c>
      <c r="I284" t="s">
        <v>4436</v>
      </c>
      <c r="J284" s="10" t="str">
        <f>IFERROR(VLOOKUP(BTT[[#This Row],[Verwendete Transaktion (Pflichtauswahl)]],Transaktionen[[Transaktionen]:[Langtext]],2,FALSE),"")</f>
        <v>PrCtr-Gruppe Plan/Ist-Vergleich</v>
      </c>
      <c r="V284" s="10" t="str">
        <f>IFERROR(VLOOKUP(BTT[[#This Row],[Verwendetes Formular
(Auswahl falls relevant)]],Formulare[[Formularbezeichnung]:[Formularname (technisch)]],2,FALSE),"")</f>
        <v/>
      </c>
      <c r="Y284" s="4"/>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s="10" t="str">
        <f>IFERROR(IF(BTT[[#This Row],[SAP-Modul
(Pflichtauswahl)]]&lt;&gt;VLOOKUP(BTT[[#This Row],[Verwendete Transaktion (Pflichtauswahl)]],Transaktionen[[Transaktionen]:[Modul]],3,FALSE),"Modul anders","okay"),"")</f>
        <v>Modul anders</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10192</v>
      </c>
      <c r="AT284" s="10"/>
    </row>
    <row r="285" spans="1:46" x14ac:dyDescent="0.25">
      <c r="A285" s="14" t="str">
        <f>IFERROR(IF(BTT[[#This Row],[Lfd Nr. 
(aus konsolidierter Datei)]]&lt;&gt;"",BTT[[#This Row],[Lfd Nr. 
(aus konsolidierter Datei)]],VLOOKUP(aktives_Teilprojekt,Teilprojekte[[Teilprojekte]:[Kürzel]],2,FALSE)&amp;ROW(BTT[[#This Row],[Lfd Nr.
(automatisch)]])-2),"")</f>
        <v>NL401</v>
      </c>
      <c r="B285" s="15" t="s">
        <v>8593</v>
      </c>
      <c r="C285" s="15"/>
      <c r="D285" t="s">
        <v>10201</v>
      </c>
      <c r="E285" s="10" t="str">
        <f>IFERROR(IF(NOT(BTT[[#This Row],[Manuelle Änderung des Verantwortliches TP
(Auswahl - bei Bedarf)]]=""),BTT[[#This Row],[Manuelle Änderung des Verantwortliches TP
(Auswahl - bei Bedarf)]],VLOOKUP(BTT[[#This Row],[Hauptprozess
(Pflichtauswahl)]],Hauptprozesse[],3,FALSE)),"")</f>
        <v>NL</v>
      </c>
      <c r="G285" t="s">
        <v>10238</v>
      </c>
      <c r="H285" s="10" t="s">
        <v>6043</v>
      </c>
      <c r="I285" t="s">
        <v>5141</v>
      </c>
      <c r="J285" s="10" t="str">
        <f>IFERROR(VLOOKUP(BTT[[#This Row],[Verwendete Transaktion (Pflichtauswahl)]],Transaktionen[[Transaktionen]:[Langtext]],2,FALSE),"")</f>
        <v>Investitionsabwicklung</v>
      </c>
      <c r="V285" s="10" t="str">
        <f>IFERROR(VLOOKUP(BTT[[#This Row],[Verwendetes Formular
(Auswahl falls relevant)]],Formulare[[Formularbezeichnung]:[Formularname (technisch)]],2,FALSE),"")</f>
        <v/>
      </c>
      <c r="Y285" s="4"/>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s="10" t="str">
        <f>IFERROR(IF(BTT[[#This Row],[SAP-Modul
(Pflichtauswahl)]]&lt;&gt;VLOOKUP(BTT[[#This Row],[Verwendete Transaktion (Pflichtauswahl)]],Transaktionen[[Transaktionen]:[Modul]],3,FALSE),"Modul anders","okay"),"")</f>
        <v>Modul anders</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10200</v>
      </c>
      <c r="AT285" s="10"/>
    </row>
    <row r="286" spans="1:46" x14ac:dyDescent="0.25">
      <c r="A286" s="14" t="str">
        <f>IFERROR(IF(BTT[[#This Row],[Lfd Nr. 
(aus konsolidierter Datei)]]&lt;&gt;"",BTT[[#This Row],[Lfd Nr. 
(aus konsolidierter Datei)]],VLOOKUP(aktives_Teilprojekt,Teilprojekte[[Teilprojekte]:[Kürzel]],2,FALSE)&amp;ROW(BTT[[#This Row],[Lfd Nr.
(automatisch)]])-2),"")</f>
        <v>NL402</v>
      </c>
      <c r="B286" s="15" t="s">
        <v>8593</v>
      </c>
      <c r="C286" s="15"/>
      <c r="D286" t="s">
        <v>10201</v>
      </c>
      <c r="E286" s="10" t="str">
        <f>IFERROR(IF(NOT(BTT[[#This Row],[Manuelle Änderung des Verantwortliches TP
(Auswahl - bei Bedarf)]]=""),BTT[[#This Row],[Manuelle Änderung des Verantwortliches TP
(Auswahl - bei Bedarf)]],VLOOKUP(BTT[[#This Row],[Hauptprozess
(Pflichtauswahl)]],Hauptprozesse[],3,FALSE)),"")</f>
        <v>NL</v>
      </c>
      <c r="G286" t="s">
        <v>10238</v>
      </c>
      <c r="H286" s="10" t="s">
        <v>6322</v>
      </c>
      <c r="I286" t="s">
        <v>4394</v>
      </c>
      <c r="J286" s="10" t="str">
        <f>IFERROR(VLOOKUP(BTT[[#This Row],[Verwendete Transaktion (Pflichtauswahl)]],Transaktionen[[Transaktionen]:[Langtext]],2,FALSE),"")</f>
        <v>Auftrag: Ist/Plan/Obligo</v>
      </c>
      <c r="V286" s="10" t="str">
        <f>IFERROR(VLOOKUP(BTT[[#This Row],[Verwendetes Formular
(Auswahl falls relevant)]],Formulare[[Formularbezeichnung]:[Formularname (technisch)]],2,FALSE),"")</f>
        <v/>
      </c>
      <c r="Y286" s="4"/>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s="10" t="str">
        <f>IFERROR(IF(BTT[[#This Row],[SAP-Modul
(Pflichtauswahl)]]&lt;&gt;VLOOKUP(BTT[[#This Row],[Verwendete Transaktion (Pflichtauswahl)]],Transaktionen[[Transaktionen]:[Modul]],3,FALSE),"Modul anders","okay"),"")</f>
        <v>okay</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10202</v>
      </c>
      <c r="AT286" s="10"/>
    </row>
    <row r="287" spans="1:46" x14ac:dyDescent="0.25">
      <c r="A287" s="14" t="str">
        <f>IFERROR(IF(BTT[[#This Row],[Lfd Nr. 
(aus konsolidierter Datei)]]&lt;&gt;"",BTT[[#This Row],[Lfd Nr. 
(aus konsolidierter Datei)]],VLOOKUP(aktives_Teilprojekt,Teilprojekte[[Teilprojekte]:[Kürzel]],2,FALSE)&amp;ROW(BTT[[#This Row],[Lfd Nr.
(automatisch)]])-2),"")</f>
        <v>NL403</v>
      </c>
      <c r="B287" s="15" t="s">
        <v>8593</v>
      </c>
      <c r="C287" s="15"/>
      <c r="D287" t="s">
        <v>10204</v>
      </c>
      <c r="E287" s="10" t="str">
        <f>IFERROR(IF(NOT(BTT[[#This Row],[Manuelle Änderung des Verantwortliches TP
(Auswahl - bei Bedarf)]]=""),BTT[[#This Row],[Manuelle Änderung des Verantwortliches TP
(Auswahl - bei Bedarf)]],VLOOKUP(BTT[[#This Row],[Hauptprozess
(Pflichtauswahl)]],Hauptprozesse[],3,FALSE)),"")</f>
        <v>NL</v>
      </c>
      <c r="G287" t="s">
        <v>10238</v>
      </c>
      <c r="H287" s="10" t="s">
        <v>6322</v>
      </c>
      <c r="I287" t="s">
        <v>4436</v>
      </c>
      <c r="J287" s="10" t="str">
        <f>IFERROR(VLOOKUP(BTT[[#This Row],[Verwendete Transaktion (Pflichtauswahl)]],Transaktionen[[Transaktionen]:[Langtext]],2,FALSE),"")</f>
        <v>PrCtr-Gruppe Plan/Ist-Vergleich</v>
      </c>
      <c r="V287" s="10" t="str">
        <f>IFERROR(VLOOKUP(BTT[[#This Row],[Verwendetes Formular
(Auswahl falls relevant)]],Formulare[[Formularbezeichnung]:[Formularname (technisch)]],2,FALSE),"")</f>
        <v/>
      </c>
      <c r="Y287" s="4"/>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Modul anders</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10203</v>
      </c>
      <c r="AT287" s="10"/>
    </row>
    <row r="288" spans="1:46" x14ac:dyDescent="0.25">
      <c r="A288" s="14" t="str">
        <f>IFERROR(IF(BTT[[#This Row],[Lfd Nr. 
(aus konsolidierter Datei)]]&lt;&gt;"",BTT[[#This Row],[Lfd Nr. 
(aus konsolidierter Datei)]],VLOOKUP(aktives_Teilprojekt,Teilprojekte[[Teilprojekte]:[Kürzel]],2,FALSE)&amp;ROW(BTT[[#This Row],[Lfd Nr.
(automatisch)]])-2),"")</f>
        <v>NL409</v>
      </c>
      <c r="B288" s="15"/>
      <c r="C288" s="15"/>
      <c r="E288" s="10" t="str">
        <f>IFERROR(IF(NOT(BTT[[#This Row],[Manuelle Änderung des Verantwortliches TP
(Auswahl - bei Bedarf)]]=""),BTT[[#This Row],[Manuelle Änderung des Verantwortliches TP
(Auswahl - bei Bedarf)]],VLOOKUP(BTT[[#This Row],[Hauptprozess
(Pflichtauswahl)]],Hauptprozesse[],3,FALSE)),"")</f>
        <v>NL</v>
      </c>
      <c r="F288" t="s">
        <v>63</v>
      </c>
      <c r="H288" s="10"/>
      <c r="J288" s="10" t="str">
        <f>IFERROR(VLOOKUP(BTT[[#This Row],[Verwendete Transaktion (Pflichtauswahl)]],Transaktionen[[Transaktionen]:[Langtext]],2,FALSE),"")</f>
        <v/>
      </c>
      <c r="V288" s="10" t="str">
        <f>IFERROR(VLOOKUP(BTT[[#This Row],[Verwendetes Formular
(Auswahl falls relevant)]],Formulare[[Formularbezeichnung]:[Formularname (technisch)]],2,FALSE),"")</f>
        <v/>
      </c>
      <c r="Y288" s="4"/>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10213</v>
      </c>
      <c r="AT288" s="10"/>
    </row>
    <row r="289" spans="1:46" x14ac:dyDescent="0.25">
      <c r="A289" s="14" t="str">
        <f>IFERROR(IF(BTT[[#This Row],[Lfd Nr. 
(aus konsolidierter Datei)]]&lt;&gt;"",BTT[[#This Row],[Lfd Nr. 
(aus konsolidierter Datei)]],VLOOKUP(aktives_Teilprojekt,Teilprojekte[[Teilprojekte]:[Kürzel]],2,FALSE)&amp;ROW(BTT[[#This Row],[Lfd Nr.
(automatisch)]])-2),"")</f>
        <v>NL410</v>
      </c>
      <c r="B289" s="15" t="s">
        <v>8592</v>
      </c>
      <c r="C289" s="15"/>
      <c r="D289" t="s">
        <v>10215</v>
      </c>
      <c r="E289" s="10" t="str">
        <f>IFERROR(IF(NOT(BTT[[#This Row],[Manuelle Änderung des Verantwortliches TP
(Auswahl - bei Bedarf)]]=""),BTT[[#This Row],[Manuelle Änderung des Verantwortliches TP
(Auswahl - bei Bedarf)]],VLOOKUP(BTT[[#This Row],[Hauptprozess
(Pflichtauswahl)]],Hauptprozesse[],3,FALSE)),"")</f>
        <v>NL</v>
      </c>
      <c r="G289" t="s">
        <v>10241</v>
      </c>
      <c r="H289" s="10" t="s">
        <v>6040</v>
      </c>
      <c r="I289" t="s">
        <v>5568</v>
      </c>
      <c r="J289" s="10" t="str">
        <f>IFERROR(VLOOKUP(BTT[[#This Row],[Verwendete Transaktion (Pflichtauswahl)]],Transaktionen[[Transaktionen]:[Langtext]],2,FALSE),"")</f>
        <v>TRP Cockpit</v>
      </c>
      <c r="K289" t="s">
        <v>10271</v>
      </c>
      <c r="T289" t="s">
        <v>8525</v>
      </c>
      <c r="U289" t="s">
        <v>5795</v>
      </c>
      <c r="V289" s="10" t="str">
        <f>IFERROR(VLOOKUP(BTT[[#This Row],[Verwendetes Formular
(Auswahl falls relevant)]],Formulare[[Formularbezeichnung]:[Formularname (technisch)]],2,FALSE),"")</f>
        <v>ZPM_DES_ORDER_LIST</v>
      </c>
      <c r="Y289" s="4"/>
      <c r="Z289" t="s">
        <v>6046</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s="10" t="str">
        <f>IFERROR(IF(BTT[[#This Row],[SAP-Modul
(Pflichtauswahl)]]&lt;&gt;VLOOKUP(BTT[[#This Row],[Verwendete Transaktion (Pflichtauswahl)]],Transaktionen[[Transaktionen]:[Modul]],3,FALSE),"Modul anders","okay"),"")</f>
        <v>Modul anders</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10214</v>
      </c>
      <c r="AT289" s="10"/>
    </row>
    <row r="290" spans="1:46" x14ac:dyDescent="0.25">
      <c r="A290" s="14" t="str">
        <f>IFERROR(IF(BTT[[#This Row],[Lfd Nr. 
(aus konsolidierter Datei)]]&lt;&gt;"",BTT[[#This Row],[Lfd Nr. 
(aus konsolidierter Datei)]],VLOOKUP(aktives_Teilprojekt,Teilprojekte[[Teilprojekte]:[Kürzel]],2,FALSE)&amp;ROW(BTT[[#This Row],[Lfd Nr.
(automatisch)]])-2),"")</f>
        <v>NL411</v>
      </c>
      <c r="B290" s="15" t="s">
        <v>8592</v>
      </c>
      <c r="C290" s="15"/>
      <c r="D290" t="s">
        <v>10215</v>
      </c>
      <c r="E290" s="10" t="str">
        <f>IFERROR(IF(NOT(BTT[[#This Row],[Manuelle Änderung des Verantwortliches TP
(Auswahl - bei Bedarf)]]=""),BTT[[#This Row],[Manuelle Änderung des Verantwortliches TP
(Auswahl - bei Bedarf)]],VLOOKUP(BTT[[#This Row],[Hauptprozess
(Pflichtauswahl)]],Hauptprozesse[],3,FALSE)),"")</f>
        <v>NL</v>
      </c>
      <c r="G290" t="s">
        <v>10241</v>
      </c>
      <c r="H290" s="10" t="s">
        <v>6040</v>
      </c>
      <c r="I290" t="s">
        <v>5570</v>
      </c>
      <c r="J290" s="10" t="str">
        <f>IFERROR(VLOOKUP(BTT[[#This Row],[Verwendete Transaktion (Pflichtauswahl)]],Transaktionen[[Transaktionen]:[Langtext]],2,FALSE),"")</f>
        <v>TRP: Auftragsplanung</v>
      </c>
      <c r="K290" t="s">
        <v>10271</v>
      </c>
      <c r="T290" t="s">
        <v>8525</v>
      </c>
      <c r="U290" t="s">
        <v>5795</v>
      </c>
      <c r="V290" s="10" t="str">
        <f>IFERROR(VLOOKUP(BTT[[#This Row],[Verwendetes Formular
(Auswahl falls relevant)]],Formulare[[Formularbezeichnung]:[Formularname (technisch)]],2,FALSE),"")</f>
        <v>ZPM_DES_ORDER_LIST</v>
      </c>
      <c r="Y290" s="4"/>
      <c r="Z290" t="s">
        <v>6046</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s="10" t="str">
        <f>IFERROR(IF(BTT[[#This Row],[SAP-Modul
(Pflichtauswahl)]]&lt;&gt;VLOOKUP(BTT[[#This Row],[Verwendete Transaktion (Pflichtauswahl)]],Transaktionen[[Transaktionen]:[Modul]],3,FALSE),"Modul anders","okay"),"")</f>
        <v>Modul anders</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10216</v>
      </c>
      <c r="AT290" s="10"/>
    </row>
    <row r="291" spans="1:46" x14ac:dyDescent="0.25">
      <c r="A291" s="14" t="str">
        <f>IFERROR(IF(BTT[[#This Row],[Lfd Nr. 
(aus konsolidierter Datei)]]&lt;&gt;"",BTT[[#This Row],[Lfd Nr. 
(aus konsolidierter Datei)]],VLOOKUP(aktives_Teilprojekt,Teilprojekte[[Teilprojekte]:[Kürzel]],2,FALSE)&amp;ROW(BTT[[#This Row],[Lfd Nr.
(automatisch)]])-2),"")</f>
        <v>NL412</v>
      </c>
      <c r="B291" s="15" t="s">
        <v>8592</v>
      </c>
      <c r="C291" s="15"/>
      <c r="D291" t="s">
        <v>10215</v>
      </c>
      <c r="E291" s="10" t="str">
        <f>IFERROR(IF(NOT(BTT[[#This Row],[Manuelle Änderung des Verantwortliches TP
(Auswahl - bei Bedarf)]]=""),BTT[[#This Row],[Manuelle Änderung des Verantwortliches TP
(Auswahl - bei Bedarf)]],VLOOKUP(BTT[[#This Row],[Hauptprozess
(Pflichtauswahl)]],Hauptprozesse[],3,FALSE)),"")</f>
        <v>NL</v>
      </c>
      <c r="G291" t="s">
        <v>10241</v>
      </c>
      <c r="H291" s="10" t="s">
        <v>6040</v>
      </c>
      <c r="I291" t="s">
        <v>5572</v>
      </c>
      <c r="J291" s="10" t="str">
        <f>IFERROR(VLOOKUP(BTT[[#This Row],[Verwendete Transaktion (Pflichtauswahl)]],Transaktionen[[Transaktionen]:[Langtext]],2,FALSE),"")</f>
        <v>TRP: Kalenderpflege</v>
      </c>
      <c r="K291" t="s">
        <v>10271</v>
      </c>
      <c r="T291" t="s">
        <v>8525</v>
      </c>
      <c r="U291" t="s">
        <v>5795</v>
      </c>
      <c r="V291" s="10" t="str">
        <f>IFERROR(VLOOKUP(BTT[[#This Row],[Verwendetes Formular
(Auswahl falls relevant)]],Formulare[[Formularbezeichnung]:[Formularname (technisch)]],2,FALSE),"")</f>
        <v>ZPM_DES_ORDER_LIST</v>
      </c>
      <c r="Y291" s="4"/>
      <c r="Z291" t="s">
        <v>6046</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s="10" t="str">
        <f>IFERROR(IF(BTT[[#This Row],[SAP-Modul
(Pflichtauswahl)]]&lt;&gt;VLOOKUP(BTT[[#This Row],[Verwendete Transaktion (Pflichtauswahl)]],Transaktionen[[Transaktionen]:[Modul]],3,FALSE),"Modul anders","okay"),"")</f>
        <v>Modul anders</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10217</v>
      </c>
      <c r="AT291" s="10"/>
    </row>
    <row r="292" spans="1:46" x14ac:dyDescent="0.25">
      <c r="A292" s="14" t="str">
        <f>IFERROR(IF(BTT[[#This Row],[Lfd Nr. 
(aus konsolidierter Datei)]]&lt;&gt;"",BTT[[#This Row],[Lfd Nr. 
(aus konsolidierter Datei)]],VLOOKUP(aktives_Teilprojekt,Teilprojekte[[Teilprojekte]:[Kürzel]],2,FALSE)&amp;ROW(BTT[[#This Row],[Lfd Nr.
(automatisch)]])-2),"")</f>
        <v>NL413</v>
      </c>
      <c r="B292" s="15" t="s">
        <v>8592</v>
      </c>
      <c r="C292" s="15"/>
      <c r="D292" t="s">
        <v>10215</v>
      </c>
      <c r="E292" s="10" t="str">
        <f>IFERROR(IF(NOT(BTT[[#This Row],[Manuelle Änderung des Verantwortliches TP
(Auswahl - bei Bedarf)]]=""),BTT[[#This Row],[Manuelle Änderung des Verantwortliches TP
(Auswahl - bei Bedarf)]],VLOOKUP(BTT[[#This Row],[Hauptprozess
(Pflichtauswahl)]],Hauptprozesse[],3,FALSE)),"")</f>
        <v>NL</v>
      </c>
      <c r="G292" t="s">
        <v>10241</v>
      </c>
      <c r="H292" s="10" t="s">
        <v>6040</v>
      </c>
      <c r="I292" t="s">
        <v>5574</v>
      </c>
      <c r="J292" s="10" t="str">
        <f>IFERROR(VLOOKUP(BTT[[#This Row],[Verwendete Transaktion (Pflichtauswahl)]],Transaktionen[[Transaktionen]:[Langtext]],2,FALSE),"")</f>
        <v>TRP: Routenpflege</v>
      </c>
      <c r="K292" t="s">
        <v>10271</v>
      </c>
      <c r="T292" t="s">
        <v>8525</v>
      </c>
      <c r="U292" t="s">
        <v>5795</v>
      </c>
      <c r="V292" s="10" t="str">
        <f>IFERROR(VLOOKUP(BTT[[#This Row],[Verwendetes Formular
(Auswahl falls relevant)]],Formulare[[Formularbezeichnung]:[Formularname (technisch)]],2,FALSE),"")</f>
        <v>ZPM_DES_ORDER_LIST</v>
      </c>
      <c r="Y292" s="4"/>
      <c r="Z292" t="s">
        <v>6046</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s="10" t="str">
        <f>IFERROR(IF(BTT[[#This Row],[SAP-Modul
(Pflichtauswahl)]]&lt;&gt;VLOOKUP(BTT[[#This Row],[Verwendete Transaktion (Pflichtauswahl)]],Transaktionen[[Transaktionen]:[Modul]],3,FALSE),"Modul anders","okay"),"")</f>
        <v>Modul anders</v>
      </c>
      <c r="AP292" s="10" t="str">
        <f>IFERROR(IF(COUNTIFS(BTT[Verwendete Transaktion (Pflichtauswahl)],BTT[[#This Row],[Verwendete Transaktion (Pflichtauswahl)]],BTT[SAP-Modul
(Pflichtauswahl)],"&lt;&gt;"&amp;BTT[[#This Row],[SAP-Modul
(Pflichtauswahl)]])&gt;0,"Modul anders","okay"),"")</f>
        <v>okay</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10218</v>
      </c>
      <c r="AT292" s="10"/>
    </row>
    <row r="293" spans="1:46" x14ac:dyDescent="0.25">
      <c r="A293" s="14" t="str">
        <f>IFERROR(IF(BTT[[#This Row],[Lfd Nr. 
(aus konsolidierter Datei)]]&lt;&gt;"",BTT[[#This Row],[Lfd Nr. 
(aus konsolidierter Datei)]],VLOOKUP(aktives_Teilprojekt,Teilprojekte[[Teilprojekte]:[Kürzel]],2,FALSE)&amp;ROW(BTT[[#This Row],[Lfd Nr.
(automatisch)]])-2),"")</f>
        <v>NL414</v>
      </c>
      <c r="B293" s="15" t="s">
        <v>8592</v>
      </c>
      <c r="C293" s="15"/>
      <c r="D293" t="s">
        <v>10215</v>
      </c>
      <c r="E293" s="10" t="str">
        <f>IFERROR(IF(NOT(BTT[[#This Row],[Manuelle Änderung des Verantwortliches TP
(Auswahl - bei Bedarf)]]=""),BTT[[#This Row],[Manuelle Änderung des Verantwortliches TP
(Auswahl - bei Bedarf)]],VLOOKUP(BTT[[#This Row],[Hauptprozess
(Pflichtauswahl)]],Hauptprozesse[],3,FALSE)),"")</f>
        <v>NL</v>
      </c>
      <c r="G293" t="s">
        <v>10241</v>
      </c>
      <c r="H293" s="10" t="s">
        <v>6040</v>
      </c>
      <c r="I293" t="s">
        <v>5576</v>
      </c>
      <c r="J293" s="10" t="str">
        <f>IFERROR(VLOOKUP(BTT[[#This Row],[Verwendete Transaktion (Pflichtauswahl)]],Transaktionen[[Transaktionen]:[Langtext]],2,FALSE),"")</f>
        <v>TRP: Equis mit Gewährleistungsende</v>
      </c>
      <c r="K293" t="s">
        <v>10271</v>
      </c>
      <c r="T293" t="s">
        <v>8525</v>
      </c>
      <c r="U293" t="s">
        <v>5795</v>
      </c>
      <c r="V293" s="10" t="str">
        <f>IFERROR(VLOOKUP(BTT[[#This Row],[Verwendetes Formular
(Auswahl falls relevant)]],Formulare[[Formularbezeichnung]:[Formularname (technisch)]],2,FALSE),"")</f>
        <v>ZPM_DES_ORDER_LIST</v>
      </c>
      <c r="Y293" s="4"/>
      <c r="Z293" t="s">
        <v>6046</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s="10" t="str">
        <f>IFERROR(IF(BTT[[#This Row],[SAP-Modul
(Pflichtauswahl)]]&lt;&gt;VLOOKUP(BTT[[#This Row],[Verwendete Transaktion (Pflichtauswahl)]],Transaktionen[[Transaktionen]:[Modul]],3,FALSE),"Modul anders","okay"),"")</f>
        <v>Modul anders</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10219</v>
      </c>
      <c r="AT293" s="10"/>
    </row>
    <row r="294" spans="1:46" x14ac:dyDescent="0.25">
      <c r="A294" s="14" t="str">
        <f>IFERROR(IF(BTT[[#This Row],[Lfd Nr. 
(aus konsolidierter Datei)]]&lt;&gt;"",BTT[[#This Row],[Lfd Nr. 
(aus konsolidierter Datei)]],VLOOKUP(aktives_Teilprojekt,Teilprojekte[[Teilprojekte]:[Kürzel]],2,FALSE)&amp;ROW(BTT[[#This Row],[Lfd Nr.
(automatisch)]])-2),"")</f>
        <v>NL415</v>
      </c>
      <c r="B294" s="15" t="s">
        <v>8592</v>
      </c>
      <c r="C294" s="15"/>
      <c r="D294" t="s">
        <v>10215</v>
      </c>
      <c r="E294" s="10" t="str">
        <f>IFERROR(IF(NOT(BTT[[#This Row],[Manuelle Änderung des Verantwortliches TP
(Auswahl - bei Bedarf)]]=""),BTT[[#This Row],[Manuelle Änderung des Verantwortliches TP
(Auswahl - bei Bedarf)]],VLOOKUP(BTT[[#This Row],[Hauptprozess
(Pflichtauswahl)]],Hauptprozesse[],3,FALSE)),"")</f>
        <v>NL</v>
      </c>
      <c r="G294" t="s">
        <v>10241</v>
      </c>
      <c r="H294" s="10" t="s">
        <v>6040</v>
      </c>
      <c r="I294" t="s">
        <v>10242</v>
      </c>
      <c r="J294" s="10" t="str">
        <f>IFERROR(VLOOKUP(BTT[[#This Row],[Verwendete Transaktion (Pflichtauswahl)]],Transaktionen[[Transaktionen]:[Langtext]],2,FALSE),"")</f>
        <v/>
      </c>
      <c r="K294" t="s">
        <v>10271</v>
      </c>
      <c r="T294" t="s">
        <v>8525</v>
      </c>
      <c r="U294" t="s">
        <v>5795</v>
      </c>
      <c r="V294" s="10" t="str">
        <f>IFERROR(VLOOKUP(BTT[[#This Row],[Verwendetes Formular
(Auswahl falls relevant)]],Formulare[[Formularbezeichnung]:[Formularname (technisch)]],2,FALSE),"")</f>
        <v>ZPM_DES_ORDER_LIST</v>
      </c>
      <c r="Y294" s="4"/>
      <c r="Z294" t="s">
        <v>6046</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s="10" t="str">
        <f>IFERROR(IF(BTT[[#This Row],[SAP-Modul
(Pflichtauswahl)]]&lt;&gt;VLOOKUP(BTT[[#This Row],[Verwendete Transaktion (Pflichtauswahl)]],Transaktionen[[Transaktionen]:[Modul]],3,FALSE),"Modul anders","okay"),"")</f>
        <v/>
      </c>
      <c r="AP294" s="10" t="str">
        <f>IFERROR(IF(COUNTIFS(BTT[Verwendete Transaktion (Pflichtauswahl)],BTT[[#This Row],[Verwendete Transaktion (Pflichtauswahl)]],BTT[SAP-Modul
(Pflichtauswahl)],"&lt;&gt;"&amp;BTT[[#This Row],[SAP-Modul
(Pflichtauswahl)]])&gt;0,"Modul anders","okay"),"")</f>
        <v>okay</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10220</v>
      </c>
      <c r="AT294" s="10"/>
    </row>
    <row r="295" spans="1:46" x14ac:dyDescent="0.25">
      <c r="A295" s="14" t="str">
        <f>IFERROR(IF(BTT[[#This Row],[Lfd Nr. 
(aus konsolidierter Datei)]]&lt;&gt;"",BTT[[#This Row],[Lfd Nr. 
(aus konsolidierter Datei)]],VLOOKUP(aktives_Teilprojekt,Teilprojekte[[Teilprojekte]:[Kürzel]],2,FALSE)&amp;ROW(BTT[[#This Row],[Lfd Nr.
(automatisch)]])-2),"")</f>
        <v>NL416</v>
      </c>
      <c r="B295" s="15" t="s">
        <v>8592</v>
      </c>
      <c r="C295" s="15"/>
      <c r="D295" t="s">
        <v>10215</v>
      </c>
      <c r="E295" s="10" t="str">
        <f>IFERROR(IF(NOT(BTT[[#This Row],[Manuelle Änderung des Verantwortliches TP
(Auswahl - bei Bedarf)]]=""),BTT[[#This Row],[Manuelle Änderung des Verantwortliches TP
(Auswahl - bei Bedarf)]],VLOOKUP(BTT[[#This Row],[Hauptprozess
(Pflichtauswahl)]],Hauptprozesse[],3,FALSE)),"")</f>
        <v>NL</v>
      </c>
      <c r="G295" t="s">
        <v>10241</v>
      </c>
      <c r="H295" s="10" t="s">
        <v>6040</v>
      </c>
      <c r="I295" t="s">
        <v>5578</v>
      </c>
      <c r="J295" s="10" t="str">
        <f>IFERROR(VLOOKUP(BTT[[#This Row],[Verwendete Transaktion (Pflichtauswahl)]],Transaktionen[[Transaktionen]:[Langtext]],2,FALSE),"")</f>
        <v>TRP: generieter offener Aufträge</v>
      </c>
      <c r="K295" t="s">
        <v>10271</v>
      </c>
      <c r="T295" t="s">
        <v>8525</v>
      </c>
      <c r="U295" t="s">
        <v>5795</v>
      </c>
      <c r="V295" s="10" t="str">
        <f>IFERROR(VLOOKUP(BTT[[#This Row],[Verwendetes Formular
(Auswahl falls relevant)]],Formulare[[Formularbezeichnung]:[Formularname (technisch)]],2,FALSE),"")</f>
        <v>ZPM_DES_ORDER_LIST</v>
      </c>
      <c r="Y295" s="4"/>
      <c r="Z295" t="s">
        <v>6046</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s="10" t="str">
        <f>IFERROR(IF(BTT[[#This Row],[SAP-Modul
(Pflichtauswahl)]]&lt;&gt;VLOOKUP(BTT[[#This Row],[Verwendete Transaktion (Pflichtauswahl)]],Transaktionen[[Transaktionen]:[Modul]],3,FALSE),"Modul anders","okay"),"")</f>
        <v>Modul anders</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10221</v>
      </c>
      <c r="AT295" s="10"/>
    </row>
    <row r="296" spans="1:46" x14ac:dyDescent="0.25">
      <c r="A296" s="14" t="str">
        <f>IFERROR(IF(BTT[[#This Row],[Lfd Nr. 
(aus konsolidierter Datei)]]&lt;&gt;"",BTT[[#This Row],[Lfd Nr. 
(aus konsolidierter Datei)]],VLOOKUP(aktives_Teilprojekt,Teilprojekte[[Teilprojekte]:[Kürzel]],2,FALSE)&amp;ROW(BTT[[#This Row],[Lfd Nr.
(automatisch)]])-2),"")</f>
        <v>NL417</v>
      </c>
      <c r="B296" s="15" t="s">
        <v>8592</v>
      </c>
      <c r="C296" s="15"/>
      <c r="D296" t="s">
        <v>10215</v>
      </c>
      <c r="E296" s="10" t="str">
        <f>IFERROR(IF(NOT(BTT[[#This Row],[Manuelle Änderung des Verantwortliches TP
(Auswahl - bei Bedarf)]]=""),BTT[[#This Row],[Manuelle Änderung des Verantwortliches TP
(Auswahl - bei Bedarf)]],VLOOKUP(BTT[[#This Row],[Hauptprozess
(Pflichtauswahl)]],Hauptprozesse[],3,FALSE)),"")</f>
        <v>NL</v>
      </c>
      <c r="G296" t="s">
        <v>10241</v>
      </c>
      <c r="H296" s="10" t="s">
        <v>6040</v>
      </c>
      <c r="I296" t="s">
        <v>5580</v>
      </c>
      <c r="J296" s="10" t="str">
        <f>IFERROR(VLOOKUP(BTT[[#This Row],[Verwendete Transaktion (Pflichtauswahl)]],Transaktionen[[Transaktionen]:[Langtext]],2,FALSE),"")</f>
        <v>Equipment RE-Partner aktualisieren</v>
      </c>
      <c r="K296" t="s">
        <v>10271</v>
      </c>
      <c r="T296" t="s">
        <v>8525</v>
      </c>
      <c r="U296" t="s">
        <v>5795</v>
      </c>
      <c r="V296" s="10" t="str">
        <f>IFERROR(VLOOKUP(BTT[[#This Row],[Verwendetes Formular
(Auswahl falls relevant)]],Formulare[[Formularbezeichnung]:[Formularname (technisch)]],2,FALSE),"")</f>
        <v>ZPM_DES_ORDER_LIST</v>
      </c>
      <c r="Y296" s="4"/>
      <c r="Z296" t="s">
        <v>6046</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s="10" t="str">
        <f>IFERROR(IF(BTT[[#This Row],[SAP-Modul
(Pflichtauswahl)]]&lt;&gt;VLOOKUP(BTT[[#This Row],[Verwendete Transaktion (Pflichtauswahl)]],Transaktionen[[Transaktionen]:[Modul]],3,FALSE),"Modul anders","okay"),"")</f>
        <v>Modul anders</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10222</v>
      </c>
      <c r="AT296" s="10"/>
    </row>
    <row r="297" spans="1:46" x14ac:dyDescent="0.25">
      <c r="A297" s="14" t="str">
        <f>IFERROR(IF(BTT[[#This Row],[Lfd Nr. 
(aus konsolidierter Datei)]]&lt;&gt;"",BTT[[#This Row],[Lfd Nr. 
(aus konsolidierter Datei)]],VLOOKUP(aktives_Teilprojekt,Teilprojekte[[Teilprojekte]:[Kürzel]],2,FALSE)&amp;ROW(BTT[[#This Row],[Lfd Nr.
(automatisch)]])-2),"")</f>
        <v>NL418</v>
      </c>
      <c r="B297" s="15" t="s">
        <v>8592</v>
      </c>
      <c r="C297" s="15"/>
      <c r="D297" t="s">
        <v>10215</v>
      </c>
      <c r="E297" s="10" t="str">
        <f>IFERROR(IF(NOT(BTT[[#This Row],[Manuelle Änderung des Verantwortliches TP
(Auswahl - bei Bedarf)]]=""),BTT[[#This Row],[Manuelle Änderung des Verantwortliches TP
(Auswahl - bei Bedarf)]],VLOOKUP(BTT[[#This Row],[Hauptprozess
(Pflichtauswahl)]],Hauptprozesse[],3,FALSE)),"")</f>
        <v>NL</v>
      </c>
      <c r="G297" t="s">
        <v>10241</v>
      </c>
      <c r="H297" s="10" t="s">
        <v>6040</v>
      </c>
      <c r="I297" t="s">
        <v>10243</v>
      </c>
      <c r="J297" s="10" t="str">
        <f>IFERROR(VLOOKUP(BTT[[#This Row],[Verwendete Transaktion (Pflichtauswahl)]],Transaktionen[[Transaktionen]:[Langtext]],2,FALSE),"")</f>
        <v/>
      </c>
      <c r="K297" t="s">
        <v>10271</v>
      </c>
      <c r="T297" t="s">
        <v>8525</v>
      </c>
      <c r="U297" t="s">
        <v>5795</v>
      </c>
      <c r="V297" s="10" t="str">
        <f>IFERROR(VLOOKUP(BTT[[#This Row],[Verwendetes Formular
(Auswahl falls relevant)]],Formulare[[Formularbezeichnung]:[Formularname (technisch)]],2,FALSE),"")</f>
        <v>ZPM_DES_ORDER_LIST</v>
      </c>
      <c r="Y297" s="4"/>
      <c r="Z297" t="s">
        <v>6046</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s="10" t="str">
        <f>IFERROR(IF(BTT[[#This Row],[SAP-Modul
(Pflichtauswahl)]]&lt;&gt;VLOOKUP(BTT[[#This Row],[Verwendete Transaktion (Pflichtauswahl)]],Transaktionen[[Transaktionen]:[Modul]],3,FALSE),"Modul anders","okay"),"")</f>
        <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10223</v>
      </c>
      <c r="AT297" s="10"/>
    </row>
    <row r="298" spans="1:46" x14ac:dyDescent="0.25">
      <c r="A298" s="14" t="str">
        <f>IFERROR(IF(BTT[[#This Row],[Lfd Nr. 
(aus konsolidierter Datei)]]&lt;&gt;"",BTT[[#This Row],[Lfd Nr. 
(aus konsolidierter Datei)]],VLOOKUP(aktives_Teilprojekt,Teilprojekte[[Teilprojekte]:[Kürzel]],2,FALSE)&amp;ROW(BTT[[#This Row],[Lfd Nr.
(automatisch)]])-2),"")</f>
        <v>NL419</v>
      </c>
      <c r="B298" s="15" t="s">
        <v>8592</v>
      </c>
      <c r="C298" s="15"/>
      <c r="D298" t="s">
        <v>10215</v>
      </c>
      <c r="E298" s="10" t="str">
        <f>IFERROR(IF(NOT(BTT[[#This Row],[Manuelle Änderung des Verantwortliches TP
(Auswahl - bei Bedarf)]]=""),BTT[[#This Row],[Manuelle Änderung des Verantwortliches TP
(Auswahl - bei Bedarf)]],VLOOKUP(BTT[[#This Row],[Hauptprozess
(Pflichtauswahl)]],Hauptprozesse[],3,FALSE)),"")</f>
        <v>NL</v>
      </c>
      <c r="G298" t="s">
        <v>10241</v>
      </c>
      <c r="H298" s="10" t="s">
        <v>6040</v>
      </c>
      <c r="I298" t="s">
        <v>5582</v>
      </c>
      <c r="J298" s="10" t="str">
        <f>IFERROR(VLOOKUP(BTT[[#This Row],[Verwendete Transaktion (Pflichtauswahl)]],Transaktionen[[Transaktionen]:[Langtext]],2,FALSE),"")</f>
        <v>TRP: Rückmeldungen</v>
      </c>
      <c r="K298" t="s">
        <v>10271</v>
      </c>
      <c r="T298" t="s">
        <v>8525</v>
      </c>
      <c r="U298" t="s">
        <v>5795</v>
      </c>
      <c r="V298" s="10" t="str">
        <f>IFERROR(VLOOKUP(BTT[[#This Row],[Verwendetes Formular
(Auswahl falls relevant)]],Formulare[[Formularbezeichnung]:[Formularname (technisch)]],2,FALSE),"")</f>
        <v>ZPM_DES_ORDER_LIST</v>
      </c>
      <c r="Y298" s="4"/>
      <c r="Z298" t="s">
        <v>6046</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Modul anders</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10224</v>
      </c>
      <c r="AT298" s="10"/>
    </row>
    <row r="299" spans="1:46" x14ac:dyDescent="0.25">
      <c r="A299" s="14" t="str">
        <f>IFERROR(IF(BTT[[#This Row],[Lfd Nr. 
(aus konsolidierter Datei)]]&lt;&gt;"",BTT[[#This Row],[Lfd Nr. 
(aus konsolidierter Datei)]],VLOOKUP(aktives_Teilprojekt,Teilprojekte[[Teilprojekte]:[Kürzel]],2,FALSE)&amp;ROW(BTT[[#This Row],[Lfd Nr.
(automatisch)]])-2),"")</f>
        <v>NL420</v>
      </c>
      <c r="B299" s="15" t="s">
        <v>8592</v>
      </c>
      <c r="C299" s="15"/>
      <c r="D299" t="s">
        <v>10215</v>
      </c>
      <c r="E299" s="10" t="str">
        <f>IFERROR(IF(NOT(BTT[[#This Row],[Manuelle Änderung des Verantwortliches TP
(Auswahl - bei Bedarf)]]=""),BTT[[#This Row],[Manuelle Änderung des Verantwortliches TP
(Auswahl - bei Bedarf)]],VLOOKUP(BTT[[#This Row],[Hauptprozess
(Pflichtauswahl)]],Hauptprozesse[],3,FALSE)),"")</f>
        <v>NL</v>
      </c>
      <c r="G299" t="s">
        <v>10241</v>
      </c>
      <c r="H299" s="10" t="s">
        <v>6040</v>
      </c>
      <c r="I299" t="s">
        <v>5584</v>
      </c>
      <c r="J299" s="10" t="str">
        <f>IFERROR(VLOOKUP(BTT[[#This Row],[Verwendete Transaktion (Pflichtauswahl)]],Transaktionen[[Transaktionen]:[Langtext]],2,FALSE),"")</f>
        <v>Tabellenpflege TRP-Kolonnen</v>
      </c>
      <c r="K299" t="s">
        <v>10271</v>
      </c>
      <c r="T299" t="s">
        <v>8525</v>
      </c>
      <c r="U299" t="s">
        <v>5795</v>
      </c>
      <c r="V299" s="10" t="str">
        <f>IFERROR(VLOOKUP(BTT[[#This Row],[Verwendetes Formular
(Auswahl falls relevant)]],Formulare[[Formularbezeichnung]:[Formularname (technisch)]],2,FALSE),"")</f>
        <v>ZPM_DES_ORDER_LIST</v>
      </c>
      <c r="Y299" s="4"/>
      <c r="Z299" t="s">
        <v>6046</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Modul anders</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10225</v>
      </c>
      <c r="AT299" s="10"/>
    </row>
    <row r="300" spans="1:46" x14ac:dyDescent="0.25">
      <c r="A300" s="14" t="str">
        <f>IFERROR(IF(BTT[[#This Row],[Lfd Nr. 
(aus konsolidierter Datei)]]&lt;&gt;"",BTT[[#This Row],[Lfd Nr. 
(aus konsolidierter Datei)]],VLOOKUP(aktives_Teilprojekt,Teilprojekte[[Teilprojekte]:[Kürzel]],2,FALSE)&amp;ROW(BTT[[#This Row],[Lfd Nr.
(automatisch)]])-2),"")</f>
        <v>NL421</v>
      </c>
      <c r="B300" s="15" t="s">
        <v>8592</v>
      </c>
      <c r="C300" s="15"/>
      <c r="D300" t="s">
        <v>10215</v>
      </c>
      <c r="E300" s="10" t="str">
        <f>IFERROR(IF(NOT(BTT[[#This Row],[Manuelle Änderung des Verantwortliches TP
(Auswahl - bei Bedarf)]]=""),BTT[[#This Row],[Manuelle Änderung des Verantwortliches TP
(Auswahl - bei Bedarf)]],VLOOKUP(BTT[[#This Row],[Hauptprozess
(Pflichtauswahl)]],Hauptprozesse[],3,FALSE)),"")</f>
        <v>NL</v>
      </c>
      <c r="G300" t="s">
        <v>10241</v>
      </c>
      <c r="H300" s="10" t="s">
        <v>6040</v>
      </c>
      <c r="I300" t="s">
        <v>5586</v>
      </c>
      <c r="J300" s="10" t="str">
        <f>IFERROR(VLOOKUP(BTT[[#This Row],[Verwendete Transaktion (Pflichtauswahl)]],Transaktionen[[Transaktionen]:[Langtext]],2,FALSE),"")</f>
        <v>Tabellenpflege TRP-Servicezeiten</v>
      </c>
      <c r="K300" t="s">
        <v>10271</v>
      </c>
      <c r="T300" t="s">
        <v>8525</v>
      </c>
      <c r="U300" t="s">
        <v>5795</v>
      </c>
      <c r="V300" s="10" t="str">
        <f>IFERROR(VLOOKUP(BTT[[#This Row],[Verwendetes Formular
(Auswahl falls relevant)]],Formulare[[Formularbezeichnung]:[Formularname (technisch)]],2,FALSE),"")</f>
        <v>ZPM_DES_ORDER_LIST</v>
      </c>
      <c r="Y300" s="4"/>
      <c r="Z300" t="s">
        <v>6046</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Modul anders</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10226</v>
      </c>
      <c r="AT300" s="10"/>
    </row>
    <row r="301" spans="1:46" x14ac:dyDescent="0.25">
      <c r="A301" s="14" t="str">
        <f>IFERROR(IF(BTT[[#This Row],[Lfd Nr. 
(aus konsolidierter Datei)]]&lt;&gt;"",BTT[[#This Row],[Lfd Nr. 
(aus konsolidierter Datei)]],VLOOKUP(aktives_Teilprojekt,Teilprojekte[[Teilprojekte]:[Kürzel]],2,FALSE)&amp;ROW(BTT[[#This Row],[Lfd Nr.
(automatisch)]])-2),"")</f>
        <v>NL422</v>
      </c>
      <c r="B301" s="15" t="s">
        <v>8592</v>
      </c>
      <c r="C301" s="15"/>
      <c r="D301" t="s">
        <v>10215</v>
      </c>
      <c r="E301" s="10" t="str">
        <f>IFERROR(IF(NOT(BTT[[#This Row],[Manuelle Änderung des Verantwortliches TP
(Auswahl - bei Bedarf)]]=""),BTT[[#This Row],[Manuelle Änderung des Verantwortliches TP
(Auswahl - bei Bedarf)]],VLOOKUP(BTT[[#This Row],[Hauptprozess
(Pflichtauswahl)]],Hauptprozesse[],3,FALSE)),"")</f>
        <v>NL</v>
      </c>
      <c r="G301" t="s">
        <v>10241</v>
      </c>
      <c r="H301" s="10" t="s">
        <v>6040</v>
      </c>
      <c r="I301" t="s">
        <v>5588</v>
      </c>
      <c r="J301" s="10" t="str">
        <f>IFERROR(VLOOKUP(BTT[[#This Row],[Verwendete Transaktion (Pflichtauswahl)]],Transaktionen[[Transaktionen]:[Langtext]],2,FALSE),"")</f>
        <v>Tabellenpflege TRP-Wartungsintervall</v>
      </c>
      <c r="K301" t="s">
        <v>10271</v>
      </c>
      <c r="T301" t="s">
        <v>8525</v>
      </c>
      <c r="U301" t="s">
        <v>5795</v>
      </c>
      <c r="V301" s="10" t="str">
        <f>IFERROR(VLOOKUP(BTT[[#This Row],[Verwendetes Formular
(Auswahl falls relevant)]],Formulare[[Formularbezeichnung]:[Formularname (technisch)]],2,FALSE),"")</f>
        <v>ZPM_DES_ORDER_LIST</v>
      </c>
      <c r="Y301" s="4"/>
      <c r="Z301" t="s">
        <v>6046</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Modul anders</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10227</v>
      </c>
      <c r="AT301" s="10"/>
    </row>
    <row r="302" spans="1:46" x14ac:dyDescent="0.25">
      <c r="A302" s="14" t="str">
        <f>IFERROR(IF(BTT[[#This Row],[Lfd Nr. 
(aus konsolidierter Datei)]]&lt;&gt;"",BTT[[#This Row],[Lfd Nr. 
(aus konsolidierter Datei)]],VLOOKUP(aktives_Teilprojekt,Teilprojekte[[Teilprojekte]:[Kürzel]],2,FALSE)&amp;ROW(BTT[[#This Row],[Lfd Nr.
(automatisch)]])-2),"")</f>
        <v>NL423</v>
      </c>
      <c r="B302" s="15" t="s">
        <v>8592</v>
      </c>
      <c r="C302" s="15"/>
      <c r="D302" t="s">
        <v>10215</v>
      </c>
      <c r="E302" s="10" t="str">
        <f>IFERROR(IF(NOT(BTT[[#This Row],[Manuelle Änderung des Verantwortliches TP
(Auswahl - bei Bedarf)]]=""),BTT[[#This Row],[Manuelle Änderung des Verantwortliches TP
(Auswahl - bei Bedarf)]],VLOOKUP(BTT[[#This Row],[Hauptprozess
(Pflichtauswahl)]],Hauptprozesse[],3,FALSE)),"")</f>
        <v>NL</v>
      </c>
      <c r="G302" t="s">
        <v>10241</v>
      </c>
      <c r="H302" s="10" t="s">
        <v>6040</v>
      </c>
      <c r="I302" t="s">
        <v>10244</v>
      </c>
      <c r="J302" s="10" t="str">
        <f>IFERROR(VLOOKUP(BTT[[#This Row],[Verwendete Transaktion (Pflichtauswahl)]],Transaktionen[[Transaktionen]:[Langtext]],2,FALSE),"")</f>
        <v/>
      </c>
      <c r="K302" t="s">
        <v>10271</v>
      </c>
      <c r="T302" t="s">
        <v>8525</v>
      </c>
      <c r="U302" t="s">
        <v>5795</v>
      </c>
      <c r="V302" s="10" t="str">
        <f>IFERROR(VLOOKUP(BTT[[#This Row],[Verwendetes Formular
(Auswahl falls relevant)]],Formulare[[Formularbezeichnung]:[Formularname (technisch)]],2,FALSE),"")</f>
        <v>ZPM_DES_ORDER_LIST</v>
      </c>
      <c r="Y302" s="4"/>
      <c r="Z302" t="s">
        <v>6046</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10228</v>
      </c>
      <c r="AT302" s="10"/>
    </row>
    <row r="303" spans="1:46" x14ac:dyDescent="0.25">
      <c r="A303" s="14" t="str">
        <f>IFERROR(IF(BTT[[#This Row],[Lfd Nr. 
(aus konsolidierter Datei)]]&lt;&gt;"",BTT[[#This Row],[Lfd Nr. 
(aus konsolidierter Datei)]],VLOOKUP(aktives_Teilprojekt,Teilprojekte[[Teilprojekte]:[Kürzel]],2,FALSE)&amp;ROW(BTT[[#This Row],[Lfd Nr.
(automatisch)]])-2),"")</f>
        <v>NL424</v>
      </c>
      <c r="B303" s="15" t="s">
        <v>8592</v>
      </c>
      <c r="C303" s="15"/>
      <c r="D303" t="s">
        <v>10215</v>
      </c>
      <c r="E303" s="10" t="str">
        <f>IFERROR(IF(NOT(BTT[[#This Row],[Manuelle Änderung des Verantwortliches TP
(Auswahl - bei Bedarf)]]=""),BTT[[#This Row],[Manuelle Änderung des Verantwortliches TP
(Auswahl - bei Bedarf)]],VLOOKUP(BTT[[#This Row],[Hauptprozess
(Pflichtauswahl)]],Hauptprozesse[],3,FALSE)),"")</f>
        <v>NL</v>
      </c>
      <c r="G303" t="s">
        <v>10241</v>
      </c>
      <c r="H303" s="10" t="s">
        <v>6040</v>
      </c>
      <c r="I303" t="s">
        <v>5590</v>
      </c>
      <c r="J303" s="10" t="str">
        <f>IFERROR(VLOOKUP(BTT[[#This Row],[Verwendete Transaktion (Pflichtauswahl)]],Transaktionen[[Transaktionen]:[Langtext]],2,FALSE),"")</f>
        <v>Tabellenpflege Equipmentarten</v>
      </c>
      <c r="K303" t="s">
        <v>10271</v>
      </c>
      <c r="T303" t="s">
        <v>8525</v>
      </c>
      <c r="U303" t="s">
        <v>5795</v>
      </c>
      <c r="V303" s="10" t="str">
        <f>IFERROR(VLOOKUP(BTT[[#This Row],[Verwendetes Formular
(Auswahl falls relevant)]],Formulare[[Formularbezeichnung]:[Formularname (technisch)]],2,FALSE),"")</f>
        <v>ZPM_DES_ORDER_LIST</v>
      </c>
      <c r="Y303" s="4"/>
      <c r="Z303" t="s">
        <v>6046</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Modul anders</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10229</v>
      </c>
      <c r="AT303" s="10"/>
    </row>
    <row r="304" spans="1:46" x14ac:dyDescent="0.25">
      <c r="A304" s="14" t="str">
        <f>IFERROR(IF(BTT[[#This Row],[Lfd Nr. 
(aus konsolidierter Datei)]]&lt;&gt;"",BTT[[#This Row],[Lfd Nr. 
(aus konsolidierter Datei)]],VLOOKUP(aktives_Teilprojekt,Teilprojekte[[Teilprojekte]:[Kürzel]],2,FALSE)&amp;ROW(BTT[[#This Row],[Lfd Nr.
(automatisch)]])-2),"")</f>
        <v>NL425</v>
      </c>
      <c r="B304" s="15" t="s">
        <v>8592</v>
      </c>
      <c r="C304" s="15"/>
      <c r="D304" t="s">
        <v>10215</v>
      </c>
      <c r="E304" s="10" t="str">
        <f>IFERROR(IF(NOT(BTT[[#This Row],[Manuelle Änderung des Verantwortliches TP
(Auswahl - bei Bedarf)]]=""),BTT[[#This Row],[Manuelle Änderung des Verantwortliches TP
(Auswahl - bei Bedarf)]],VLOOKUP(BTT[[#This Row],[Hauptprozess
(Pflichtauswahl)]],Hauptprozesse[],3,FALSE)),"")</f>
        <v>NL</v>
      </c>
      <c r="G304" t="s">
        <v>10241</v>
      </c>
      <c r="H304" s="10" t="s">
        <v>6040</v>
      </c>
      <c r="I304" t="s">
        <v>5592</v>
      </c>
      <c r="J304" s="10" t="str">
        <f>IFERROR(VLOOKUP(BTT[[#This Row],[Verwendete Transaktion (Pflichtauswahl)]],Transaktionen[[Transaktionen]:[Langtext]],2,FALSE),"")</f>
        <v>Tabellenpflege Auftragsdaten</v>
      </c>
      <c r="K304" t="s">
        <v>10271</v>
      </c>
      <c r="T304" t="s">
        <v>8525</v>
      </c>
      <c r="U304" t="s">
        <v>5795</v>
      </c>
      <c r="V304" s="10" t="str">
        <f>IFERROR(VLOOKUP(BTT[[#This Row],[Verwendetes Formular
(Auswahl falls relevant)]],Formulare[[Formularbezeichnung]:[Formularname (technisch)]],2,FALSE),"")</f>
        <v>ZPM_DES_ORDER_LIST</v>
      </c>
      <c r="Y304" s="4"/>
      <c r="Z304" t="s">
        <v>6046</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s="10" t="str">
        <f>IFERROR(IF(BTT[[#This Row],[SAP-Modul
(Pflichtauswahl)]]&lt;&gt;VLOOKUP(BTT[[#This Row],[Verwendete Transaktion (Pflichtauswahl)]],Transaktionen[[Transaktionen]:[Modul]],3,FALSE),"Modul anders","okay"),"")</f>
        <v>Modul anders</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10230</v>
      </c>
      <c r="AT304" s="10"/>
    </row>
    <row r="305" spans="1:46" x14ac:dyDescent="0.25">
      <c r="A305" s="14" t="str">
        <f>IFERROR(IF(BTT[[#This Row],[Lfd Nr. 
(aus konsolidierter Datei)]]&lt;&gt;"",BTT[[#This Row],[Lfd Nr. 
(aus konsolidierter Datei)]],VLOOKUP(aktives_Teilprojekt,Teilprojekte[[Teilprojekte]:[Kürzel]],2,FALSE)&amp;ROW(BTT[[#This Row],[Lfd Nr.
(automatisch)]])-2),"")</f>
        <v>NL426</v>
      </c>
      <c r="B305" s="15" t="s">
        <v>8592</v>
      </c>
      <c r="C305" s="15"/>
      <c r="D305" t="s">
        <v>10215</v>
      </c>
      <c r="E305" s="10" t="str">
        <f>IFERROR(IF(NOT(BTT[[#This Row],[Manuelle Änderung des Verantwortliches TP
(Auswahl - bei Bedarf)]]=""),BTT[[#This Row],[Manuelle Änderung des Verantwortliches TP
(Auswahl - bei Bedarf)]],VLOOKUP(BTT[[#This Row],[Hauptprozess
(Pflichtauswahl)]],Hauptprozesse[],3,FALSE)),"")</f>
        <v>NL</v>
      </c>
      <c r="G305" t="s">
        <v>10241</v>
      </c>
      <c r="H305" s="10" t="s">
        <v>6040</v>
      </c>
      <c r="I305" t="s">
        <v>5594</v>
      </c>
      <c r="J305" s="10" t="str">
        <f>IFERROR(VLOOKUP(BTT[[#This Row],[Verwendete Transaktion (Pflichtauswahl)]],Transaktionen[[Transaktionen]:[Langtext]],2,FALSE),"")</f>
        <v>Tabellenpflege Vorgangsschlüssel</v>
      </c>
      <c r="K305" t="s">
        <v>10271</v>
      </c>
      <c r="T305" t="s">
        <v>8525</v>
      </c>
      <c r="U305" t="s">
        <v>5795</v>
      </c>
      <c r="V305" s="10" t="str">
        <f>IFERROR(VLOOKUP(BTT[[#This Row],[Verwendetes Formular
(Auswahl falls relevant)]],Formulare[[Formularbezeichnung]:[Formularname (technisch)]],2,FALSE),"")</f>
        <v>ZPM_DES_ORDER_LIST</v>
      </c>
      <c r="Y305" s="4"/>
      <c r="Z305" t="s">
        <v>6046</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s="10" t="str">
        <f>IFERROR(IF(BTT[[#This Row],[SAP-Modul
(Pflichtauswahl)]]&lt;&gt;VLOOKUP(BTT[[#This Row],[Verwendete Transaktion (Pflichtauswahl)]],Transaktionen[[Transaktionen]:[Modul]],3,FALSE),"Modul anders","okay"),"")</f>
        <v>Modul anders</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10231</v>
      </c>
      <c r="AT305" s="10"/>
    </row>
    <row r="306" spans="1:46" x14ac:dyDescent="0.25">
      <c r="A306" s="14" t="str">
        <f>IFERROR(IF(BTT[[#This Row],[Lfd Nr. 
(aus konsolidierter Datei)]]&lt;&gt;"",BTT[[#This Row],[Lfd Nr. 
(aus konsolidierter Datei)]],VLOOKUP(aktives_Teilprojekt,Teilprojekte[[Teilprojekte]:[Kürzel]],2,FALSE)&amp;ROW(BTT[[#This Row],[Lfd Nr.
(automatisch)]])-2),"")</f>
        <v>NL427</v>
      </c>
      <c r="B306" s="15" t="s">
        <v>8592</v>
      </c>
      <c r="C306" s="15"/>
      <c r="D306" t="s">
        <v>10215</v>
      </c>
      <c r="E306" s="10" t="str">
        <f>IFERROR(IF(NOT(BTT[[#This Row],[Manuelle Änderung des Verantwortliches TP
(Auswahl - bei Bedarf)]]=""),BTT[[#This Row],[Manuelle Änderung des Verantwortliches TP
(Auswahl - bei Bedarf)]],VLOOKUP(BTT[[#This Row],[Hauptprozess
(Pflichtauswahl)]],Hauptprozesse[],3,FALSE)),"")</f>
        <v>NL</v>
      </c>
      <c r="G306" t="s">
        <v>10241</v>
      </c>
      <c r="H306" s="10" t="s">
        <v>6040</v>
      </c>
      <c r="I306" t="s">
        <v>5596</v>
      </c>
      <c r="J306" s="10" t="str">
        <f>IFERROR(VLOOKUP(BTT[[#This Row],[Verwendete Transaktion (Pflichtauswahl)]],Transaktionen[[Transaktionen]:[Langtext]],2,FALSE),"")</f>
        <v>Tabellenpflege TRP-Equipmenttypen</v>
      </c>
      <c r="K306" t="s">
        <v>10271</v>
      </c>
      <c r="T306" t="s">
        <v>8525</v>
      </c>
      <c r="U306" t="s">
        <v>5795</v>
      </c>
      <c r="V306" s="10" t="str">
        <f>IFERROR(VLOOKUP(BTT[[#This Row],[Verwendetes Formular
(Auswahl falls relevant)]],Formulare[[Formularbezeichnung]:[Formularname (technisch)]],2,FALSE),"")</f>
        <v>ZPM_DES_ORDER_LIST</v>
      </c>
      <c r="Y306" s="4"/>
      <c r="Z306" t="s">
        <v>6046</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s="10" t="str">
        <f>IFERROR(IF(BTT[[#This Row],[SAP-Modul
(Pflichtauswahl)]]&lt;&gt;VLOOKUP(BTT[[#This Row],[Verwendete Transaktion (Pflichtauswahl)]],Transaktionen[[Transaktionen]:[Modul]],3,FALSE),"Modul anders","okay"),"")</f>
        <v>Modul anders</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10232</v>
      </c>
      <c r="AT306" s="10"/>
    </row>
    <row r="307" spans="1:46" x14ac:dyDescent="0.25">
      <c r="A307" s="14" t="str">
        <f>IFERROR(IF(BTT[[#This Row],[Lfd Nr. 
(aus konsolidierter Datei)]]&lt;&gt;"",BTT[[#This Row],[Lfd Nr. 
(aus konsolidierter Datei)]],VLOOKUP(aktives_Teilprojekt,Teilprojekte[[Teilprojekte]:[Kürzel]],2,FALSE)&amp;ROW(BTT[[#This Row],[Lfd Nr.
(automatisch)]])-2),"")</f>
        <v>NL428</v>
      </c>
      <c r="B307" s="15" t="s">
        <v>8592</v>
      </c>
      <c r="C307" s="15"/>
      <c r="D307" t="s">
        <v>10215</v>
      </c>
      <c r="E307" s="10" t="str">
        <f>IFERROR(IF(NOT(BTT[[#This Row],[Manuelle Änderung des Verantwortliches TP
(Auswahl - bei Bedarf)]]=""),BTT[[#This Row],[Manuelle Änderung des Verantwortliches TP
(Auswahl - bei Bedarf)]],VLOOKUP(BTT[[#This Row],[Hauptprozess
(Pflichtauswahl)]],Hauptprozesse[],3,FALSE)),"")</f>
        <v>NL</v>
      </c>
      <c r="G307" t="s">
        <v>10241</v>
      </c>
      <c r="H307" s="10" t="s">
        <v>6040</v>
      </c>
      <c r="I307" t="s">
        <v>7437</v>
      </c>
      <c r="J307" s="10" t="str">
        <f>IFERROR(VLOOKUP(BTT[[#This Row],[Verwendete Transaktion (Pflichtauswahl)]],Transaktionen[[Transaktionen]:[Langtext]],2,FALSE),"")</f>
        <v>Dashboard-Daten aktualisieren</v>
      </c>
      <c r="K307" t="s">
        <v>10271</v>
      </c>
      <c r="T307" t="s">
        <v>8525</v>
      </c>
      <c r="U307" t="s">
        <v>5795</v>
      </c>
      <c r="V307" s="10" t="str">
        <f>IFERROR(VLOOKUP(BTT[[#This Row],[Verwendetes Formular
(Auswahl falls relevant)]],Formulare[[Formularbezeichnung]:[Formularname (technisch)]],2,FALSE),"")</f>
        <v>ZPM_DES_ORDER_LIST</v>
      </c>
      <c r="Y307" s="4"/>
      <c r="Z307" t="s">
        <v>6046</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s="10" t="str">
        <f>IFERROR(IF(BTT[[#This Row],[SAP-Modul
(Pflichtauswahl)]]&lt;&gt;VLOOKUP(BTT[[#This Row],[Verwendete Transaktion (Pflichtauswahl)]],Transaktionen[[Transaktionen]:[Modul]],3,FALSE),"Modul anders","okay"),"")</f>
        <v>Modul anders</v>
      </c>
      <c r="AP307" s="10" t="str">
        <f>IFERROR(IF(COUNTIFS(BTT[Verwendete Transaktion (Pflichtauswahl)],BTT[[#This Row],[Verwendete Transaktion (Pflichtauswahl)]],BTT[SAP-Modul
(Pflichtauswahl)],"&lt;&gt;"&amp;BTT[[#This Row],[SAP-Modul
(Pflichtauswahl)]])&gt;0,"Modul anders","okay"),"")</f>
        <v>okay</v>
      </c>
      <c r="AQ307" s="10" t="str">
        <f>IFERROR(IF(COUNTIFS(BTT[Verwendete Transaktion (Pflichtauswahl)],BTT[[#This Row],[Verwendete Transaktion (Pflichtauswahl)]],BTT[Verantwortliches TP
(automatisch)],"&lt;&gt;"&amp;BTT[[#This Row],[Verantwortliches TP
(automatisch)]])&gt;0,"Transaktion mehrfach","okay"),"")</f>
        <v>okay</v>
      </c>
      <c r="AR307" s="10" t="str">
        <f>IFERROR(IF(COUNTIFS(BTT[Verwendete Transaktion (Pflichtauswahl)],BTT[[#This Row],[Verwendete Transaktion (Pflichtauswahl)]],BTT[Verantwortliches TP
(automatisch)],"&lt;&gt;"&amp;VLOOKUP(aktives_Teilprojekt,Teilprojekte[[Teilprojekte]:[Kürzel]],2,FALSE))&gt;0,"Transaktion mehrfach","okay"),"")</f>
        <v>okay</v>
      </c>
      <c r="AS307" s="10" t="s">
        <v>10233</v>
      </c>
      <c r="AT307" s="10"/>
    </row>
    <row r="308" spans="1:46" ht="330" x14ac:dyDescent="0.25">
      <c r="A308" s="14" t="str">
        <f>IFERROR(IF(BTT[[#This Row],[Lfd Nr. 
(aus konsolidierter Datei)]]&lt;&gt;"",BTT[[#This Row],[Lfd Nr. 
(aus konsolidierter Datei)]],VLOOKUP(aktives_Teilprojekt,Teilprojekte[[Teilprojekte]:[Kürzel]],2,FALSE)&amp;ROW(BTT[[#This Row],[Lfd Nr.
(automatisch)]])-2),"")</f>
        <v>IH411</v>
      </c>
      <c r="B308" s="15" t="s">
        <v>6115</v>
      </c>
      <c r="C308" s="15"/>
      <c r="D308" t="s">
        <v>10382</v>
      </c>
      <c r="E308" s="10" t="str">
        <f>IFERROR(IF(NOT(BTT[[#This Row],[Manuelle Änderung des Verantwortliches TP
(Auswahl - bei Bedarf)]]=""),BTT[[#This Row],[Manuelle Änderung des Verantwortliches TP
(Auswahl - bei Bedarf)]],VLOOKUP(BTT[[#This Row],[Hauptprozess
(Pflichtauswahl)]],Hauptprozesse[],3,FALSE)),"")</f>
        <v>NL</v>
      </c>
      <c r="F308" t="s">
        <v>63</v>
      </c>
      <c r="H308" s="10" t="s">
        <v>8457</v>
      </c>
      <c r="I308" t="s">
        <v>5242</v>
      </c>
      <c r="J308" s="10" t="str">
        <f>IFERROR(VLOOKUP(BTT[[#This Row],[Verwendete Transaktion (Pflichtauswahl)]],Transaktionen[[Transaktionen]:[Langtext]],2,FALSE),"")</f>
        <v>Autom. Lstg.-verr. aus Filetransfer</v>
      </c>
      <c r="R308" t="s">
        <v>8990</v>
      </c>
      <c r="V308" s="10" t="str">
        <f>IFERROR(VLOOKUP(BTT[[#This Row],[Verwendetes Formular
(Auswahl falls relevant)]],Formulare[[Formularbezeichnung]:[Formularname (technisch)]],2,FALSE),"")</f>
        <v/>
      </c>
      <c r="Y308" s="4" t="s">
        <v>10400</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s="10" t="str">
        <f>IFERROR(IF(BTT[[#This Row],[SAP-Modul
(Pflichtauswahl)]]&lt;&gt;VLOOKUP(BTT[[#This Row],[Verwendete Transaktion (Pflichtauswahl)]],Transaktionen[[Transaktionen]:[Modul]],3,FALSE),"Modul anders","okay"),"")</f>
        <v>okay</v>
      </c>
      <c r="AP308" s="10" t="str">
        <f>IFERROR(IF(COUNTIFS(BTT[Verwendete Transaktion (Pflichtauswahl)],BTT[[#This Row],[Verwendete Transaktion (Pflichtauswahl)]],BTT[SAP-Modul
(Pflichtauswahl)],"&lt;&gt;"&amp;BTT[[#This Row],[SAP-Modul
(Pflichtauswahl)]])&gt;0,"Modul anders","okay"),"")</f>
        <v>okay</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10383</v>
      </c>
      <c r="AT308" s="10"/>
    </row>
    <row r="309" spans="1:46" ht="30" x14ac:dyDescent="0.25">
      <c r="A309" s="14" t="str">
        <f>IFERROR(IF(BTT[[#This Row],[Lfd Nr. 
(aus konsolidierter Datei)]]&lt;&gt;"",BTT[[#This Row],[Lfd Nr. 
(aus konsolidierter Datei)]],VLOOKUP(aktives_Teilprojekt,Teilprojekte[[Teilprojekte]:[Kürzel]],2,FALSE)&amp;ROW(BTT[[#This Row],[Lfd Nr.
(automatisch)]])-2),"")</f>
        <v>HL109</v>
      </c>
      <c r="B309" s="15" t="s">
        <v>6134</v>
      </c>
      <c r="C309" s="15" t="s">
        <v>6246</v>
      </c>
      <c r="D309" t="s">
        <v>10403</v>
      </c>
      <c r="E309" s="10" t="str">
        <f>IFERROR(IF(NOT(BTT[[#This Row],[Manuelle Änderung des Verantwortliches TP
(Auswahl - bei Bedarf)]]=""),BTT[[#This Row],[Manuelle Änderung des Verantwortliches TP
(Auswahl - bei Bedarf)]],VLOOKUP(BTT[[#This Row],[Hauptprozess
(Pflichtauswahl)]],Hauptprozesse[],3,FALSE)),"")</f>
        <v>NL</v>
      </c>
      <c r="F309" t="s">
        <v>63</v>
      </c>
      <c r="G309" t="s">
        <v>10238</v>
      </c>
      <c r="H309" s="10" t="s">
        <v>6087</v>
      </c>
      <c r="I309" t="s">
        <v>1204</v>
      </c>
      <c r="J309" s="10" t="str">
        <f>IFERROR(VLOOKUP(BTT[[#This Row],[Verwendete Transaktion (Pflichtauswahl)]],Transaktionen[[Transaktionen]:[Langtext]],2,FALSE),"")</f>
        <v>Customer-Interaction-Center</v>
      </c>
      <c r="M309" t="s">
        <v>6051</v>
      </c>
      <c r="O309" t="s">
        <v>6052</v>
      </c>
      <c r="P309" t="s">
        <v>10424</v>
      </c>
      <c r="R309" t="s">
        <v>8501</v>
      </c>
      <c r="T309" t="s">
        <v>6060</v>
      </c>
      <c r="V309" s="10" t="str">
        <f>IFERROR(VLOOKUP(BTT[[#This Row],[Verwendetes Formular
(Auswahl falls relevant)]],Formulare[[Formularbezeichnung]:[Formularname (technisch)]],2,FALSE),"")</f>
        <v/>
      </c>
      <c r="X309" t="s">
        <v>6051</v>
      </c>
      <c r="Y309" s="4" t="s">
        <v>10427</v>
      </c>
      <c r="Z309" t="s">
        <v>6046</v>
      </c>
      <c r="AB309" t="s">
        <v>6051</v>
      </c>
      <c r="AD309" t="s">
        <v>6065</v>
      </c>
      <c r="AG309" t="s">
        <v>6051</v>
      </c>
      <c r="AI309" t="s">
        <v>6051</v>
      </c>
      <c r="AJ309" t="s">
        <v>6051</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s="10" t="str">
        <f>IFERROR(IF(BTT[[#This Row],[SAP-Modul
(Pflichtauswahl)]]&lt;&gt;VLOOKUP(BTT[[#This Row],[Verwendete Transaktion (Pflichtauswahl)]],Transaktionen[[Transaktionen]:[Modul]],3,FALSE),"Modul anders","okay"),"")</f>
        <v>okay</v>
      </c>
      <c r="AP309" s="10" t="str">
        <f>IFERROR(IF(COUNTIFS(BTT[Verwendete Transaktion (Pflichtauswahl)],BTT[[#This Row],[Verwendete Transaktion (Pflichtauswahl)]],BTT[SAP-Modul
(Pflichtauswahl)],"&lt;&gt;"&amp;BTT[[#This Row],[SAP-Modul
(Pflichtauswahl)]])&gt;0,"Modul anders","okay"),"")</f>
        <v>okay</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10402</v>
      </c>
      <c r="AT309" s="10"/>
    </row>
    <row r="310" spans="1:46" ht="30" x14ac:dyDescent="0.25">
      <c r="A310" s="14" t="str">
        <f>IFERROR(IF(BTT[[#This Row],[Lfd Nr. 
(aus konsolidierter Datei)]]&lt;&gt;"",BTT[[#This Row],[Lfd Nr. 
(aus konsolidierter Datei)]],VLOOKUP(aktives_Teilprojekt,Teilprojekte[[Teilprojekte]:[Kürzel]],2,FALSE)&amp;ROW(BTT[[#This Row],[Lfd Nr.
(automatisch)]])-2),"")</f>
        <v>HL110</v>
      </c>
      <c r="B310" s="15" t="s">
        <v>6134</v>
      </c>
      <c r="C310" s="15" t="s">
        <v>6246</v>
      </c>
      <c r="D310" t="s">
        <v>10405</v>
      </c>
      <c r="E310" s="10" t="str">
        <f>IFERROR(IF(NOT(BTT[[#This Row],[Manuelle Änderung des Verantwortliches TP
(Auswahl - bei Bedarf)]]=""),BTT[[#This Row],[Manuelle Änderung des Verantwortliches TP
(Auswahl - bei Bedarf)]],VLOOKUP(BTT[[#This Row],[Hauptprozess
(Pflichtauswahl)]],Hauptprozesse[],3,FALSE)),"")</f>
        <v>NL</v>
      </c>
      <c r="F310" t="s">
        <v>63</v>
      </c>
      <c r="G310" t="s">
        <v>10238</v>
      </c>
      <c r="H310" s="10" t="s">
        <v>6087</v>
      </c>
      <c r="I310" t="s">
        <v>1204</v>
      </c>
      <c r="J310" s="10" t="str">
        <f>IFERROR(VLOOKUP(BTT[[#This Row],[Verwendete Transaktion (Pflichtauswahl)]],Transaktionen[[Transaktionen]:[Langtext]],2,FALSE),"")</f>
        <v>Customer-Interaction-Center</v>
      </c>
      <c r="M310" t="s">
        <v>6051</v>
      </c>
      <c r="O310" t="s">
        <v>6052</v>
      </c>
      <c r="P310" t="s">
        <v>10425</v>
      </c>
      <c r="R310" t="s">
        <v>8501</v>
      </c>
      <c r="T310" t="s">
        <v>6060</v>
      </c>
      <c r="V310" s="10" t="str">
        <f>IFERROR(VLOOKUP(BTT[[#This Row],[Verwendetes Formular
(Auswahl falls relevant)]],Formulare[[Formularbezeichnung]:[Formularname (technisch)]],2,FALSE),"")</f>
        <v/>
      </c>
      <c r="X310" t="s">
        <v>6051</v>
      </c>
      <c r="Y310" s="4" t="s">
        <v>10427</v>
      </c>
      <c r="Z310" t="s">
        <v>6046</v>
      </c>
      <c r="AB310" t="s">
        <v>6051</v>
      </c>
      <c r="AD310" t="s">
        <v>6065</v>
      </c>
      <c r="AG310" t="s">
        <v>6051</v>
      </c>
      <c r="AI310" t="s">
        <v>6051</v>
      </c>
      <c r="AJ310" t="s">
        <v>6051</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s="10" t="str">
        <f>IFERROR(IF(BTT[[#This Row],[SAP-Modul
(Pflichtauswahl)]]&lt;&gt;VLOOKUP(BTT[[#This Row],[Verwendete Transaktion (Pflichtauswahl)]],Transaktionen[[Transaktionen]:[Modul]],3,FALSE),"Modul anders","okay"),"")</f>
        <v>okay</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10404</v>
      </c>
      <c r="AT310" s="10"/>
    </row>
    <row r="311" spans="1:46" ht="30" x14ac:dyDescent="0.25">
      <c r="A311" s="14" t="str">
        <f>IFERROR(IF(BTT[[#This Row],[Lfd Nr. 
(aus konsolidierter Datei)]]&lt;&gt;"",BTT[[#This Row],[Lfd Nr. 
(aus konsolidierter Datei)]],VLOOKUP(aktives_Teilprojekt,Teilprojekte[[Teilprojekte]:[Kürzel]],2,FALSE)&amp;ROW(BTT[[#This Row],[Lfd Nr.
(automatisch)]])-2),"")</f>
        <v>HL125</v>
      </c>
      <c r="B311" s="15" t="s">
        <v>6134</v>
      </c>
      <c r="C311" s="15" t="s">
        <v>6247</v>
      </c>
      <c r="D311" t="s">
        <v>10407</v>
      </c>
      <c r="E311" s="10" t="str">
        <f>IFERROR(IF(NOT(BTT[[#This Row],[Manuelle Änderung des Verantwortliches TP
(Auswahl - bei Bedarf)]]=""),BTT[[#This Row],[Manuelle Änderung des Verantwortliches TP
(Auswahl - bei Bedarf)]],VLOOKUP(BTT[[#This Row],[Hauptprozess
(Pflichtauswahl)]],Hauptprozesse[],3,FALSE)),"")</f>
        <v>NL</v>
      </c>
      <c r="F311" t="s">
        <v>63</v>
      </c>
      <c r="G311" t="s">
        <v>10238</v>
      </c>
      <c r="H311" s="10" t="s">
        <v>6087</v>
      </c>
      <c r="I311" t="s">
        <v>1204</v>
      </c>
      <c r="J311" s="10" t="str">
        <f>IFERROR(VLOOKUP(BTT[[#This Row],[Verwendete Transaktion (Pflichtauswahl)]],Transaktionen[[Transaktionen]:[Langtext]],2,FALSE),"")</f>
        <v>Customer-Interaction-Center</v>
      </c>
      <c r="M311" t="s">
        <v>6051</v>
      </c>
      <c r="O311" t="s">
        <v>6052</v>
      </c>
      <c r="P311" t="s">
        <v>10426</v>
      </c>
      <c r="R311" t="s">
        <v>8501</v>
      </c>
      <c r="T311" t="s">
        <v>6060</v>
      </c>
      <c r="V311" s="10" t="str">
        <f>IFERROR(VLOOKUP(BTT[[#This Row],[Verwendetes Formular
(Auswahl falls relevant)]],Formulare[[Formularbezeichnung]:[Formularname (technisch)]],2,FALSE),"")</f>
        <v/>
      </c>
      <c r="X311" t="s">
        <v>6051</v>
      </c>
      <c r="Y311" s="4" t="s">
        <v>10427</v>
      </c>
      <c r="Z311" t="s">
        <v>6046</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10406</v>
      </c>
      <c r="AT311" s="10"/>
    </row>
    <row r="312" spans="1:46" ht="30" x14ac:dyDescent="0.25">
      <c r="A312" s="14" t="str">
        <f>IFERROR(IF(BTT[[#This Row],[Lfd Nr. 
(aus konsolidierter Datei)]]&lt;&gt;"",BTT[[#This Row],[Lfd Nr. 
(aus konsolidierter Datei)]],VLOOKUP(aktives_Teilprojekt,Teilprojekte[[Teilprojekte]:[Kürzel]],2,FALSE)&amp;ROW(BTT[[#This Row],[Lfd Nr.
(automatisch)]])-2),"")</f>
        <v>HL453</v>
      </c>
      <c r="B312" s="15" t="s">
        <v>41</v>
      </c>
      <c r="C312" s="15" t="s">
        <v>8542</v>
      </c>
      <c r="D312" t="s">
        <v>10411</v>
      </c>
      <c r="E312" s="10" t="str">
        <f>IFERROR(IF(NOT(BTT[[#This Row],[Manuelle Änderung des Verantwortliches TP
(Auswahl - bei Bedarf)]]=""),BTT[[#This Row],[Manuelle Änderung des Verantwortliches TP
(Auswahl - bei Bedarf)]],VLOOKUP(BTT[[#This Row],[Hauptprozess
(Pflichtauswahl)]],Hauptprozesse[],3,FALSE)),"")</f>
        <v>NL</v>
      </c>
      <c r="F312" t="s">
        <v>63</v>
      </c>
      <c r="G312" t="s">
        <v>10238</v>
      </c>
      <c r="H312" s="10" t="s">
        <v>8485</v>
      </c>
      <c r="I312" t="s">
        <v>8521</v>
      </c>
      <c r="J312" s="10" t="str">
        <f>IFERROR(VLOOKUP(BTT[[#This Row],[Verwendete Transaktion (Pflichtauswahl)]],Transaktionen[[Transaktionen]:[Langtext]],2,FALSE),"")</f>
        <v>Durchführung in Drittsystem (Non-SAP)</v>
      </c>
      <c r="O312" t="s">
        <v>6052</v>
      </c>
      <c r="V312" s="10" t="str">
        <f>IFERROR(VLOOKUP(BTT[[#This Row],[Verwendetes Formular
(Auswahl falls relevant)]],Formulare[[Formularbezeichnung]:[Formularname (technisch)]],2,FALSE),"")</f>
        <v/>
      </c>
      <c r="X312" t="s">
        <v>6052</v>
      </c>
      <c r="Y312" s="4" t="s">
        <v>10428</v>
      </c>
      <c r="Z312" t="s">
        <v>6046</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Modul anders</v>
      </c>
      <c r="AQ312" s="10" t="str">
        <f>IFERROR(IF(COUNTIFS(BTT[Verwendete Transaktion (Pflichtauswahl)],BTT[[#This Row],[Verwendete Transaktion (Pflichtauswahl)]],BTT[Verantwortliches TP
(automatisch)],"&lt;&gt;"&amp;BTT[[#This Row],[Verantwortliches TP
(automatisch)]])&gt;0,"Transaktion mehrfach","okay"),"")</f>
        <v>Transaktion mehrfach</v>
      </c>
      <c r="AR3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2" s="10" t="s">
        <v>10410</v>
      </c>
      <c r="AT312" s="10"/>
    </row>
    <row r="313" spans="1:46" ht="75" x14ac:dyDescent="0.25">
      <c r="A313" s="14" t="str">
        <f>IFERROR(IF(BTT[[#This Row],[Lfd Nr. 
(aus konsolidierter Datei)]]&lt;&gt;"",BTT[[#This Row],[Lfd Nr. 
(aus konsolidierter Datei)]],VLOOKUP(aktives_Teilprojekt,Teilprojekte[[Teilprojekte]:[Kürzel]],2,FALSE)&amp;ROW(BTT[[#This Row],[Lfd Nr.
(automatisch)]])-2),"")</f>
        <v>HL454</v>
      </c>
      <c r="B313" s="15" t="s">
        <v>41</v>
      </c>
      <c r="C313" s="15" t="s">
        <v>8542</v>
      </c>
      <c r="D313" t="s">
        <v>10413</v>
      </c>
      <c r="E313" s="10" t="str">
        <f>IFERROR(IF(NOT(BTT[[#This Row],[Manuelle Änderung des Verantwortliches TP
(Auswahl - bei Bedarf)]]=""),BTT[[#This Row],[Manuelle Änderung des Verantwortliches TP
(Auswahl - bei Bedarf)]],VLOOKUP(BTT[[#This Row],[Hauptprozess
(Pflichtauswahl)]],Hauptprozesse[],3,FALSE)),"")</f>
        <v>NL</v>
      </c>
      <c r="F313" t="s">
        <v>63</v>
      </c>
      <c r="G313" t="s">
        <v>10234</v>
      </c>
      <c r="H313" s="10" t="s">
        <v>8485</v>
      </c>
      <c r="I313" t="s">
        <v>8521</v>
      </c>
      <c r="J313" s="10" t="str">
        <f>IFERROR(VLOOKUP(BTT[[#This Row],[Verwendete Transaktion (Pflichtauswahl)]],Transaktionen[[Transaktionen]:[Langtext]],2,FALSE),"")</f>
        <v>Durchführung in Drittsystem (Non-SAP)</v>
      </c>
      <c r="O313" t="s">
        <v>6052</v>
      </c>
      <c r="R313" t="s">
        <v>8501</v>
      </c>
      <c r="T313" t="s">
        <v>6061</v>
      </c>
      <c r="V313" s="10" t="str">
        <f>IFERROR(VLOOKUP(BTT[[#This Row],[Verwendetes Formular
(Auswahl falls relevant)]],Formulare[[Formularbezeichnung]:[Formularname (technisch)]],2,FALSE),"")</f>
        <v/>
      </c>
      <c r="W313" t="s">
        <v>10429</v>
      </c>
      <c r="X313" t="s">
        <v>6052</v>
      </c>
      <c r="Y313" s="4" t="s">
        <v>10430</v>
      </c>
      <c r="Z313" t="s">
        <v>6046</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s="10" t="str">
        <f>IFERROR(IF(BTT[[#This Row],[SAP-Modul
(Pflichtauswahl)]]&lt;&gt;VLOOKUP(BTT[[#This Row],[Verwendete Transaktion (Pflichtauswahl)]],Transaktionen[[Transaktionen]:[Modul]],3,FALSE),"Modul anders","okay"),"")</f>
        <v>okay</v>
      </c>
      <c r="AP313" s="10" t="str">
        <f>IFERROR(IF(COUNTIFS(BTT[Verwendete Transaktion (Pflichtauswahl)],BTT[[#This Row],[Verwendete Transaktion (Pflichtauswahl)]],BTT[SAP-Modul
(Pflichtauswahl)],"&lt;&gt;"&amp;BTT[[#This Row],[SAP-Modul
(Pflichtauswahl)]])&gt;0,"Modul anders","okay"),"")</f>
        <v>Modul anders</v>
      </c>
      <c r="AQ313" s="10" t="str">
        <f>IFERROR(IF(COUNTIFS(BTT[Verwendete Transaktion (Pflichtauswahl)],BTT[[#This Row],[Verwendete Transaktion (Pflichtauswahl)]],BTT[Verantwortliches TP
(automatisch)],"&lt;&gt;"&amp;BTT[[#This Row],[Verantwortliches TP
(automatisch)]])&gt;0,"Transaktion mehrfach","okay"),"")</f>
        <v>Transaktion mehrfach</v>
      </c>
      <c r="AR3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3" s="10" t="s">
        <v>10412</v>
      </c>
      <c r="AT313" s="10"/>
    </row>
    <row r="314" spans="1:46" ht="30" x14ac:dyDescent="0.25">
      <c r="A314" s="14" t="str">
        <f>IFERROR(IF(BTT[[#This Row],[Lfd Nr. 
(aus konsolidierter Datei)]]&lt;&gt;"",BTT[[#This Row],[Lfd Nr. 
(aus konsolidierter Datei)]],VLOOKUP(aktives_Teilprojekt,Teilprojekte[[Teilprojekte]:[Kürzel]],2,FALSE)&amp;ROW(BTT[[#This Row],[Lfd Nr.
(automatisch)]])-2),"")</f>
        <v>HL455</v>
      </c>
      <c r="B314" s="15" t="s">
        <v>41</v>
      </c>
      <c r="C314" s="15" t="s">
        <v>8545</v>
      </c>
      <c r="D314" t="s">
        <v>10415</v>
      </c>
      <c r="E314" s="10" t="str">
        <f>IFERROR(IF(NOT(BTT[[#This Row],[Manuelle Änderung des Verantwortliches TP
(Auswahl - bei Bedarf)]]=""),BTT[[#This Row],[Manuelle Änderung des Verantwortliches TP
(Auswahl - bei Bedarf)]],VLOOKUP(BTT[[#This Row],[Hauptprozess
(Pflichtauswahl)]],Hauptprozesse[],3,FALSE)),"")</f>
        <v>NL</v>
      </c>
      <c r="F314" t="s">
        <v>63</v>
      </c>
      <c r="G314" t="s">
        <v>10234</v>
      </c>
      <c r="H314" s="10" t="s">
        <v>8485</v>
      </c>
      <c r="I314" t="s">
        <v>8521</v>
      </c>
      <c r="J314" s="10" t="str">
        <f>IFERROR(VLOOKUP(BTT[[#This Row],[Verwendete Transaktion (Pflichtauswahl)]],Transaktionen[[Transaktionen]:[Langtext]],2,FALSE),"")</f>
        <v>Durchführung in Drittsystem (Non-SAP)</v>
      </c>
      <c r="O314" t="s">
        <v>6052</v>
      </c>
      <c r="R314" t="s">
        <v>8501</v>
      </c>
      <c r="T314" t="s">
        <v>8525</v>
      </c>
      <c r="U314" t="s">
        <v>8882</v>
      </c>
      <c r="V314" s="10" t="str">
        <f>IFERROR(VLOOKUP(BTT[[#This Row],[Verwendetes Formular
(Auswahl falls relevant)]],Formulare[[Formularbezeichnung]:[Formularname (technisch)]],2,FALSE),"")</f>
        <v>Unbekannt</v>
      </c>
      <c r="W314" t="s">
        <v>10362</v>
      </c>
      <c r="X314" t="s">
        <v>6052</v>
      </c>
      <c r="Y314" s="4" t="s">
        <v>10431</v>
      </c>
      <c r="Z314" t="s">
        <v>6046</v>
      </c>
      <c r="AK314" s="10" t="str">
        <f>IF(BTT[[#This Row],[Subprozess
(optionale Auswahl)]]="","okay",IF(VLOOKUP(BTT[[#This Row],[Subprozess
(optionale Auswahl)]],BPML[[Subprozess]:[Zugeordneter Hauptprozess]],3,FALSE)=BTT[[#This Row],[Hauptprozess
(Pflichtauswahl)]],"okay","falscher Subprozess"))</f>
        <v>falscher Subprozess</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Modul anders</v>
      </c>
      <c r="AQ314" s="10" t="str">
        <f>IFERROR(IF(COUNTIFS(BTT[Verwendete Transaktion (Pflichtauswahl)],BTT[[#This Row],[Verwendete Transaktion (Pflichtauswahl)]],BTT[Verantwortliches TP
(automatisch)],"&lt;&gt;"&amp;BTT[[#This Row],[Verantwortliches TP
(automatisch)]])&gt;0,"Transaktion mehrfach","okay"),"")</f>
        <v>Transaktion mehrfach</v>
      </c>
      <c r="AR3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4" s="10" t="s">
        <v>10414</v>
      </c>
      <c r="AT314" s="10"/>
    </row>
    <row r="315" spans="1:46" x14ac:dyDescent="0.25">
      <c r="A315" s="14" t="str">
        <f>IFERROR(IF(BTT[[#This Row],[Lfd Nr. 
(aus konsolidierter Datei)]]&lt;&gt;"",BTT[[#This Row],[Lfd Nr. 
(aus konsolidierter Datei)]],VLOOKUP(aktives_Teilprojekt,Teilprojekte[[Teilprojekte]:[Kürzel]],2,FALSE)&amp;ROW(BTT[[#This Row],[Lfd Nr.
(automatisch)]])-2),"")</f>
        <v>NL181</v>
      </c>
      <c r="B315" s="15" t="s">
        <v>6121</v>
      </c>
      <c r="C315" s="15"/>
      <c r="D315" t="s">
        <v>652</v>
      </c>
      <c r="E315" s="10" t="str">
        <f>IFERROR(IF(NOT(BTT[[#This Row],[Manuelle Änderung des Verantwortliches TP
(Auswahl - bei Bedarf)]]=""),BTT[[#This Row],[Manuelle Änderung des Verantwortliches TP
(Auswahl - bei Bedarf)]],VLOOKUP(BTT[[#This Row],[Hauptprozess
(Pflichtauswahl)]],Hauptprozesse[],3,FALSE)),"")</f>
        <v>FI</v>
      </c>
      <c r="F315" t="s">
        <v>3</v>
      </c>
      <c r="G315" t="s">
        <v>10238</v>
      </c>
      <c r="H315" s="10" t="s">
        <v>8457</v>
      </c>
      <c r="I315" t="s">
        <v>2794</v>
      </c>
      <c r="J315" s="10" t="str">
        <f>IFERROR(VLOOKUP(BTT[[#This Row],[Verwendete Transaktion (Pflichtauswahl)]],Transaktionen[[Transaktionen]:[Langtext]],2,FALSE),"")</f>
        <v>Innenauftrag anzeigen</v>
      </c>
      <c r="O315" t="s">
        <v>6052</v>
      </c>
      <c r="T315" t="s">
        <v>6060</v>
      </c>
      <c r="V315" s="10" t="str">
        <f>IFERROR(VLOOKUP(BTT[[#This Row],[Verwendetes Formular
(Auswahl falls relevant)]],Formulare[[Formularbezeichnung]:[Formularname (technisch)]],2,FALSE),"")</f>
        <v/>
      </c>
      <c r="Y315" s="4"/>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Hauptprozess anderes TP</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Modul anders</v>
      </c>
      <c r="AQ315" s="10" t="str">
        <f>IFERROR(IF(COUNTIFS(BTT[Verwendete Transaktion (Pflichtauswahl)],BTT[[#This Row],[Verwendete Transaktion (Pflichtauswahl)]],BTT[Verantwortliches TP
(automatisch)],"&lt;&gt;"&amp;BTT[[#This Row],[Verantwortliches TP
(automatisch)]])&gt;0,"Transaktion mehrfach","okay"),"")</f>
        <v>Transaktion mehrfach</v>
      </c>
      <c r="AR3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5" s="10" t="s">
        <v>9827</v>
      </c>
      <c r="AT315" s="10" t="s">
        <v>10459</v>
      </c>
    </row>
    <row r="316" spans="1:46" ht="30" x14ac:dyDescent="0.25">
      <c r="A316" s="14" t="str">
        <f>IFERROR(IF(BTT[[#This Row],[Lfd Nr. 
(aus konsolidierter Datei)]]&lt;&gt;"",BTT[[#This Row],[Lfd Nr. 
(aus konsolidierter Datei)]],VLOOKUP(aktives_Teilprojekt,Teilprojekte[[Teilprojekte]:[Kürzel]],2,FALSE)&amp;ROW(BTT[[#This Row],[Lfd Nr.
(automatisch)]])-2),"")</f>
        <v>NL182</v>
      </c>
      <c r="B316" s="15" t="s">
        <v>6121</v>
      </c>
      <c r="C316" s="15"/>
      <c r="D316" t="s">
        <v>2777</v>
      </c>
      <c r="E316" s="10" t="str">
        <f>IFERROR(IF(NOT(BTT[[#This Row],[Manuelle Änderung des Verantwortliches TP
(Auswahl - bei Bedarf)]]=""),BTT[[#This Row],[Manuelle Änderung des Verantwortliches TP
(Auswahl - bei Bedarf)]],VLOOKUP(BTT[[#This Row],[Hauptprozess
(Pflichtauswahl)]],Hauptprozesse[],3,FALSE)),"")</f>
        <v>FI</v>
      </c>
      <c r="F316" t="s">
        <v>3</v>
      </c>
      <c r="G316" t="s">
        <v>10238</v>
      </c>
      <c r="H316" s="10" t="s">
        <v>8457</v>
      </c>
      <c r="I316" t="s">
        <v>2776</v>
      </c>
      <c r="J316" s="10" t="str">
        <f>IFERROR(VLOOKUP(BTT[[#This Row],[Verwendete Transaktion (Pflichtauswahl)]],Transaktionen[[Transaktionen]:[Langtext]],2,FALSE),"")</f>
        <v>Leistungsart anzeigen</v>
      </c>
      <c r="O316" t="s">
        <v>6052</v>
      </c>
      <c r="T316" t="s">
        <v>6060</v>
      </c>
      <c r="V316" s="10" t="str">
        <f>IFERROR(VLOOKUP(BTT[[#This Row],[Verwendetes Formular
(Auswahl falls relevant)]],Formulare[[Formularbezeichnung]:[Formularname (technisch)]],2,FALSE),"")</f>
        <v/>
      </c>
      <c r="Y316" s="4" t="s">
        <v>10321</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Hauptprozess anderes TP</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okay</v>
      </c>
      <c r="AP316" s="10" t="str">
        <f>IFERROR(IF(COUNTIFS(BTT[Verwendete Transaktion (Pflichtauswahl)],BTT[[#This Row],[Verwendete Transaktion (Pflichtauswahl)]],BTT[SAP-Modul
(Pflichtauswahl)],"&lt;&gt;"&amp;BTT[[#This Row],[SAP-Modul
(Pflichtauswahl)]])&gt;0,"Modul anders","okay"),"")</f>
        <v>okay</v>
      </c>
      <c r="AQ316" s="10" t="str">
        <f>IFERROR(IF(COUNTIFS(BTT[Verwendete Transaktion (Pflichtauswahl)],BTT[[#This Row],[Verwendete Transaktion (Pflichtauswahl)]],BTT[Verantwortliches TP
(automatisch)],"&lt;&gt;"&amp;BTT[[#This Row],[Verantwortliches TP
(automatisch)]])&gt;0,"Transaktion mehrfach","okay"),"")</f>
        <v>Transaktion mehrfach</v>
      </c>
      <c r="AR3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6" s="10" t="s">
        <v>9828</v>
      </c>
      <c r="AT316" s="10" t="s">
        <v>10459</v>
      </c>
    </row>
    <row r="317" spans="1:46" ht="30" x14ac:dyDescent="0.25">
      <c r="A317" s="14" t="str">
        <f>IFERROR(IF(BTT[[#This Row],[Lfd Nr. 
(aus konsolidierter Datei)]]&lt;&gt;"",BTT[[#This Row],[Lfd Nr. 
(aus konsolidierter Datei)]],VLOOKUP(aktives_Teilprojekt,Teilprojekte[[Teilprojekte]:[Kürzel]],2,FALSE)&amp;ROW(BTT[[#This Row],[Lfd Nr.
(automatisch)]])-2),"")</f>
        <v>NL183</v>
      </c>
      <c r="B317" s="15" t="s">
        <v>6121</v>
      </c>
      <c r="C317" s="15"/>
      <c r="D317" t="s">
        <v>2564</v>
      </c>
      <c r="E317" s="10" t="str">
        <f>IFERROR(IF(NOT(BTT[[#This Row],[Manuelle Änderung des Verantwortliches TP
(Auswahl - bei Bedarf)]]=""),BTT[[#This Row],[Manuelle Änderung des Verantwortliches TP
(Auswahl - bei Bedarf)]],VLOOKUP(BTT[[#This Row],[Hauptprozess
(Pflichtauswahl)]],Hauptprozesse[],3,FALSE)),"")</f>
        <v>FI</v>
      </c>
      <c r="F317" t="s">
        <v>3</v>
      </c>
      <c r="G317" t="s">
        <v>10238</v>
      </c>
      <c r="H317" s="10" t="s">
        <v>8457</v>
      </c>
      <c r="I317" t="s">
        <v>2563</v>
      </c>
      <c r="J317" s="10" t="str">
        <f>IFERROR(VLOOKUP(BTT[[#This Row],[Verwendete Transaktion (Pflichtauswahl)]],Transaktionen[[Transaktionen]:[Langtext]],2,FALSE),"")</f>
        <v>Kostenart anzeigen</v>
      </c>
      <c r="O317" t="s">
        <v>6052</v>
      </c>
      <c r="T317" t="s">
        <v>6060</v>
      </c>
      <c r="V317" s="10" t="str">
        <f>IFERROR(VLOOKUP(BTT[[#This Row],[Verwendetes Formular
(Auswahl falls relevant)]],Formulare[[Formularbezeichnung]:[Formularname (technisch)]],2,FALSE),"")</f>
        <v/>
      </c>
      <c r="Y317" s="4" t="s">
        <v>10321</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Hauptprozess anderes TP</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s="10" t="str">
        <f>IFERROR(IF(BTT[[#This Row],[SAP-Modul
(Pflichtauswahl)]]&lt;&gt;VLOOKUP(BTT[[#This Row],[Verwendete Transaktion (Pflichtauswahl)]],Transaktionen[[Transaktionen]:[Modul]],3,FALSE),"Modul anders","okay"),"")</f>
        <v>okay</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7" s="10" t="s">
        <v>9829</v>
      </c>
      <c r="AT317" s="10" t="s">
        <v>10459</v>
      </c>
    </row>
    <row r="318" spans="1:46" x14ac:dyDescent="0.25">
      <c r="A318" s="14" t="str">
        <f>IFERROR(IF(BTT[[#This Row],[Lfd Nr. 
(aus konsolidierter Datei)]]&lt;&gt;"",BTT[[#This Row],[Lfd Nr. 
(aus konsolidierter Datei)]],VLOOKUP(aktives_Teilprojekt,Teilprojekte[[Teilprojekte]:[Kürzel]],2,FALSE)&amp;ROW(BTT[[#This Row],[Lfd Nr.
(automatisch)]])-2),"")</f>
        <v>NL184</v>
      </c>
      <c r="B318" s="15" t="s">
        <v>6121</v>
      </c>
      <c r="C318" s="15"/>
      <c r="D318" t="s">
        <v>9831</v>
      </c>
      <c r="E318" s="10" t="str">
        <f>IFERROR(IF(NOT(BTT[[#This Row],[Manuelle Änderung des Verantwortliches TP
(Auswahl - bei Bedarf)]]=""),BTT[[#This Row],[Manuelle Änderung des Verantwortliches TP
(Auswahl - bei Bedarf)]],VLOOKUP(BTT[[#This Row],[Hauptprozess
(Pflichtauswahl)]],Hauptprozesse[],3,FALSE)),"")</f>
        <v>FI</v>
      </c>
      <c r="F318" t="s">
        <v>3</v>
      </c>
      <c r="G318" t="s">
        <v>10238</v>
      </c>
      <c r="H318" s="10" t="s">
        <v>3</v>
      </c>
      <c r="I318" t="s">
        <v>1760</v>
      </c>
      <c r="J318" s="10" t="str">
        <f>IFERROR(VLOOKUP(BTT[[#This Row],[Verwendete Transaktion (Pflichtauswahl)]],Transaktionen[[Transaktionen]:[Langtext]],2,FALSE),"")</f>
        <v>Beleg anzeigen</v>
      </c>
      <c r="O318" t="s">
        <v>6052</v>
      </c>
      <c r="T318" t="s">
        <v>6060</v>
      </c>
      <c r="V318" s="10" t="str">
        <f>IFERROR(VLOOKUP(BTT[[#This Row],[Verwendetes Formular
(Auswahl falls relevant)]],Formulare[[Formularbezeichnung]:[Formularname (technisch)]],2,FALSE),"")</f>
        <v/>
      </c>
      <c r="Y318" s="4"/>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Hauptprozess anderes TP</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s="10" t="str">
        <f>IFERROR(IF(BTT[[#This Row],[SAP-Modul
(Pflichtauswahl)]]&lt;&gt;VLOOKUP(BTT[[#This Row],[Verwendete Transaktion (Pflichtauswahl)]],Transaktionen[[Transaktionen]:[Modul]],3,FALSE),"Modul anders","okay"),"")</f>
        <v>Modul anders</v>
      </c>
      <c r="AP318" s="10" t="str">
        <f>IFERROR(IF(COUNTIFS(BTT[Verwendete Transaktion (Pflichtauswahl)],BTT[[#This Row],[Verwendete Transaktion (Pflichtauswahl)]],BTT[SAP-Modul
(Pflichtauswahl)],"&lt;&gt;"&amp;BTT[[#This Row],[SAP-Modul
(Pflichtauswahl)]])&gt;0,"Modul anders","okay"),"")</f>
        <v>Modul anders</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8" s="10" t="s">
        <v>9830</v>
      </c>
      <c r="AT318" s="10" t="s">
        <v>10459</v>
      </c>
    </row>
    <row r="319" spans="1:46" x14ac:dyDescent="0.25">
      <c r="A319" s="14" t="str">
        <f>IFERROR(IF(BTT[[#This Row],[Lfd Nr. 
(aus konsolidierter Datei)]]&lt;&gt;"",BTT[[#This Row],[Lfd Nr. 
(aus konsolidierter Datei)]],VLOOKUP(aktives_Teilprojekt,Teilprojekte[[Teilprojekte]:[Kürzel]],2,FALSE)&amp;ROW(BTT[[#This Row],[Lfd Nr.
(automatisch)]])-2),"")</f>
        <v>NL192</v>
      </c>
      <c r="B319" s="15" t="s">
        <v>6122</v>
      </c>
      <c r="C319" s="15"/>
      <c r="D319" t="s">
        <v>308</v>
      </c>
      <c r="E319" s="10" t="str">
        <f>IFERROR(IF(NOT(BTT[[#This Row],[Manuelle Änderung des Verantwortliches TP
(Auswahl - bei Bedarf)]]=""),BTT[[#This Row],[Manuelle Änderung des Verantwortliches TP
(Auswahl - bei Bedarf)]],VLOOKUP(BTT[[#This Row],[Hauptprozess
(Pflichtauswahl)]],Hauptprozesse[],3,FALSE)),"")</f>
        <v>FI</v>
      </c>
      <c r="F319" t="s">
        <v>3</v>
      </c>
      <c r="G319" t="s">
        <v>10238</v>
      </c>
      <c r="H319" s="10" t="s">
        <v>6089</v>
      </c>
      <c r="I319" t="s">
        <v>1876</v>
      </c>
      <c r="J319" s="10" t="str">
        <f>IFERROR(VLOOKUP(BTT[[#This Row],[Verwendete Transaktion (Pflichtauswahl)]],Transaktionen[[Transaktionen]:[Langtext]],2,FALSE),"")</f>
        <v>Anzeigen Elektronischer Kontoauszug</v>
      </c>
      <c r="O319" t="s">
        <v>6052</v>
      </c>
      <c r="T319" t="s">
        <v>6060</v>
      </c>
      <c r="V319" s="10" t="str">
        <f>IFERROR(VLOOKUP(BTT[[#This Row],[Verwendetes Formular
(Auswahl falls relevant)]],Formulare[[Formularbezeichnung]:[Formularname (technisch)]],2,FALSE),"")</f>
        <v/>
      </c>
      <c r="Y319" s="4"/>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Hauptprozess anderes TP</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 s="10" t="str">
        <f>IFERROR(IF(BTT[[#This Row],[SAP-Modul
(Pflichtauswahl)]]&lt;&gt;VLOOKUP(BTT[[#This Row],[Verwendete Transaktion (Pflichtauswahl)]],Transaktionen[[Transaktionen]:[Modul]],3,FALSE),"Modul anders","okay"),"")</f>
        <v>Modul anders</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9" s="10" t="s">
        <v>9841</v>
      </c>
      <c r="AT319" s="10" t="s">
        <v>10459</v>
      </c>
    </row>
    <row r="320" spans="1:46" x14ac:dyDescent="0.25">
      <c r="A320" s="14" t="str">
        <f>IFERROR(IF(BTT[[#This Row],[Lfd Nr. 
(aus konsolidierter Datei)]]&lt;&gt;"",BTT[[#This Row],[Lfd Nr. 
(aus konsolidierter Datei)]],VLOOKUP(aktives_Teilprojekt,Teilprojekte[[Teilprojekte]:[Kürzel]],2,FALSE)&amp;ROW(BTT[[#This Row],[Lfd Nr.
(automatisch)]])-2),"")</f>
        <v>NL193</v>
      </c>
      <c r="B320" s="15" t="s">
        <v>6122</v>
      </c>
      <c r="C320" s="15"/>
      <c r="D320" t="s">
        <v>9843</v>
      </c>
      <c r="E320" s="10" t="str">
        <f>IFERROR(IF(NOT(BTT[[#This Row],[Manuelle Änderung des Verantwortliches TP
(Auswahl - bei Bedarf)]]=""),BTT[[#This Row],[Manuelle Änderung des Verantwortliches TP
(Auswahl - bei Bedarf)]],VLOOKUP(BTT[[#This Row],[Hauptprozess
(Pflichtauswahl)]],Hauptprozesse[],3,FALSE)),"")</f>
        <v>FI</v>
      </c>
      <c r="F320" t="s">
        <v>3</v>
      </c>
      <c r="G320" t="s">
        <v>10238</v>
      </c>
      <c r="H320" s="10" t="s">
        <v>6089</v>
      </c>
      <c r="I320" t="s">
        <v>155</v>
      </c>
      <c r="J320" s="10" t="str">
        <f>IFERROR(VLOOKUP(BTT[[#This Row],[Verwendete Transaktion (Pflichtauswahl)]],Transaktionen[[Transaktionen]:[Langtext]],2,FALSE),"")</f>
        <v>Kontoauszüge: Nachbearbeitung</v>
      </c>
      <c r="N320" t="s">
        <v>10260</v>
      </c>
      <c r="O320" t="s">
        <v>6052</v>
      </c>
      <c r="T320" t="s">
        <v>6060</v>
      </c>
      <c r="V320" s="10" t="str">
        <f>IFERROR(VLOOKUP(BTT[[#This Row],[Verwendetes Formular
(Auswahl falls relevant)]],Formulare[[Formularbezeichnung]:[Formularname (technisch)]],2,FALSE),"")</f>
        <v/>
      </c>
      <c r="Y320" s="4"/>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Hauptprozess anderes TP</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 s="10" t="str">
        <f>IFERROR(IF(BTT[[#This Row],[SAP-Modul
(Pflichtauswahl)]]&lt;&gt;VLOOKUP(BTT[[#This Row],[Verwendete Transaktion (Pflichtauswahl)]],Transaktionen[[Transaktionen]:[Modul]],3,FALSE),"Modul anders","okay"),"")</f>
        <v>Modul anders</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0" s="10" t="s">
        <v>9842</v>
      </c>
      <c r="AT320" s="10" t="s">
        <v>10459</v>
      </c>
    </row>
    <row r="321" spans="1:46" x14ac:dyDescent="0.25">
      <c r="A321" s="14" t="str">
        <f>IFERROR(IF(BTT[[#This Row],[Lfd Nr. 
(aus konsolidierter Datei)]]&lt;&gt;"",BTT[[#This Row],[Lfd Nr. 
(aus konsolidierter Datei)]],VLOOKUP(aktives_Teilprojekt,Teilprojekte[[Teilprojekte]:[Kürzel]],2,FALSE)&amp;ROW(BTT[[#This Row],[Lfd Nr.
(automatisch)]])-2),"")</f>
        <v>NL194</v>
      </c>
      <c r="B321" s="15" t="s">
        <v>6122</v>
      </c>
      <c r="C321" s="15"/>
      <c r="D321" t="s">
        <v>9845</v>
      </c>
      <c r="E321" s="10" t="str">
        <f>IFERROR(IF(NOT(BTT[[#This Row],[Manuelle Änderung des Verantwortliches TP
(Auswahl - bei Bedarf)]]=""),BTT[[#This Row],[Manuelle Änderung des Verantwortliches TP
(Auswahl - bei Bedarf)]],VLOOKUP(BTT[[#This Row],[Hauptprozess
(Pflichtauswahl)]],Hauptprozesse[],3,FALSE)),"")</f>
        <v>FI</v>
      </c>
      <c r="F321" t="s">
        <v>3</v>
      </c>
      <c r="G321" t="s">
        <v>10238</v>
      </c>
      <c r="H321" s="10" t="s">
        <v>6089</v>
      </c>
      <c r="I321" t="s">
        <v>167</v>
      </c>
      <c r="J321" s="10" t="str">
        <f>IFERROR(VLOOKUP(BTT[[#This Row],[Verwendete Transaktion (Pflichtauswahl)]],Transaktionen[[Transaktionen]:[Langtext]],2,FALSE),"")</f>
        <v>AK:Auszugs-Pos. n. Ordnungsbegriffen</v>
      </c>
      <c r="N321" t="s">
        <v>10260</v>
      </c>
      <c r="O321" t="s">
        <v>6052</v>
      </c>
      <c r="T321" t="s">
        <v>6060</v>
      </c>
      <c r="V321" s="10" t="str">
        <f>IFERROR(VLOOKUP(BTT[[#This Row],[Verwendetes Formular
(Auswahl falls relevant)]],Formulare[[Formularbezeichnung]:[Formularname (technisch)]],2,FALSE),"")</f>
        <v/>
      </c>
      <c r="Y321" s="4"/>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Hauptprozess anderes TP</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s="10" t="str">
        <f>IFERROR(IF(BTT[[#This Row],[SAP-Modul
(Pflichtauswahl)]]&lt;&gt;VLOOKUP(BTT[[#This Row],[Verwendete Transaktion (Pflichtauswahl)]],Transaktionen[[Transaktionen]:[Modul]],3,FALSE),"Modul anders","okay"),"")</f>
        <v>Modul anders</v>
      </c>
      <c r="AP321" s="10" t="str">
        <f>IFERROR(IF(COUNTIFS(BTT[Verwendete Transaktion (Pflichtauswahl)],BTT[[#This Row],[Verwendete Transaktion (Pflichtauswahl)]],BTT[SAP-Modul
(Pflichtauswahl)],"&lt;&gt;"&amp;BTT[[#This Row],[SAP-Modul
(Pflichtauswahl)]])&gt;0,"Modul anders","okay"),"")</f>
        <v>okay</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1" s="10" t="s">
        <v>9844</v>
      </c>
      <c r="AT321" s="10" t="s">
        <v>10459</v>
      </c>
    </row>
    <row r="322" spans="1:46" x14ac:dyDescent="0.25">
      <c r="A322" s="14" t="str">
        <f>IFERROR(IF(BTT[[#This Row],[Lfd Nr. 
(aus konsolidierter Datei)]]&lt;&gt;"",BTT[[#This Row],[Lfd Nr. 
(aus konsolidierter Datei)]],VLOOKUP(aktives_Teilprojekt,Teilprojekte[[Teilprojekte]:[Kürzel]],2,FALSE)&amp;ROW(BTT[[#This Row],[Lfd Nr.
(automatisch)]])-2),"")</f>
        <v>NL195</v>
      </c>
      <c r="B322" s="15" t="s">
        <v>6122</v>
      </c>
      <c r="C322" s="15"/>
      <c r="D322" t="s">
        <v>9845</v>
      </c>
      <c r="E322" s="10" t="str">
        <f>IFERROR(IF(NOT(BTT[[#This Row],[Manuelle Änderung des Verantwortliches TP
(Auswahl - bei Bedarf)]]=""),BTT[[#This Row],[Manuelle Änderung des Verantwortliches TP
(Auswahl - bei Bedarf)]],VLOOKUP(BTT[[#This Row],[Hauptprozess
(Pflichtauswahl)]],Hauptprozesse[],3,FALSE)),"")</f>
        <v>FI</v>
      </c>
      <c r="F322" t="s">
        <v>3</v>
      </c>
      <c r="G322" t="s">
        <v>10238</v>
      </c>
      <c r="H322" s="10" t="s">
        <v>6089</v>
      </c>
      <c r="I322" t="s">
        <v>169</v>
      </c>
      <c r="J322" s="10" t="str">
        <f>IFERROR(VLOOKUP(BTT[[#This Row],[Verwendete Transaktion (Pflichtauswahl)]],Transaktionen[[Transaktionen]:[Langtext]],2,FALSE),"")</f>
        <v>AK:Auszugs-Pos. n. Ordnungsbegriffen</v>
      </c>
      <c r="N322" t="s">
        <v>10260</v>
      </c>
      <c r="O322" t="s">
        <v>6052</v>
      </c>
      <c r="T322" t="s">
        <v>6060</v>
      </c>
      <c r="V322" s="10" t="str">
        <f>IFERROR(VLOOKUP(BTT[[#This Row],[Verwendetes Formular
(Auswahl falls relevant)]],Formulare[[Formularbezeichnung]:[Formularname (technisch)]],2,FALSE),"")</f>
        <v/>
      </c>
      <c r="Y322" s="4"/>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Hauptprozess anderes TP</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s="10" t="str">
        <f>IFERROR(IF(BTT[[#This Row],[SAP-Modul
(Pflichtauswahl)]]&lt;&gt;VLOOKUP(BTT[[#This Row],[Verwendete Transaktion (Pflichtauswahl)]],Transaktionen[[Transaktionen]:[Modul]],3,FALSE),"Modul anders","okay"),"")</f>
        <v>Modul anders</v>
      </c>
      <c r="AP322" s="10" t="str">
        <f>IFERROR(IF(COUNTIFS(BTT[Verwendete Transaktion (Pflichtauswahl)],BTT[[#This Row],[Verwendete Transaktion (Pflichtauswahl)]],BTT[SAP-Modul
(Pflichtauswahl)],"&lt;&gt;"&amp;BTT[[#This Row],[SAP-Modul
(Pflichtauswahl)]])&gt;0,"Modul anders","okay"),"")</f>
        <v>okay</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2" s="10" t="s">
        <v>9846</v>
      </c>
      <c r="AT322" s="10" t="s">
        <v>10459</v>
      </c>
    </row>
    <row r="323" spans="1:46" x14ac:dyDescent="0.25">
      <c r="A323" s="14" t="str">
        <f>IFERROR(IF(BTT[[#This Row],[Lfd Nr. 
(aus konsolidierter Datei)]]&lt;&gt;"",BTT[[#This Row],[Lfd Nr. 
(aus konsolidierter Datei)]],VLOOKUP(aktives_Teilprojekt,Teilprojekte[[Teilprojekte]:[Kürzel]],2,FALSE)&amp;ROW(BTT[[#This Row],[Lfd Nr.
(automatisch)]])-2),"")</f>
        <v>NL196</v>
      </c>
      <c r="B323" s="15" t="s">
        <v>6122</v>
      </c>
      <c r="C323" s="15"/>
      <c r="D323" t="s">
        <v>9848</v>
      </c>
      <c r="E323" s="10" t="str">
        <f>IFERROR(IF(NOT(BTT[[#This Row],[Manuelle Änderung des Verantwortliches TP
(Auswahl - bei Bedarf)]]=""),BTT[[#This Row],[Manuelle Änderung des Verantwortliches TP
(Auswahl - bei Bedarf)]],VLOOKUP(BTT[[#This Row],[Hauptprozess
(Pflichtauswahl)]],Hauptprozesse[],3,FALSE)),"")</f>
        <v>FI</v>
      </c>
      <c r="F323" t="s">
        <v>3</v>
      </c>
      <c r="G323" t="s">
        <v>10238</v>
      </c>
      <c r="H323" s="10" t="s">
        <v>6089</v>
      </c>
      <c r="I323" t="s">
        <v>1658</v>
      </c>
      <c r="J323" s="10" t="str">
        <f>IFERROR(VLOOKUP(BTT[[#This Row],[Verwendete Transaktion (Pflichtauswahl)]],Transaktionen[[Transaktionen]:[Langtext]],2,FALSE),"")</f>
        <v>Umbuchung erfassen</v>
      </c>
      <c r="O323" t="s">
        <v>6052</v>
      </c>
      <c r="R323" t="s">
        <v>8892</v>
      </c>
      <c r="S323" t="s">
        <v>10261</v>
      </c>
      <c r="T323" t="s">
        <v>6061</v>
      </c>
      <c r="V323" s="10" t="str">
        <f>IFERROR(VLOOKUP(BTT[[#This Row],[Verwendetes Formular
(Auswahl falls relevant)]],Formulare[[Formularbezeichnung]:[Formularname (technisch)]],2,FALSE),"")</f>
        <v/>
      </c>
      <c r="W323" t="s">
        <v>10323</v>
      </c>
      <c r="Y323" s="4"/>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Hauptprozess anderes TP</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Modul anders</v>
      </c>
      <c r="AP323" s="10" t="str">
        <f>IFERROR(IF(COUNTIFS(BTT[Verwendete Transaktion (Pflichtauswahl)],BTT[[#This Row],[Verwendete Transaktion (Pflichtauswahl)]],BTT[SAP-Modul
(Pflichtauswahl)],"&lt;&gt;"&amp;BTT[[#This Row],[SAP-Modul
(Pflichtauswahl)]])&gt;0,"Modul anders","okay"),"")</f>
        <v>okay</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3" s="10" t="s">
        <v>9847</v>
      </c>
      <c r="AT323" s="10" t="s">
        <v>10459</v>
      </c>
    </row>
    <row r="324" spans="1:46" ht="60" x14ac:dyDescent="0.25">
      <c r="A324" s="14" t="str">
        <f>IFERROR(IF(BTT[[#This Row],[Lfd Nr. 
(aus konsolidierter Datei)]]&lt;&gt;"",BTT[[#This Row],[Lfd Nr. 
(aus konsolidierter Datei)]],VLOOKUP(aktives_Teilprojekt,Teilprojekte[[Teilprojekte]:[Kürzel]],2,FALSE)&amp;ROW(BTT[[#This Row],[Lfd Nr.
(automatisch)]])-2),"")</f>
        <v>NL197</v>
      </c>
      <c r="B324" s="15" t="s">
        <v>6122</v>
      </c>
      <c r="C324" s="15"/>
      <c r="D324" t="s">
        <v>9850</v>
      </c>
      <c r="E324" s="10" t="str">
        <f>IFERROR(IF(NOT(BTT[[#This Row],[Manuelle Änderung des Verantwortliches TP
(Auswahl - bei Bedarf)]]=""),BTT[[#This Row],[Manuelle Änderung des Verantwortliches TP
(Auswahl - bei Bedarf)]],VLOOKUP(BTT[[#This Row],[Hauptprozess
(Pflichtauswahl)]],Hauptprozesse[],3,FALSE)),"")</f>
        <v>FI</v>
      </c>
      <c r="F324" t="s">
        <v>3</v>
      </c>
      <c r="G324" t="s">
        <v>10238</v>
      </c>
      <c r="H324" s="10" t="s">
        <v>6089</v>
      </c>
      <c r="I324" t="s">
        <v>1658</v>
      </c>
      <c r="J324" s="10" t="str">
        <f>IFERROR(VLOOKUP(BTT[[#This Row],[Verwendete Transaktion (Pflichtauswahl)]],Transaktionen[[Transaktionen]:[Langtext]],2,FALSE),"")</f>
        <v>Umbuchung erfassen</v>
      </c>
      <c r="O324" t="s">
        <v>6052</v>
      </c>
      <c r="R324" t="s">
        <v>8892</v>
      </c>
      <c r="S324" t="s">
        <v>10262</v>
      </c>
      <c r="T324" t="s">
        <v>6061</v>
      </c>
      <c r="V324" s="10" t="str">
        <f>IFERROR(VLOOKUP(BTT[[#This Row],[Verwendetes Formular
(Auswahl falls relevant)]],Formulare[[Formularbezeichnung]:[Formularname (technisch)]],2,FALSE),"")</f>
        <v/>
      </c>
      <c r="W324" t="s">
        <v>10323</v>
      </c>
      <c r="Y324" s="4" t="s">
        <v>10324</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Hauptprozess anderes TP</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s="10" t="str">
        <f>IFERROR(IF(BTT[[#This Row],[SAP-Modul
(Pflichtauswahl)]]&lt;&gt;VLOOKUP(BTT[[#This Row],[Verwendete Transaktion (Pflichtauswahl)]],Transaktionen[[Transaktionen]:[Modul]],3,FALSE),"Modul anders","okay"),"")</f>
        <v>Modul anders</v>
      </c>
      <c r="AP324" s="10" t="str">
        <f>IFERROR(IF(COUNTIFS(BTT[Verwendete Transaktion (Pflichtauswahl)],BTT[[#This Row],[Verwendete Transaktion (Pflichtauswahl)]],BTT[SAP-Modul
(Pflichtauswahl)],"&lt;&gt;"&amp;BTT[[#This Row],[SAP-Modul
(Pflichtauswahl)]])&gt;0,"Modul anders","okay"),"")</f>
        <v>okay</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4" s="10" t="s">
        <v>9849</v>
      </c>
      <c r="AT324" s="10" t="s">
        <v>10459</v>
      </c>
    </row>
    <row r="325" spans="1:46" x14ac:dyDescent="0.25">
      <c r="A325" s="14" t="str">
        <f>IFERROR(IF(BTT[[#This Row],[Lfd Nr. 
(aus konsolidierter Datei)]]&lt;&gt;"",BTT[[#This Row],[Lfd Nr. 
(aus konsolidierter Datei)]],VLOOKUP(aktives_Teilprojekt,Teilprojekte[[Teilprojekte]:[Kürzel]],2,FALSE)&amp;ROW(BTT[[#This Row],[Lfd Nr.
(automatisch)]])-2),"")</f>
        <v>NL198</v>
      </c>
      <c r="B325" s="15" t="s">
        <v>6122</v>
      </c>
      <c r="C325" s="15"/>
      <c r="D325" t="s">
        <v>9852</v>
      </c>
      <c r="E325" s="10" t="str">
        <f>IFERROR(IF(NOT(BTT[[#This Row],[Manuelle Änderung des Verantwortliches TP
(Auswahl - bei Bedarf)]]=""),BTT[[#This Row],[Manuelle Änderung des Verantwortliches TP
(Auswahl - bei Bedarf)]],VLOOKUP(BTT[[#This Row],[Hauptprozess
(Pflichtauswahl)]],Hauptprozesse[],3,FALSE)),"")</f>
        <v>FI</v>
      </c>
      <c r="F325" t="s">
        <v>3</v>
      </c>
      <c r="G325" t="s">
        <v>10238</v>
      </c>
      <c r="H325" s="10" t="s">
        <v>6089</v>
      </c>
      <c r="I325" t="s">
        <v>1658</v>
      </c>
      <c r="J325" s="10" t="str">
        <f>IFERROR(VLOOKUP(BTT[[#This Row],[Verwendete Transaktion (Pflichtauswahl)]],Transaktionen[[Transaktionen]:[Langtext]],2,FALSE),"")</f>
        <v>Umbuchung erfassen</v>
      </c>
      <c r="O325" t="s">
        <v>6052</v>
      </c>
      <c r="T325" t="s">
        <v>6060</v>
      </c>
      <c r="V325" s="10" t="str">
        <f>IFERROR(VLOOKUP(BTT[[#This Row],[Verwendetes Formular
(Auswahl falls relevant)]],Formulare[[Formularbezeichnung]:[Formularname (technisch)]],2,FALSE),"")</f>
        <v/>
      </c>
      <c r="Y325" s="4"/>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Hauptprozess anderes TP</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Modul anders</v>
      </c>
      <c r="AP325" s="10" t="str">
        <f>IFERROR(IF(COUNTIFS(BTT[Verwendete Transaktion (Pflichtauswahl)],BTT[[#This Row],[Verwendete Transaktion (Pflichtauswahl)]],BTT[SAP-Modul
(Pflichtauswahl)],"&lt;&gt;"&amp;BTT[[#This Row],[SAP-Modul
(Pflichtauswahl)]])&gt;0,"Modul anders","okay"),"")</f>
        <v>okay</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5" s="10" t="s">
        <v>9851</v>
      </c>
      <c r="AT325" s="10" t="s">
        <v>10459</v>
      </c>
    </row>
    <row r="326" spans="1:46" x14ac:dyDescent="0.25">
      <c r="A326" s="14" t="str">
        <f>IFERROR(IF(BTT[[#This Row],[Lfd Nr. 
(aus konsolidierter Datei)]]&lt;&gt;"",BTT[[#This Row],[Lfd Nr. 
(aus konsolidierter Datei)]],VLOOKUP(aktives_Teilprojekt,Teilprojekte[[Teilprojekte]:[Kürzel]],2,FALSE)&amp;ROW(BTT[[#This Row],[Lfd Nr.
(automatisch)]])-2),"")</f>
        <v>NL199</v>
      </c>
      <c r="B326" s="15" t="s">
        <v>6122</v>
      </c>
      <c r="C326" s="15"/>
      <c r="D326" t="s">
        <v>9854</v>
      </c>
      <c r="E326" s="10" t="str">
        <f>IFERROR(IF(NOT(BTT[[#This Row],[Manuelle Änderung des Verantwortliches TP
(Auswahl - bei Bedarf)]]=""),BTT[[#This Row],[Manuelle Änderung des Verantwortliches TP
(Auswahl - bei Bedarf)]],VLOOKUP(BTT[[#This Row],[Hauptprozess
(Pflichtauswahl)]],Hauptprozesse[],3,FALSE)),"")</f>
        <v>FI</v>
      </c>
      <c r="F326" t="s">
        <v>3</v>
      </c>
      <c r="G326" t="s">
        <v>10238</v>
      </c>
      <c r="H326" s="10" t="s">
        <v>6089</v>
      </c>
      <c r="I326" t="s">
        <v>1851</v>
      </c>
      <c r="J326" s="10" t="str">
        <f>IFERROR(VLOOKUP(BTT[[#This Row],[Verwendete Transaktion (Pflichtauswahl)]],Transaktionen[[Transaktionen]:[Langtext]],2,FALSE),"")</f>
        <v>Anlegen Debitor (Buchhaltung)</v>
      </c>
      <c r="O326" t="s">
        <v>6052</v>
      </c>
      <c r="T326" t="s">
        <v>6060</v>
      </c>
      <c r="V326" s="10" t="str">
        <f>IFERROR(VLOOKUP(BTT[[#This Row],[Verwendetes Formular
(Auswahl falls relevant)]],Formulare[[Formularbezeichnung]:[Formularname (technisch)]],2,FALSE),"")</f>
        <v/>
      </c>
      <c r="Y326" s="4"/>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Hauptprozess anderes TP</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s="10" t="str">
        <f>IFERROR(IF(BTT[[#This Row],[SAP-Modul
(Pflichtauswahl)]]&lt;&gt;VLOOKUP(BTT[[#This Row],[Verwendete Transaktion (Pflichtauswahl)]],Transaktionen[[Transaktionen]:[Modul]],3,FALSE),"Modul anders","okay"),"")</f>
        <v>Modul anders</v>
      </c>
      <c r="AP326" s="10" t="str">
        <f>IFERROR(IF(COUNTIFS(BTT[Verwendete Transaktion (Pflichtauswahl)],BTT[[#This Row],[Verwendete Transaktion (Pflichtauswahl)]],BTT[SAP-Modul
(Pflichtauswahl)],"&lt;&gt;"&amp;BTT[[#This Row],[SAP-Modul
(Pflichtauswahl)]])&gt;0,"Modul anders","okay"),"")</f>
        <v>okay</v>
      </c>
      <c r="AQ326" s="10" t="str">
        <f>IFERROR(IF(COUNTIFS(BTT[Verwendete Transaktion (Pflichtauswahl)],BTT[[#This Row],[Verwendete Transaktion (Pflichtauswahl)]],BTT[Verantwortliches TP
(automatisch)],"&lt;&gt;"&amp;BTT[[#This Row],[Verantwortliches TP
(automatisch)]])&gt;0,"Transaktion mehrfach","okay"),"")</f>
        <v>okay</v>
      </c>
      <c r="AR3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6" s="10" t="s">
        <v>9853</v>
      </c>
      <c r="AT326" s="10" t="s">
        <v>10459</v>
      </c>
    </row>
    <row r="327" spans="1:46" x14ac:dyDescent="0.25">
      <c r="A327" s="14" t="str">
        <f>IFERROR(IF(BTT[[#This Row],[Lfd Nr. 
(aus konsolidierter Datei)]]&lt;&gt;"",BTT[[#This Row],[Lfd Nr. 
(aus konsolidierter Datei)]],VLOOKUP(aktives_Teilprojekt,Teilprojekte[[Teilprojekte]:[Kürzel]],2,FALSE)&amp;ROW(BTT[[#This Row],[Lfd Nr.
(automatisch)]])-2),"")</f>
        <v>NL200</v>
      </c>
      <c r="B327" s="15" t="s">
        <v>6122</v>
      </c>
      <c r="C327" s="15"/>
      <c r="D327" t="s">
        <v>9856</v>
      </c>
      <c r="E327" s="10" t="str">
        <f>IFERROR(IF(NOT(BTT[[#This Row],[Manuelle Änderung des Verantwortliches TP
(Auswahl - bei Bedarf)]]=""),BTT[[#This Row],[Manuelle Änderung des Verantwortliches TP
(Auswahl - bei Bedarf)]],VLOOKUP(BTT[[#This Row],[Hauptprozess
(Pflichtauswahl)]],Hauptprozesse[],3,FALSE)),"")</f>
        <v>FI</v>
      </c>
      <c r="F327" t="s">
        <v>3</v>
      </c>
      <c r="G327" t="s">
        <v>10238</v>
      </c>
      <c r="H327" s="10" t="s">
        <v>6089</v>
      </c>
      <c r="I327" t="s">
        <v>1853</v>
      </c>
      <c r="J327" s="10" t="str">
        <f>IFERROR(VLOOKUP(BTT[[#This Row],[Verwendete Transaktion (Pflichtauswahl)]],Transaktionen[[Transaktionen]:[Langtext]],2,FALSE),"")</f>
        <v>Ändern Debitor (Buchhaltung)</v>
      </c>
      <c r="O327" t="s">
        <v>6052</v>
      </c>
      <c r="T327" t="s">
        <v>6060</v>
      </c>
      <c r="V327" s="10" t="str">
        <f>IFERROR(VLOOKUP(BTT[[#This Row],[Verwendetes Formular
(Auswahl falls relevant)]],Formulare[[Formularbezeichnung]:[Formularname (technisch)]],2,FALSE),"")</f>
        <v/>
      </c>
      <c r="Y327" s="4"/>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Hauptprozess anderes TP</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s="10" t="str">
        <f>IFERROR(IF(BTT[[#This Row],[SAP-Modul
(Pflichtauswahl)]]&lt;&gt;VLOOKUP(BTT[[#This Row],[Verwendete Transaktion (Pflichtauswahl)]],Transaktionen[[Transaktionen]:[Modul]],3,FALSE),"Modul anders","okay"),"")</f>
        <v>Modul anders</v>
      </c>
      <c r="AP327" s="10" t="str">
        <f>IFERROR(IF(COUNTIFS(BTT[Verwendete Transaktion (Pflichtauswahl)],BTT[[#This Row],[Verwendete Transaktion (Pflichtauswahl)]],BTT[SAP-Modul
(Pflichtauswahl)],"&lt;&gt;"&amp;BTT[[#This Row],[SAP-Modul
(Pflichtauswahl)]])&gt;0,"Modul anders","okay"),"")</f>
        <v>okay</v>
      </c>
      <c r="AQ327" s="10" t="str">
        <f>IFERROR(IF(COUNTIFS(BTT[Verwendete Transaktion (Pflichtauswahl)],BTT[[#This Row],[Verwendete Transaktion (Pflichtauswahl)]],BTT[Verantwortliches TP
(automatisch)],"&lt;&gt;"&amp;BTT[[#This Row],[Verantwortliches TP
(automatisch)]])&gt;0,"Transaktion mehrfach","okay"),"")</f>
        <v>okay</v>
      </c>
      <c r="AR3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7" s="10" t="s">
        <v>9855</v>
      </c>
      <c r="AT327" s="10" t="s">
        <v>10459</v>
      </c>
    </row>
    <row r="328" spans="1:46" x14ac:dyDescent="0.25">
      <c r="A328" s="14" t="str">
        <f>IFERROR(IF(BTT[[#This Row],[Lfd Nr. 
(aus konsolidierter Datei)]]&lt;&gt;"",BTT[[#This Row],[Lfd Nr. 
(aus konsolidierter Datei)]],VLOOKUP(aktives_Teilprojekt,Teilprojekte[[Teilprojekte]:[Kürzel]],2,FALSE)&amp;ROW(BTT[[#This Row],[Lfd Nr.
(automatisch)]])-2),"")</f>
        <v>NL201</v>
      </c>
      <c r="B328" s="15" t="s">
        <v>6122</v>
      </c>
      <c r="C328" s="15"/>
      <c r="D328" t="s">
        <v>9858</v>
      </c>
      <c r="E328" s="10" t="str">
        <f>IFERROR(IF(NOT(BTT[[#This Row],[Manuelle Änderung des Verantwortliches TP
(Auswahl - bei Bedarf)]]=""),BTT[[#This Row],[Manuelle Änderung des Verantwortliches TP
(Auswahl - bei Bedarf)]],VLOOKUP(BTT[[#This Row],[Hauptprozess
(Pflichtauswahl)]],Hauptprozesse[],3,FALSE)),"")</f>
        <v>FI</v>
      </c>
      <c r="F328" t="s">
        <v>3</v>
      </c>
      <c r="G328" t="s">
        <v>10238</v>
      </c>
      <c r="H328" s="10" t="s">
        <v>6089</v>
      </c>
      <c r="I328" t="s">
        <v>1855</v>
      </c>
      <c r="J328" s="10" t="str">
        <f>IFERROR(VLOOKUP(BTT[[#This Row],[Verwendete Transaktion (Pflichtauswahl)]],Transaktionen[[Transaktionen]:[Langtext]],2,FALSE),"")</f>
        <v>Anzeigen Debitor (Buchhaltung)</v>
      </c>
      <c r="O328" t="s">
        <v>6052</v>
      </c>
      <c r="T328" t="s">
        <v>6060</v>
      </c>
      <c r="V328" s="10" t="str">
        <f>IFERROR(VLOOKUP(BTT[[#This Row],[Verwendetes Formular
(Auswahl falls relevant)]],Formulare[[Formularbezeichnung]:[Formularname (technisch)]],2,FALSE),"")</f>
        <v/>
      </c>
      <c r="Y328" s="4"/>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Hauptprozess anderes TP</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Modul anders</v>
      </c>
      <c r="AP328" s="10" t="str">
        <f>IFERROR(IF(COUNTIFS(BTT[Verwendete Transaktion (Pflichtauswahl)],BTT[[#This Row],[Verwendete Transaktion (Pflichtauswahl)]],BTT[SAP-Modul
(Pflichtauswahl)],"&lt;&gt;"&amp;BTT[[#This Row],[SAP-Modul
(Pflichtauswahl)]])&gt;0,"Modul anders","okay"),"")</f>
        <v>okay</v>
      </c>
      <c r="AQ328" s="10" t="str">
        <f>IFERROR(IF(COUNTIFS(BTT[Verwendete Transaktion (Pflichtauswahl)],BTT[[#This Row],[Verwendete Transaktion (Pflichtauswahl)]],BTT[Verantwortliches TP
(automatisch)],"&lt;&gt;"&amp;BTT[[#This Row],[Verantwortliches TP
(automatisch)]])&gt;0,"Transaktion mehrfach","okay"),"")</f>
        <v>okay</v>
      </c>
      <c r="AR3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8" s="10" t="s">
        <v>9857</v>
      </c>
      <c r="AT328" s="10" t="s">
        <v>10459</v>
      </c>
    </row>
    <row r="329" spans="1:46" x14ac:dyDescent="0.25">
      <c r="A329" s="14" t="str">
        <f>IFERROR(IF(BTT[[#This Row],[Lfd Nr. 
(aus konsolidierter Datei)]]&lt;&gt;"",BTT[[#This Row],[Lfd Nr. 
(aus konsolidierter Datei)]],VLOOKUP(aktives_Teilprojekt,Teilprojekte[[Teilprojekte]:[Kürzel]],2,FALSE)&amp;ROW(BTT[[#This Row],[Lfd Nr.
(automatisch)]])-2),"")</f>
        <v>NL202</v>
      </c>
      <c r="B329" s="15" t="s">
        <v>6122</v>
      </c>
      <c r="C329" s="15"/>
      <c r="D329" t="s">
        <v>9860</v>
      </c>
      <c r="E329" s="10" t="str">
        <f>IFERROR(IF(NOT(BTT[[#This Row],[Manuelle Änderung des Verantwortliches TP
(Auswahl - bei Bedarf)]]=""),BTT[[#This Row],[Manuelle Änderung des Verantwortliches TP
(Auswahl - bei Bedarf)]],VLOOKUP(BTT[[#This Row],[Hauptprozess
(Pflichtauswahl)]],Hauptprozesse[],3,FALSE)),"")</f>
        <v>FI</v>
      </c>
      <c r="F329" t="s">
        <v>3</v>
      </c>
      <c r="G329" t="s">
        <v>10238</v>
      </c>
      <c r="H329" s="10" t="s">
        <v>6089</v>
      </c>
      <c r="I329" t="s">
        <v>1668</v>
      </c>
      <c r="J329" s="10" t="str">
        <f>IFERROR(VLOOKUP(BTT[[#This Row],[Verwendete Transaktion (Pflichtauswahl)]],Transaktionen[[Transaktionen]:[Langtext]],2,FALSE),"")</f>
        <v>Ausgleichen Debitor</v>
      </c>
      <c r="O329" t="s">
        <v>6052</v>
      </c>
      <c r="T329" t="s">
        <v>6060</v>
      </c>
      <c r="V329" s="10" t="str">
        <f>IFERROR(VLOOKUP(BTT[[#This Row],[Verwendetes Formular
(Auswahl falls relevant)]],Formulare[[Formularbezeichnung]:[Formularname (technisch)]],2,FALSE),"")</f>
        <v/>
      </c>
      <c r="Y329" s="4"/>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Hauptprozess anderes TP</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Modul anders</v>
      </c>
      <c r="AP329" s="10" t="str">
        <f>IFERROR(IF(COUNTIFS(BTT[Verwendete Transaktion (Pflichtauswahl)],BTT[[#This Row],[Verwendete Transaktion (Pflichtauswahl)]],BTT[SAP-Modul
(Pflichtauswahl)],"&lt;&gt;"&amp;BTT[[#This Row],[SAP-Modul
(Pflichtauswahl)]])&gt;0,"Modul anders","okay"),"")</f>
        <v>okay</v>
      </c>
      <c r="AQ329" s="10" t="str">
        <f>IFERROR(IF(COUNTIFS(BTT[Verwendete Transaktion (Pflichtauswahl)],BTT[[#This Row],[Verwendete Transaktion (Pflichtauswahl)]],BTT[Verantwortliches TP
(automatisch)],"&lt;&gt;"&amp;BTT[[#This Row],[Verantwortliches TP
(automatisch)]])&gt;0,"Transaktion mehrfach","okay"),"")</f>
        <v>okay</v>
      </c>
      <c r="AR3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9" s="10" t="s">
        <v>9859</v>
      </c>
      <c r="AT329" s="10" t="s">
        <v>10459</v>
      </c>
    </row>
    <row r="330" spans="1:46" x14ac:dyDescent="0.25">
      <c r="A330" s="14" t="str">
        <f>IFERROR(IF(BTT[[#This Row],[Lfd Nr. 
(aus konsolidierter Datei)]]&lt;&gt;"",BTT[[#This Row],[Lfd Nr. 
(aus konsolidierter Datei)]],VLOOKUP(aktives_Teilprojekt,Teilprojekte[[Teilprojekte]:[Kürzel]],2,FALSE)&amp;ROW(BTT[[#This Row],[Lfd Nr.
(automatisch)]])-2),"")</f>
        <v>NL203</v>
      </c>
      <c r="B330" s="15" t="s">
        <v>6122</v>
      </c>
      <c r="C330" s="15"/>
      <c r="D330" t="s">
        <v>9862</v>
      </c>
      <c r="E330" s="10" t="str">
        <f>IFERROR(IF(NOT(BTT[[#This Row],[Manuelle Änderung des Verantwortliches TP
(Auswahl - bei Bedarf)]]=""),BTT[[#This Row],[Manuelle Änderung des Verantwortliches TP
(Auswahl - bei Bedarf)]],VLOOKUP(BTT[[#This Row],[Hauptprozess
(Pflichtauswahl)]],Hauptprozesse[],3,FALSE)),"")</f>
        <v>FI</v>
      </c>
      <c r="F330" t="s">
        <v>3</v>
      </c>
      <c r="G330" t="s">
        <v>10238</v>
      </c>
      <c r="H330" s="10" t="s">
        <v>6089</v>
      </c>
      <c r="I330" t="s">
        <v>1859</v>
      </c>
      <c r="J330" s="10" t="str">
        <f>IFERROR(VLOOKUP(BTT[[#This Row],[Verwendete Transaktion (Pflichtauswahl)]],Transaktionen[[Transaktionen]:[Langtext]],2,FALSE),"")</f>
        <v>Sperren Debitor (Buchhaltung)</v>
      </c>
      <c r="O330" t="s">
        <v>6052</v>
      </c>
      <c r="T330" t="s">
        <v>6060</v>
      </c>
      <c r="V330" s="10" t="str">
        <f>IFERROR(VLOOKUP(BTT[[#This Row],[Verwendetes Formular
(Auswahl falls relevant)]],Formulare[[Formularbezeichnung]:[Formularname (technisch)]],2,FALSE),"")</f>
        <v/>
      </c>
      <c r="Y330" s="4"/>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Hauptprozess anderes TP</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s="10" t="str">
        <f>IFERROR(IF(BTT[[#This Row],[SAP-Modul
(Pflichtauswahl)]]&lt;&gt;VLOOKUP(BTT[[#This Row],[Verwendete Transaktion (Pflichtauswahl)]],Transaktionen[[Transaktionen]:[Modul]],3,FALSE),"Modul anders","okay"),"")</f>
        <v>Modul anders</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0" s="10" t="s">
        <v>9861</v>
      </c>
      <c r="AT330" s="10" t="s">
        <v>10459</v>
      </c>
    </row>
    <row r="331" spans="1:46" x14ac:dyDescent="0.25">
      <c r="A331" s="14" t="str">
        <f>IFERROR(IF(BTT[[#This Row],[Lfd Nr. 
(aus konsolidierter Datei)]]&lt;&gt;"",BTT[[#This Row],[Lfd Nr. 
(aus konsolidierter Datei)]],VLOOKUP(aktives_Teilprojekt,Teilprojekte[[Teilprojekte]:[Kürzel]],2,FALSE)&amp;ROW(BTT[[#This Row],[Lfd Nr.
(automatisch)]])-2),"")</f>
        <v>NL204</v>
      </c>
      <c r="B331" s="15" t="s">
        <v>6122</v>
      </c>
      <c r="C331" s="15"/>
      <c r="D331" t="s">
        <v>9864</v>
      </c>
      <c r="E331" s="10" t="str">
        <f>IFERROR(IF(NOT(BTT[[#This Row],[Manuelle Änderung des Verantwortliches TP
(Auswahl - bei Bedarf)]]=""),BTT[[#This Row],[Manuelle Änderung des Verantwortliches TP
(Auswahl - bei Bedarf)]],VLOOKUP(BTT[[#This Row],[Hauptprozess
(Pflichtauswahl)]],Hauptprozesse[],3,FALSE)),"")</f>
        <v>FI</v>
      </c>
      <c r="F331" t="s">
        <v>3</v>
      </c>
      <c r="G331" t="s">
        <v>10238</v>
      </c>
      <c r="H331" s="10" t="s">
        <v>6089</v>
      </c>
      <c r="I331" t="s">
        <v>1861</v>
      </c>
      <c r="J331" s="10" t="str">
        <f>IFERROR(VLOOKUP(BTT[[#This Row],[Verwendete Transaktion (Pflichtauswahl)]],Transaktionen[[Transaktionen]:[Langtext]],2,FALSE),"")</f>
        <v>Löschvormerk. Debitor (Buchhaltung)</v>
      </c>
      <c r="O331" t="s">
        <v>6052</v>
      </c>
      <c r="T331" t="s">
        <v>6060</v>
      </c>
      <c r="V331" s="10" t="str">
        <f>IFERROR(VLOOKUP(BTT[[#This Row],[Verwendetes Formular
(Auswahl falls relevant)]],Formulare[[Formularbezeichnung]:[Formularname (technisch)]],2,FALSE),"")</f>
        <v/>
      </c>
      <c r="Y331" s="4"/>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Hauptprozess anderes TP</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s="10" t="str">
        <f>IFERROR(IF(BTT[[#This Row],[SAP-Modul
(Pflichtauswahl)]]&lt;&gt;VLOOKUP(BTT[[#This Row],[Verwendete Transaktion (Pflichtauswahl)]],Transaktionen[[Transaktionen]:[Modul]],3,FALSE),"Modul anders","okay"),"")</f>
        <v>Modul anders</v>
      </c>
      <c r="AP331" s="10" t="str">
        <f>IFERROR(IF(COUNTIFS(BTT[Verwendete Transaktion (Pflichtauswahl)],BTT[[#This Row],[Verwendete Transaktion (Pflichtauswahl)]],BTT[SAP-Modul
(Pflichtauswahl)],"&lt;&gt;"&amp;BTT[[#This Row],[SAP-Modul
(Pflichtauswahl)]])&gt;0,"Modul anders","okay"),"")</f>
        <v>Modul anders</v>
      </c>
      <c r="AQ331" s="10" t="str">
        <f>IFERROR(IF(COUNTIFS(BTT[Verwendete Transaktion (Pflichtauswahl)],BTT[[#This Row],[Verwendete Transaktion (Pflichtauswahl)]],BTT[Verantwortliches TP
(automatisch)],"&lt;&gt;"&amp;BTT[[#This Row],[Verantwortliches TP
(automatisch)]])&gt;0,"Transaktion mehrfach","okay"),"")</f>
        <v>Transaktion mehrfach</v>
      </c>
      <c r="AR3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1" s="10" t="s">
        <v>9863</v>
      </c>
      <c r="AT331" s="10" t="s">
        <v>10459</v>
      </c>
    </row>
    <row r="332" spans="1:46" x14ac:dyDescent="0.25">
      <c r="A332" s="14" t="str">
        <f>IFERROR(IF(BTT[[#This Row],[Lfd Nr. 
(aus konsolidierter Datei)]]&lt;&gt;"",BTT[[#This Row],[Lfd Nr. 
(aus konsolidierter Datei)]],VLOOKUP(aktives_Teilprojekt,Teilprojekte[[Teilprojekte]:[Kürzel]],2,FALSE)&amp;ROW(BTT[[#This Row],[Lfd Nr.
(automatisch)]])-2),"")</f>
        <v>NL205</v>
      </c>
      <c r="B332" s="15" t="s">
        <v>6122</v>
      </c>
      <c r="C332" s="15"/>
      <c r="D332" t="s">
        <v>9866</v>
      </c>
      <c r="E332" s="10" t="str">
        <f>IFERROR(IF(NOT(BTT[[#This Row],[Manuelle Änderung des Verantwortliches TP
(Auswahl - bei Bedarf)]]=""),BTT[[#This Row],[Manuelle Änderung des Verantwortliches TP
(Auswahl - bei Bedarf)]],VLOOKUP(BTT[[#This Row],[Hauptprozess
(Pflichtauswahl)]],Hauptprozesse[],3,FALSE)),"")</f>
        <v>FI</v>
      </c>
      <c r="F332" t="s">
        <v>3</v>
      </c>
      <c r="G332" t="s">
        <v>10238</v>
      </c>
      <c r="H332" s="10" t="s">
        <v>6089</v>
      </c>
      <c r="I332" t="s">
        <v>1863</v>
      </c>
      <c r="J332" s="10" t="str">
        <f>IFERROR(VLOOKUP(BTT[[#This Row],[Verwendete Transaktion (Pflichtauswahl)]],Transaktionen[[Transaktionen]:[Langtext]],2,FALSE),"")</f>
        <v>Saldenanzeige Debitoren</v>
      </c>
      <c r="O332" t="s">
        <v>6052</v>
      </c>
      <c r="T332" t="s">
        <v>6060</v>
      </c>
      <c r="V332" s="10" t="str">
        <f>IFERROR(VLOOKUP(BTT[[#This Row],[Verwendetes Formular
(Auswahl falls relevant)]],Formulare[[Formularbezeichnung]:[Formularname (technisch)]],2,FALSE),"")</f>
        <v/>
      </c>
      <c r="Y332" s="4"/>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Hauptprozess anderes TP</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Modul anders</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2" s="10" t="s">
        <v>9865</v>
      </c>
      <c r="AT332" s="10" t="s">
        <v>10459</v>
      </c>
    </row>
    <row r="333" spans="1:46" x14ac:dyDescent="0.25">
      <c r="A333" s="14" t="str">
        <f>IFERROR(IF(BTT[[#This Row],[Lfd Nr. 
(aus konsolidierter Datei)]]&lt;&gt;"",BTT[[#This Row],[Lfd Nr. 
(aus konsolidierter Datei)]],VLOOKUP(aktives_Teilprojekt,Teilprojekte[[Teilprojekte]:[Kürzel]],2,FALSE)&amp;ROW(BTT[[#This Row],[Lfd Nr.
(automatisch)]])-2),"")</f>
        <v>NL206</v>
      </c>
      <c r="B333" s="15" t="s">
        <v>6122</v>
      </c>
      <c r="C333" s="15"/>
      <c r="D333" t="s">
        <v>9868</v>
      </c>
      <c r="E333" s="10" t="str">
        <f>IFERROR(IF(NOT(BTT[[#This Row],[Manuelle Änderung des Verantwortliches TP
(Auswahl - bei Bedarf)]]=""),BTT[[#This Row],[Manuelle Änderung des Verantwortliches TP
(Auswahl - bei Bedarf)]],VLOOKUP(BTT[[#This Row],[Hauptprozess
(Pflichtauswahl)]],Hauptprozesse[],3,FALSE)),"")</f>
        <v>FI</v>
      </c>
      <c r="F333" t="s">
        <v>3</v>
      </c>
      <c r="G333" t="s">
        <v>10238</v>
      </c>
      <c r="H333" s="10" t="s">
        <v>6089</v>
      </c>
      <c r="I333" t="s">
        <v>4329</v>
      </c>
      <c r="J333" s="10" t="str">
        <f>IFERROR(VLOOKUP(BTT[[#This Row],[Verwendete Transaktion (Pflichtauswahl)]],Transaktionen[[Transaktionen]:[Langtext]],2,FALSE),"")</f>
        <v>Debitoren-Salden in Hauswährung</v>
      </c>
      <c r="O333" t="s">
        <v>6052</v>
      </c>
      <c r="T333" t="s">
        <v>6060</v>
      </c>
      <c r="V333" s="10" t="str">
        <f>IFERROR(VLOOKUP(BTT[[#This Row],[Verwendetes Formular
(Auswahl falls relevant)]],Formulare[[Formularbezeichnung]:[Formularname (technisch)]],2,FALSE),"")</f>
        <v/>
      </c>
      <c r="Y333" s="4"/>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Hauptprozess anderes TP</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Modul anders</v>
      </c>
      <c r="AP333" s="10" t="str">
        <f>IFERROR(IF(COUNTIFS(BTT[Verwendete Transaktion (Pflichtauswahl)],BTT[[#This Row],[Verwendete Transaktion (Pflichtauswahl)]],BTT[SAP-Modul
(Pflichtauswahl)],"&lt;&gt;"&amp;BTT[[#This Row],[SAP-Modul
(Pflichtauswahl)]])&gt;0,"Modul anders","okay"),"")</f>
        <v>okay</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 s="10" t="s">
        <v>9867</v>
      </c>
      <c r="AT333" s="10" t="s">
        <v>10459</v>
      </c>
    </row>
    <row r="334" spans="1:46" x14ac:dyDescent="0.25">
      <c r="A334" s="14" t="str">
        <f>IFERROR(IF(BTT[[#This Row],[Lfd Nr. 
(aus konsolidierter Datei)]]&lt;&gt;"",BTT[[#This Row],[Lfd Nr. 
(aus konsolidierter Datei)]],VLOOKUP(aktives_Teilprojekt,Teilprojekte[[Teilprojekte]:[Kürzel]],2,FALSE)&amp;ROW(BTT[[#This Row],[Lfd Nr.
(automatisch)]])-2),"")</f>
        <v>NL207</v>
      </c>
      <c r="B334" s="15" t="s">
        <v>6122</v>
      </c>
      <c r="C334" s="15"/>
      <c r="D334" t="s">
        <v>4884</v>
      </c>
      <c r="E334" s="10" t="str">
        <f>IFERROR(IF(NOT(BTT[[#This Row],[Manuelle Änderung des Verantwortliches TP
(Auswahl - bei Bedarf)]]=""),BTT[[#This Row],[Manuelle Änderung des Verantwortliches TP
(Auswahl - bei Bedarf)]],VLOOKUP(BTT[[#This Row],[Hauptprozess
(Pflichtauswahl)]],Hauptprozesse[],3,FALSE)),"")</f>
        <v>FI</v>
      </c>
      <c r="F334" t="s">
        <v>3</v>
      </c>
      <c r="G334" t="s">
        <v>10238</v>
      </c>
      <c r="H334" s="10" t="s">
        <v>6089</v>
      </c>
      <c r="I334" t="s">
        <v>4883</v>
      </c>
      <c r="J334" s="10" t="str">
        <f>IFERROR(VLOOKUP(BTT[[#This Row],[Verwendete Transaktion (Pflichtauswahl)]],Transaktionen[[Transaktionen]:[Langtext]],2,FALSE),"")</f>
        <v>Debitoren OP-Liste</v>
      </c>
      <c r="O334" t="s">
        <v>6052</v>
      </c>
      <c r="T334" t="s">
        <v>6060</v>
      </c>
      <c r="V334" s="10" t="str">
        <f>IFERROR(VLOOKUP(BTT[[#This Row],[Verwendetes Formular
(Auswahl falls relevant)]],Formulare[[Formularbezeichnung]:[Formularname (technisch)]],2,FALSE),"")</f>
        <v/>
      </c>
      <c r="Y334" s="4"/>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Hauptprozess anderes TP</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s="10" t="str">
        <f>IFERROR(IF(BTT[[#This Row],[SAP-Modul
(Pflichtauswahl)]]&lt;&gt;VLOOKUP(BTT[[#This Row],[Verwendete Transaktion (Pflichtauswahl)]],Transaktionen[[Transaktionen]:[Modul]],3,FALSE),"Modul anders","okay"),"")</f>
        <v>Modul anders</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4" s="10" t="s">
        <v>9869</v>
      </c>
      <c r="AT334" s="10" t="s">
        <v>10459</v>
      </c>
    </row>
    <row r="335" spans="1:46" x14ac:dyDescent="0.25">
      <c r="A335" s="14" t="str">
        <f>IFERROR(IF(BTT[[#This Row],[Lfd Nr. 
(aus konsolidierter Datei)]]&lt;&gt;"",BTT[[#This Row],[Lfd Nr. 
(aus konsolidierter Datei)]],VLOOKUP(aktives_Teilprojekt,Teilprojekte[[Teilprojekte]:[Kürzel]],2,FALSE)&amp;ROW(BTT[[#This Row],[Lfd Nr.
(automatisch)]])-2),"")</f>
        <v>NL208</v>
      </c>
      <c r="B335" s="15" t="s">
        <v>6122</v>
      </c>
      <c r="C335" s="15"/>
      <c r="D335" t="s">
        <v>9871</v>
      </c>
      <c r="E335" s="10" t="str">
        <f>IFERROR(IF(NOT(BTT[[#This Row],[Manuelle Änderung des Verantwortliches TP
(Auswahl - bei Bedarf)]]=""),BTT[[#This Row],[Manuelle Änderung des Verantwortliches TP
(Auswahl - bei Bedarf)]],VLOOKUP(BTT[[#This Row],[Hauptprozess
(Pflichtauswahl)]],Hauptprozesse[],3,FALSE)),"")</f>
        <v>FI</v>
      </c>
      <c r="F335" t="s">
        <v>3</v>
      </c>
      <c r="G335" t="s">
        <v>10238</v>
      </c>
      <c r="H335" s="10" t="s">
        <v>6089</v>
      </c>
      <c r="I335" t="s">
        <v>1866</v>
      </c>
      <c r="J335" s="10" t="str">
        <f>IFERROR(VLOOKUP(BTT[[#This Row],[Verwendete Transaktion (Pflichtauswahl)]],Transaktionen[[Transaktionen]:[Langtext]],2,FALSE),"")</f>
        <v>Nachbearbeitung Kontoauszüge</v>
      </c>
      <c r="O335" t="s">
        <v>6052</v>
      </c>
      <c r="T335" t="s">
        <v>6060</v>
      </c>
      <c r="V335" s="10" t="str">
        <f>IFERROR(VLOOKUP(BTT[[#This Row],[Verwendetes Formular
(Auswahl falls relevant)]],Formulare[[Formularbezeichnung]:[Formularname (technisch)]],2,FALSE),"")</f>
        <v/>
      </c>
      <c r="Y335" s="4"/>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Hauptprozess anderes TP</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s="10" t="str">
        <f>IFERROR(IF(BTT[[#This Row],[SAP-Modul
(Pflichtauswahl)]]&lt;&gt;VLOOKUP(BTT[[#This Row],[Verwendete Transaktion (Pflichtauswahl)]],Transaktionen[[Transaktionen]:[Modul]],3,FALSE),"Modul anders","okay"),"")</f>
        <v>Modul anders</v>
      </c>
      <c r="AP335" s="10" t="str">
        <f>IFERROR(IF(COUNTIFS(BTT[Verwendete Transaktion (Pflichtauswahl)],BTT[[#This Row],[Verwendete Transaktion (Pflichtauswahl)]],BTT[SAP-Modul
(Pflichtauswahl)],"&lt;&gt;"&amp;BTT[[#This Row],[SAP-Modul
(Pflichtauswahl)]])&gt;0,"Modul anders","okay"),"")</f>
        <v>okay</v>
      </c>
      <c r="AQ335" s="10" t="str">
        <f>IFERROR(IF(COUNTIFS(BTT[Verwendete Transaktion (Pflichtauswahl)],BTT[[#This Row],[Verwendete Transaktion (Pflichtauswahl)]],BTT[Verantwortliches TP
(automatisch)],"&lt;&gt;"&amp;BTT[[#This Row],[Verantwortliches TP
(automatisch)]])&gt;0,"Transaktion mehrfach","okay"),"")</f>
        <v>okay</v>
      </c>
      <c r="AR3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5" s="10" t="s">
        <v>9870</v>
      </c>
      <c r="AT335" s="10" t="s">
        <v>10459</v>
      </c>
    </row>
    <row r="336" spans="1:46" x14ac:dyDescent="0.25">
      <c r="A336" s="14" t="str">
        <f>IFERROR(IF(BTT[[#This Row],[Lfd Nr. 
(aus konsolidierter Datei)]]&lt;&gt;"",BTT[[#This Row],[Lfd Nr. 
(aus konsolidierter Datei)]],VLOOKUP(aktives_Teilprojekt,Teilprojekte[[Teilprojekte]:[Kürzel]],2,FALSE)&amp;ROW(BTT[[#This Row],[Lfd Nr.
(automatisch)]])-2),"")</f>
        <v>NL209</v>
      </c>
      <c r="B336" s="15" t="s">
        <v>6122</v>
      </c>
      <c r="C336" s="15"/>
      <c r="D336" t="s">
        <v>9873</v>
      </c>
      <c r="E336" s="10" t="str">
        <f>IFERROR(IF(NOT(BTT[[#This Row],[Manuelle Änderung des Verantwortliches TP
(Auswahl - bei Bedarf)]]=""),BTT[[#This Row],[Manuelle Änderung des Verantwortliches TP
(Auswahl - bei Bedarf)]],VLOOKUP(BTT[[#This Row],[Hauptprozess
(Pflichtauswahl)]],Hauptprozesse[],3,FALSE)),"")</f>
        <v>FI</v>
      </c>
      <c r="F336" t="s">
        <v>3</v>
      </c>
      <c r="G336" t="s">
        <v>10238</v>
      </c>
      <c r="H336" s="10" t="s">
        <v>6089</v>
      </c>
      <c r="I336" t="s">
        <v>4885</v>
      </c>
      <c r="J336" s="10" t="str">
        <f>IFERROR(VLOOKUP(BTT[[#This Row],[Verwendete Transaktion (Pflichtauswahl)]],Transaktionen[[Transaktionen]:[Langtext]],2,FALSE),"")</f>
        <v>Schnittstelle Wang  Rechnungsjournal</v>
      </c>
      <c r="M336" t="s">
        <v>6051</v>
      </c>
      <c r="O336" t="s">
        <v>6052</v>
      </c>
      <c r="R336" t="s">
        <v>9042</v>
      </c>
      <c r="T336" t="s">
        <v>6061</v>
      </c>
      <c r="V336" s="10" t="str">
        <f>IFERROR(VLOOKUP(BTT[[#This Row],[Verwendetes Formular
(Auswahl falls relevant)]],Formulare[[Formularbezeichnung]:[Formularname (technisch)]],2,FALSE),"")</f>
        <v/>
      </c>
      <c r="W336" t="s">
        <v>10325</v>
      </c>
      <c r="Y336" s="4"/>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Hauptprozess anderes TP</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s="10" t="str">
        <f>IFERROR(IF(BTT[[#This Row],[SAP-Modul
(Pflichtauswahl)]]&lt;&gt;VLOOKUP(BTT[[#This Row],[Verwendete Transaktion (Pflichtauswahl)]],Transaktionen[[Transaktionen]:[Modul]],3,FALSE),"Modul anders","okay"),"")</f>
        <v>Modul anders</v>
      </c>
      <c r="AP336" s="10" t="str">
        <f>IFERROR(IF(COUNTIFS(BTT[Verwendete Transaktion (Pflichtauswahl)],BTT[[#This Row],[Verwendete Transaktion (Pflichtauswahl)]],BTT[SAP-Modul
(Pflichtauswahl)],"&lt;&gt;"&amp;BTT[[#This Row],[SAP-Modul
(Pflichtauswahl)]])&gt;0,"Modul anders","okay"),"")</f>
        <v>okay</v>
      </c>
      <c r="AQ336" s="10" t="str">
        <f>IFERROR(IF(COUNTIFS(BTT[Verwendete Transaktion (Pflichtauswahl)],BTT[[#This Row],[Verwendete Transaktion (Pflichtauswahl)]],BTT[Verantwortliches TP
(automatisch)],"&lt;&gt;"&amp;BTT[[#This Row],[Verantwortliches TP
(automatisch)]])&gt;0,"Transaktion mehrfach","okay"),"")</f>
        <v>okay</v>
      </c>
      <c r="AR3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6" s="10" t="s">
        <v>9872</v>
      </c>
      <c r="AT336" s="10" t="s">
        <v>10459</v>
      </c>
    </row>
    <row r="337" spans="1:46" x14ac:dyDescent="0.25">
      <c r="A337" s="14" t="str">
        <f>IFERROR(IF(BTT[[#This Row],[Lfd Nr. 
(aus konsolidierter Datei)]]&lt;&gt;"",BTT[[#This Row],[Lfd Nr. 
(aus konsolidierter Datei)]],VLOOKUP(aktives_Teilprojekt,Teilprojekte[[Teilprojekte]:[Kürzel]],2,FALSE)&amp;ROW(BTT[[#This Row],[Lfd Nr.
(automatisch)]])-2),"")</f>
        <v>NL210</v>
      </c>
      <c r="B337" s="15" t="s">
        <v>6122</v>
      </c>
      <c r="C337" s="15"/>
      <c r="D337" t="s">
        <v>9875</v>
      </c>
      <c r="E337" s="10" t="str">
        <f>IFERROR(IF(NOT(BTT[[#This Row],[Manuelle Änderung des Verantwortliches TP
(Auswahl - bei Bedarf)]]=""),BTT[[#This Row],[Manuelle Änderung des Verantwortliches TP
(Auswahl - bei Bedarf)]],VLOOKUP(BTT[[#This Row],[Hauptprozess
(Pflichtauswahl)]],Hauptprozesse[],3,FALSE)),"")</f>
        <v>FI</v>
      </c>
      <c r="F337" t="s">
        <v>3</v>
      </c>
      <c r="G337" t="s">
        <v>10238</v>
      </c>
      <c r="H337" s="10" t="s">
        <v>6089</v>
      </c>
      <c r="I337" t="s">
        <v>1767</v>
      </c>
      <c r="J337" s="10" t="str">
        <f>IFERROR(VLOOKUP(BTT[[#This Row],[Verwendete Transaktion (Pflichtauswahl)]],Transaktionen[[Transaktionen]:[Langtext]],2,FALSE),"")</f>
        <v>Kontrollsummen</v>
      </c>
      <c r="O337" t="s">
        <v>6052</v>
      </c>
      <c r="T337" t="s">
        <v>6060</v>
      </c>
      <c r="V337" s="10" t="str">
        <f>IFERROR(VLOOKUP(BTT[[#This Row],[Verwendetes Formular
(Auswahl falls relevant)]],Formulare[[Formularbezeichnung]:[Formularname (technisch)]],2,FALSE),"")</f>
        <v/>
      </c>
      <c r="Y337" s="4"/>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Hauptprozess anderes TP</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7" s="10" t="str">
        <f>IFERROR(IF(BTT[[#This Row],[SAP-Modul
(Pflichtauswahl)]]&lt;&gt;VLOOKUP(BTT[[#This Row],[Verwendete Transaktion (Pflichtauswahl)]],Transaktionen[[Transaktionen]:[Modul]],3,FALSE),"Modul anders","okay"),"")</f>
        <v>Modul anders</v>
      </c>
      <c r="AP337" s="10" t="str">
        <f>IFERROR(IF(COUNTIFS(BTT[Verwendete Transaktion (Pflichtauswahl)],BTT[[#This Row],[Verwendete Transaktion (Pflichtauswahl)]],BTT[SAP-Modul
(Pflichtauswahl)],"&lt;&gt;"&amp;BTT[[#This Row],[SAP-Modul
(Pflichtauswahl)]])&gt;0,"Modul anders","okay"),"")</f>
        <v>okay</v>
      </c>
      <c r="AQ337" s="10" t="str">
        <f>IFERROR(IF(COUNTIFS(BTT[Verwendete Transaktion (Pflichtauswahl)],BTT[[#This Row],[Verwendete Transaktion (Pflichtauswahl)]],BTT[Verantwortliches TP
(automatisch)],"&lt;&gt;"&amp;BTT[[#This Row],[Verantwortliches TP
(automatisch)]])&gt;0,"Transaktion mehrfach","okay"),"")</f>
        <v>okay</v>
      </c>
      <c r="AR3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7" s="10" t="s">
        <v>9874</v>
      </c>
      <c r="AT337" s="10" t="s">
        <v>10459</v>
      </c>
    </row>
    <row r="338" spans="1:46" x14ac:dyDescent="0.25">
      <c r="A338" s="14" t="str">
        <f>IFERROR(IF(BTT[[#This Row],[Lfd Nr. 
(aus konsolidierter Datei)]]&lt;&gt;"",BTT[[#This Row],[Lfd Nr. 
(aus konsolidierter Datei)]],VLOOKUP(aktives_Teilprojekt,Teilprojekte[[Teilprojekte]:[Kürzel]],2,FALSE)&amp;ROW(BTT[[#This Row],[Lfd Nr.
(automatisch)]])-2),"")</f>
        <v>NL211</v>
      </c>
      <c r="B338" s="15" t="s">
        <v>6122</v>
      </c>
      <c r="C338" s="15"/>
      <c r="D338" t="s">
        <v>9877</v>
      </c>
      <c r="E338" s="10" t="str">
        <f>IFERROR(IF(NOT(BTT[[#This Row],[Manuelle Änderung des Verantwortliches TP
(Auswahl - bei Bedarf)]]=""),BTT[[#This Row],[Manuelle Änderung des Verantwortliches TP
(Auswahl - bei Bedarf)]],VLOOKUP(BTT[[#This Row],[Hauptprozess
(Pflichtauswahl)]],Hauptprozesse[],3,FALSE)),"")</f>
        <v>FI</v>
      </c>
      <c r="F338" t="s">
        <v>3</v>
      </c>
      <c r="G338" t="s">
        <v>10238</v>
      </c>
      <c r="H338" s="10" t="s">
        <v>6089</v>
      </c>
      <c r="I338" t="s">
        <v>1812</v>
      </c>
      <c r="J338" s="10" t="str">
        <f>IFERROR(VLOOKUP(BTT[[#This Row],[Verwendete Transaktion (Pflichtauswahl)]],Transaktionen[[Transaktionen]:[Langtext]],2,FALSE),"")</f>
        <v>Einzelposten Sachkonten</v>
      </c>
      <c r="O338" t="s">
        <v>6052</v>
      </c>
      <c r="T338" t="s">
        <v>6060</v>
      </c>
      <c r="V338" s="10" t="str">
        <f>IFERROR(VLOOKUP(BTT[[#This Row],[Verwendetes Formular
(Auswahl falls relevant)]],Formulare[[Formularbezeichnung]:[Formularname (technisch)]],2,FALSE),"")</f>
        <v/>
      </c>
      <c r="Y338" s="4"/>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Hauptprozess anderes TP</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8" s="10" t="str">
        <f>IFERROR(IF(BTT[[#This Row],[SAP-Modul
(Pflichtauswahl)]]&lt;&gt;VLOOKUP(BTT[[#This Row],[Verwendete Transaktion (Pflichtauswahl)]],Transaktionen[[Transaktionen]:[Modul]],3,FALSE),"Modul anders","okay"),"")</f>
        <v>Modul anders</v>
      </c>
      <c r="AP338" s="10" t="str">
        <f>IFERROR(IF(COUNTIFS(BTT[Verwendete Transaktion (Pflichtauswahl)],BTT[[#This Row],[Verwendete Transaktion (Pflichtauswahl)]],BTT[SAP-Modul
(Pflichtauswahl)],"&lt;&gt;"&amp;BTT[[#This Row],[SAP-Modul
(Pflichtauswahl)]])&gt;0,"Modul anders","okay"),"")</f>
        <v>Modul anders</v>
      </c>
      <c r="AQ338" s="10" t="str">
        <f>IFERROR(IF(COUNTIFS(BTT[Verwendete Transaktion (Pflichtauswahl)],BTT[[#This Row],[Verwendete Transaktion (Pflichtauswahl)]],BTT[Verantwortliches TP
(automatisch)],"&lt;&gt;"&amp;BTT[[#This Row],[Verantwortliches TP
(automatisch)]])&gt;0,"Transaktion mehrfach","okay"),"")</f>
        <v>Transaktion mehrfach</v>
      </c>
      <c r="AR3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8" s="10" t="s">
        <v>9876</v>
      </c>
      <c r="AT338" s="10" t="s">
        <v>10459</v>
      </c>
    </row>
    <row r="339" spans="1:46" x14ac:dyDescent="0.25">
      <c r="A339" s="14" t="str">
        <f>IFERROR(IF(BTT[[#This Row],[Lfd Nr. 
(aus konsolidierter Datei)]]&lt;&gt;"",BTT[[#This Row],[Lfd Nr. 
(aus konsolidierter Datei)]],VLOOKUP(aktives_Teilprojekt,Teilprojekte[[Teilprojekte]:[Kürzel]],2,FALSE)&amp;ROW(BTT[[#This Row],[Lfd Nr.
(automatisch)]])-2),"")</f>
        <v>NL212</v>
      </c>
      <c r="B339" s="15" t="s">
        <v>6122</v>
      </c>
      <c r="C339" s="15"/>
      <c r="D339" t="s">
        <v>9879</v>
      </c>
      <c r="E339" s="10" t="str">
        <f>IFERROR(IF(NOT(BTT[[#This Row],[Manuelle Änderung des Verantwortliches TP
(Auswahl - bei Bedarf)]]=""),BTT[[#This Row],[Manuelle Änderung des Verantwortliches TP
(Auswahl - bei Bedarf)]],VLOOKUP(BTT[[#This Row],[Hauptprozess
(Pflichtauswahl)]],Hauptprozesse[],3,FALSE)),"")</f>
        <v>FI</v>
      </c>
      <c r="F339" t="s">
        <v>3</v>
      </c>
      <c r="G339" t="s">
        <v>10238</v>
      </c>
      <c r="H339" s="10" t="s">
        <v>6089</v>
      </c>
      <c r="I339" t="s">
        <v>1650</v>
      </c>
      <c r="J339" s="10" t="str">
        <f>IFERROR(VLOOKUP(BTT[[#This Row],[Verwendete Transaktion (Pflichtauswahl)]],Transaktionen[[Transaktionen]:[Langtext]],2,FALSE),"")</f>
        <v>Ausgleichen Sachkonto</v>
      </c>
      <c r="O339" t="s">
        <v>6052</v>
      </c>
      <c r="T339" t="s">
        <v>6060</v>
      </c>
      <c r="V339" s="10" t="str">
        <f>IFERROR(VLOOKUP(BTT[[#This Row],[Verwendetes Formular
(Auswahl falls relevant)]],Formulare[[Formularbezeichnung]:[Formularname (technisch)]],2,FALSE),"")</f>
        <v/>
      </c>
      <c r="Y339" s="4"/>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Hauptprozess anderes TP</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9" s="10" t="str">
        <f>IFERROR(IF(BTT[[#This Row],[SAP-Modul
(Pflichtauswahl)]]&lt;&gt;VLOOKUP(BTT[[#This Row],[Verwendete Transaktion (Pflichtauswahl)]],Transaktionen[[Transaktionen]:[Modul]],3,FALSE),"Modul anders","okay"),"")</f>
        <v>Modul anders</v>
      </c>
      <c r="AP339" s="10" t="str">
        <f>IFERROR(IF(COUNTIFS(BTT[Verwendete Transaktion (Pflichtauswahl)],BTT[[#This Row],[Verwendete Transaktion (Pflichtauswahl)]],BTT[SAP-Modul
(Pflichtauswahl)],"&lt;&gt;"&amp;BTT[[#This Row],[SAP-Modul
(Pflichtauswahl)]])&gt;0,"Modul anders","okay"),"")</f>
        <v>okay</v>
      </c>
      <c r="AQ339" s="10" t="str">
        <f>IFERROR(IF(COUNTIFS(BTT[Verwendete Transaktion (Pflichtauswahl)],BTT[[#This Row],[Verwendete Transaktion (Pflichtauswahl)]],BTT[Verantwortliches TP
(automatisch)],"&lt;&gt;"&amp;BTT[[#This Row],[Verantwortliches TP
(automatisch)]])&gt;0,"Transaktion mehrfach","okay"),"")</f>
        <v>okay</v>
      </c>
      <c r="AR33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9" s="10" t="s">
        <v>9878</v>
      </c>
      <c r="AT339" s="10" t="s">
        <v>10459</v>
      </c>
    </row>
    <row r="340" spans="1:46" x14ac:dyDescent="0.25">
      <c r="A340" s="14" t="str">
        <f>IFERROR(IF(BTT[[#This Row],[Lfd Nr. 
(aus konsolidierter Datei)]]&lt;&gt;"",BTT[[#This Row],[Lfd Nr. 
(aus konsolidierter Datei)]],VLOOKUP(aktives_Teilprojekt,Teilprojekte[[Teilprojekte]:[Kürzel]],2,FALSE)&amp;ROW(BTT[[#This Row],[Lfd Nr.
(automatisch)]])-2),"")</f>
        <v>NL213</v>
      </c>
      <c r="B340" s="15" t="s">
        <v>6122</v>
      </c>
      <c r="C340" s="15"/>
      <c r="D340" t="s">
        <v>618</v>
      </c>
      <c r="E340" s="10" t="str">
        <f>IFERROR(IF(NOT(BTT[[#This Row],[Manuelle Änderung des Verantwortliches TP
(Auswahl - bei Bedarf)]]=""),BTT[[#This Row],[Manuelle Änderung des Verantwortliches TP
(Auswahl - bei Bedarf)]],VLOOKUP(BTT[[#This Row],[Hauptprozess
(Pflichtauswahl)]],Hauptprozesse[],3,FALSE)),"")</f>
        <v>FI</v>
      </c>
      <c r="F340" t="s">
        <v>3</v>
      </c>
      <c r="G340" t="s">
        <v>10238</v>
      </c>
      <c r="H340" s="10" t="s">
        <v>6089</v>
      </c>
      <c r="I340" t="s">
        <v>1760</v>
      </c>
      <c r="J340" s="10" t="str">
        <f>IFERROR(VLOOKUP(BTT[[#This Row],[Verwendete Transaktion (Pflichtauswahl)]],Transaktionen[[Transaktionen]:[Langtext]],2,FALSE),"")</f>
        <v>Beleg anzeigen</v>
      </c>
      <c r="O340" t="s">
        <v>6052</v>
      </c>
      <c r="T340" t="s">
        <v>6060</v>
      </c>
      <c r="V340" s="10" t="str">
        <f>IFERROR(VLOOKUP(BTT[[#This Row],[Verwendetes Formular
(Auswahl falls relevant)]],Formulare[[Formularbezeichnung]:[Formularname (technisch)]],2,FALSE),"")</f>
        <v/>
      </c>
      <c r="Y340" s="4"/>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Hauptprozess anderes TP</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Modul anders</v>
      </c>
      <c r="AP340" s="10" t="str">
        <f>IFERROR(IF(COUNTIFS(BTT[Verwendete Transaktion (Pflichtauswahl)],BTT[[#This Row],[Verwendete Transaktion (Pflichtauswahl)]],BTT[SAP-Modul
(Pflichtauswahl)],"&lt;&gt;"&amp;BTT[[#This Row],[SAP-Modul
(Pflichtauswahl)]])&gt;0,"Modul anders","okay"),"")</f>
        <v>Modul anders</v>
      </c>
      <c r="AQ340" s="10" t="str">
        <f>IFERROR(IF(COUNTIFS(BTT[Verwendete Transaktion (Pflichtauswahl)],BTT[[#This Row],[Verwendete Transaktion (Pflichtauswahl)]],BTT[Verantwortliches TP
(automatisch)],"&lt;&gt;"&amp;BTT[[#This Row],[Verantwortliches TP
(automatisch)]])&gt;0,"Transaktion mehrfach","okay"),"")</f>
        <v>okay</v>
      </c>
      <c r="AR34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0" s="10" t="s">
        <v>9880</v>
      </c>
      <c r="AT340" s="10" t="s">
        <v>10459</v>
      </c>
    </row>
    <row r="341" spans="1:46" x14ac:dyDescent="0.25">
      <c r="A341" s="14" t="str">
        <f>IFERROR(IF(BTT[[#This Row],[Lfd Nr. 
(aus konsolidierter Datei)]]&lt;&gt;"",BTT[[#This Row],[Lfd Nr. 
(aus konsolidierter Datei)]],VLOOKUP(aktives_Teilprojekt,Teilprojekte[[Teilprojekte]:[Kürzel]],2,FALSE)&amp;ROW(BTT[[#This Row],[Lfd Nr.
(automatisch)]])-2),"")</f>
        <v>NL214</v>
      </c>
      <c r="B341" s="15" t="s">
        <v>6122</v>
      </c>
      <c r="C341" s="15"/>
      <c r="D341" t="s">
        <v>1759</v>
      </c>
      <c r="E341" s="10" t="str">
        <f>IFERROR(IF(NOT(BTT[[#This Row],[Manuelle Änderung des Verantwortliches TP
(Auswahl - bei Bedarf)]]=""),BTT[[#This Row],[Manuelle Änderung des Verantwortliches TP
(Auswahl - bei Bedarf)]],VLOOKUP(BTT[[#This Row],[Hauptprozess
(Pflichtauswahl)]],Hauptprozesse[],3,FALSE)),"")</f>
        <v>FI</v>
      </c>
      <c r="F341" t="s">
        <v>3</v>
      </c>
      <c r="G341" t="s">
        <v>10238</v>
      </c>
      <c r="H341" s="10" t="s">
        <v>6089</v>
      </c>
      <c r="I341" t="s">
        <v>1758</v>
      </c>
      <c r="J341" s="10" t="str">
        <f>IFERROR(VLOOKUP(BTT[[#This Row],[Verwendete Transaktion (Pflichtauswahl)]],Transaktionen[[Transaktionen]:[Langtext]],2,FALSE),"")</f>
        <v>Beleg ändern</v>
      </c>
      <c r="O341" t="s">
        <v>6052</v>
      </c>
      <c r="T341" t="s">
        <v>6060</v>
      </c>
      <c r="V341" s="10" t="str">
        <f>IFERROR(VLOOKUP(BTT[[#This Row],[Verwendetes Formular
(Auswahl falls relevant)]],Formulare[[Formularbezeichnung]:[Formularname (technisch)]],2,FALSE),"")</f>
        <v/>
      </c>
      <c r="Y341" s="4"/>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Hauptprozess anderes TP</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Modul anders</v>
      </c>
      <c r="AP341" s="10" t="str">
        <f>IFERROR(IF(COUNTIFS(BTT[Verwendete Transaktion (Pflichtauswahl)],BTT[[#This Row],[Verwendete Transaktion (Pflichtauswahl)]],BTT[SAP-Modul
(Pflichtauswahl)],"&lt;&gt;"&amp;BTT[[#This Row],[SAP-Modul
(Pflichtauswahl)]])&gt;0,"Modul anders","okay"),"")</f>
        <v>okay</v>
      </c>
      <c r="AQ341" s="10" t="str">
        <f>IFERROR(IF(COUNTIFS(BTT[Verwendete Transaktion (Pflichtauswahl)],BTT[[#This Row],[Verwendete Transaktion (Pflichtauswahl)]],BTT[Verantwortliches TP
(automatisch)],"&lt;&gt;"&amp;BTT[[#This Row],[Verantwortliches TP
(automatisch)]])&gt;0,"Transaktion mehrfach","okay"),"")</f>
        <v>okay</v>
      </c>
      <c r="AR3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1" s="10" t="s">
        <v>9881</v>
      </c>
      <c r="AT341" s="10" t="s">
        <v>10459</v>
      </c>
    </row>
    <row r="342" spans="1:46" x14ac:dyDescent="0.25">
      <c r="A342" s="14" t="str">
        <f>IFERROR(IF(BTT[[#This Row],[Lfd Nr. 
(aus konsolidierter Datei)]]&lt;&gt;"",BTT[[#This Row],[Lfd Nr. 
(aus konsolidierter Datei)]],VLOOKUP(aktives_Teilprojekt,Teilprojekte[[Teilprojekte]:[Kürzel]],2,FALSE)&amp;ROW(BTT[[#This Row],[Lfd Nr.
(automatisch)]])-2),"")</f>
        <v>NL215</v>
      </c>
      <c r="B342" s="15" t="s">
        <v>6122</v>
      </c>
      <c r="C342" s="15"/>
      <c r="D342" t="s">
        <v>1770</v>
      </c>
      <c r="E342" s="10" t="str">
        <f>IFERROR(IF(NOT(BTT[[#This Row],[Manuelle Änderung des Verantwortliches TP
(Auswahl - bei Bedarf)]]=""),BTT[[#This Row],[Manuelle Änderung des Verantwortliches TP
(Auswahl - bei Bedarf)]],VLOOKUP(BTT[[#This Row],[Hauptprozess
(Pflichtauswahl)]],Hauptprozesse[],3,FALSE)),"")</f>
        <v>FI</v>
      </c>
      <c r="F342" t="s">
        <v>3</v>
      </c>
      <c r="G342" t="s">
        <v>10238</v>
      </c>
      <c r="H342" s="10" t="s">
        <v>6089</v>
      </c>
      <c r="I342" t="s">
        <v>1769</v>
      </c>
      <c r="J342" s="10" t="str">
        <f>IFERROR(VLOOKUP(BTT[[#This Row],[Verwendete Transaktion (Pflichtauswahl)]],Transaktionen[[Transaktionen]:[Langtext]],2,FALSE),"")</f>
        <v>Beleg stornieren</v>
      </c>
      <c r="O342" t="s">
        <v>6052</v>
      </c>
      <c r="T342" t="s">
        <v>6060</v>
      </c>
      <c r="V342" s="10" t="str">
        <f>IFERROR(VLOOKUP(BTT[[#This Row],[Verwendetes Formular
(Auswahl falls relevant)]],Formulare[[Formularbezeichnung]:[Formularname (technisch)]],2,FALSE),"")</f>
        <v/>
      </c>
      <c r="Y342" s="4"/>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Hauptprozess anderes TP</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2" s="10" t="str">
        <f>IFERROR(IF(BTT[[#This Row],[SAP-Modul
(Pflichtauswahl)]]&lt;&gt;VLOOKUP(BTT[[#This Row],[Verwendete Transaktion (Pflichtauswahl)]],Transaktionen[[Transaktionen]:[Modul]],3,FALSE),"Modul anders","okay"),"")</f>
        <v>Modul anders</v>
      </c>
      <c r="AP342" s="10" t="str">
        <f>IFERROR(IF(COUNTIFS(BTT[Verwendete Transaktion (Pflichtauswahl)],BTT[[#This Row],[Verwendete Transaktion (Pflichtauswahl)]],BTT[SAP-Modul
(Pflichtauswahl)],"&lt;&gt;"&amp;BTT[[#This Row],[SAP-Modul
(Pflichtauswahl)]])&gt;0,"Modul anders","okay"),"")</f>
        <v>okay</v>
      </c>
      <c r="AQ342" s="10" t="str">
        <f>IFERROR(IF(COUNTIFS(BTT[Verwendete Transaktion (Pflichtauswahl)],BTT[[#This Row],[Verwendete Transaktion (Pflichtauswahl)]],BTT[Verantwortliches TP
(automatisch)],"&lt;&gt;"&amp;BTT[[#This Row],[Verantwortliches TP
(automatisch)]])&gt;0,"Transaktion mehrfach","okay"),"")</f>
        <v>okay</v>
      </c>
      <c r="AR3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2" s="10" t="s">
        <v>9882</v>
      </c>
      <c r="AT342" s="10" t="s">
        <v>10459</v>
      </c>
    </row>
    <row r="343" spans="1:46" x14ac:dyDescent="0.25">
      <c r="A343" s="14" t="str">
        <f>IFERROR(IF(BTT[[#This Row],[Lfd Nr. 
(aus konsolidierter Datei)]]&lt;&gt;"",BTT[[#This Row],[Lfd Nr. 
(aus konsolidierter Datei)]],VLOOKUP(aktives_Teilprojekt,Teilprojekte[[Teilprojekte]:[Kürzel]],2,FALSE)&amp;ROW(BTT[[#This Row],[Lfd Nr.
(automatisch)]])-2),"")</f>
        <v>NL216</v>
      </c>
      <c r="B343" s="15" t="s">
        <v>6122</v>
      </c>
      <c r="C343" s="15"/>
      <c r="D343" t="s">
        <v>1834</v>
      </c>
      <c r="E343" s="10" t="str">
        <f>IFERROR(IF(NOT(BTT[[#This Row],[Manuelle Änderung des Verantwortliches TP
(Auswahl - bei Bedarf)]]=""),BTT[[#This Row],[Manuelle Änderung des Verantwortliches TP
(Auswahl - bei Bedarf)]],VLOOKUP(BTT[[#This Row],[Hauptprozess
(Pflichtauswahl)]],Hauptprozesse[],3,FALSE)),"")</f>
        <v>FI</v>
      </c>
      <c r="F343" t="s">
        <v>3</v>
      </c>
      <c r="G343" t="s">
        <v>10238</v>
      </c>
      <c r="H343" s="10" t="s">
        <v>6089</v>
      </c>
      <c r="I343" t="s">
        <v>1833</v>
      </c>
      <c r="J343" s="10" t="str">
        <f>IFERROR(VLOOKUP(BTT[[#This Row],[Verwendete Transaktion (Pflichtauswahl)]],Transaktionen[[Transaktionen]:[Langtext]],2,FALSE),"")</f>
        <v>Übergreifenden Beleg stornieren</v>
      </c>
      <c r="O343" t="s">
        <v>6052</v>
      </c>
      <c r="T343" t="s">
        <v>6060</v>
      </c>
      <c r="V343" s="10" t="str">
        <f>IFERROR(VLOOKUP(BTT[[#This Row],[Verwendetes Formular
(Auswahl falls relevant)]],Formulare[[Formularbezeichnung]:[Formularname (technisch)]],2,FALSE),"")</f>
        <v/>
      </c>
      <c r="Y343" s="4"/>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Hauptprozess anderes TP</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3" s="10" t="str">
        <f>IFERROR(IF(BTT[[#This Row],[SAP-Modul
(Pflichtauswahl)]]&lt;&gt;VLOOKUP(BTT[[#This Row],[Verwendete Transaktion (Pflichtauswahl)]],Transaktionen[[Transaktionen]:[Modul]],3,FALSE),"Modul anders","okay"),"")</f>
        <v>Modul anders</v>
      </c>
      <c r="AP343" s="10" t="str">
        <f>IFERROR(IF(COUNTIFS(BTT[Verwendete Transaktion (Pflichtauswahl)],BTT[[#This Row],[Verwendete Transaktion (Pflichtauswahl)]],BTT[SAP-Modul
(Pflichtauswahl)],"&lt;&gt;"&amp;BTT[[#This Row],[SAP-Modul
(Pflichtauswahl)]])&gt;0,"Modul anders","okay"),"")</f>
        <v>okay</v>
      </c>
      <c r="AQ343" s="10" t="str">
        <f>IFERROR(IF(COUNTIFS(BTT[Verwendete Transaktion (Pflichtauswahl)],BTT[[#This Row],[Verwendete Transaktion (Pflichtauswahl)]],BTT[Verantwortliches TP
(automatisch)],"&lt;&gt;"&amp;BTT[[#This Row],[Verantwortliches TP
(automatisch)]])&gt;0,"Transaktion mehrfach","okay"),"")</f>
        <v>okay</v>
      </c>
      <c r="AR34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3" s="10" t="s">
        <v>9883</v>
      </c>
      <c r="AT343" s="10" t="s">
        <v>10459</v>
      </c>
    </row>
    <row r="344" spans="1:46" x14ac:dyDescent="0.25">
      <c r="A344" s="14" t="str">
        <f>IFERROR(IF(BTT[[#This Row],[Lfd Nr. 
(aus konsolidierter Datei)]]&lt;&gt;"",BTT[[#This Row],[Lfd Nr. 
(aus konsolidierter Datei)]],VLOOKUP(aktives_Teilprojekt,Teilprojekte[[Teilprojekte]:[Kürzel]],2,FALSE)&amp;ROW(BTT[[#This Row],[Lfd Nr.
(automatisch)]])-2),"")</f>
        <v>NL217</v>
      </c>
      <c r="B344" s="15" t="s">
        <v>6122</v>
      </c>
      <c r="C344" s="15"/>
      <c r="D344" t="s">
        <v>1827</v>
      </c>
      <c r="E344" s="10" t="str">
        <f>IFERROR(IF(NOT(BTT[[#This Row],[Manuelle Änderung des Verantwortliches TP
(Auswahl - bei Bedarf)]]=""),BTT[[#This Row],[Manuelle Änderung des Verantwortliches TP
(Auswahl - bei Bedarf)]],VLOOKUP(BTT[[#This Row],[Hauptprozess
(Pflichtauswahl)]],Hauptprozesse[],3,FALSE)),"")</f>
        <v>FI</v>
      </c>
      <c r="F344" t="s">
        <v>3</v>
      </c>
      <c r="G344" t="s">
        <v>10238</v>
      </c>
      <c r="H344" s="10" t="s">
        <v>6089</v>
      </c>
      <c r="I344" t="s">
        <v>1826</v>
      </c>
      <c r="J344" s="10" t="str">
        <f>IFERROR(VLOOKUP(BTT[[#This Row],[Verwendete Transaktion (Pflichtauswahl)]],Transaktionen[[Transaktionen]:[Langtext]],2,FALSE),"")</f>
        <v>Rücknahme Ausgleich</v>
      </c>
      <c r="O344" t="s">
        <v>6052</v>
      </c>
      <c r="T344" t="s">
        <v>6060</v>
      </c>
      <c r="V344" s="10" t="str">
        <f>IFERROR(VLOOKUP(BTT[[#This Row],[Verwendetes Formular
(Auswahl falls relevant)]],Formulare[[Formularbezeichnung]:[Formularname (technisch)]],2,FALSE),"")</f>
        <v/>
      </c>
      <c r="Y344" s="4"/>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Hauptprozess anderes TP</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4" s="10" t="str">
        <f>IFERROR(IF(BTT[[#This Row],[SAP-Modul
(Pflichtauswahl)]]&lt;&gt;VLOOKUP(BTT[[#This Row],[Verwendete Transaktion (Pflichtauswahl)]],Transaktionen[[Transaktionen]:[Modul]],3,FALSE),"Modul anders","okay"),"")</f>
        <v>Modul anders</v>
      </c>
      <c r="AP344" s="10" t="str">
        <f>IFERROR(IF(COUNTIFS(BTT[Verwendete Transaktion (Pflichtauswahl)],BTT[[#This Row],[Verwendete Transaktion (Pflichtauswahl)]],BTT[SAP-Modul
(Pflichtauswahl)],"&lt;&gt;"&amp;BTT[[#This Row],[SAP-Modul
(Pflichtauswahl)]])&gt;0,"Modul anders","okay"),"")</f>
        <v>okay</v>
      </c>
      <c r="AQ344" s="10" t="str">
        <f>IFERROR(IF(COUNTIFS(BTT[Verwendete Transaktion (Pflichtauswahl)],BTT[[#This Row],[Verwendete Transaktion (Pflichtauswahl)]],BTT[Verantwortliches TP
(automatisch)],"&lt;&gt;"&amp;BTT[[#This Row],[Verantwortliches TP
(automatisch)]])&gt;0,"Transaktion mehrfach","okay"),"")</f>
        <v>okay</v>
      </c>
      <c r="AR3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4" s="10" t="s">
        <v>9884</v>
      </c>
      <c r="AT344" s="10" t="s">
        <v>10459</v>
      </c>
    </row>
    <row r="345" spans="1:46" x14ac:dyDescent="0.25">
      <c r="A345" s="14" t="str">
        <f>IFERROR(IF(BTT[[#This Row],[Lfd Nr. 
(aus konsolidierter Datei)]]&lt;&gt;"",BTT[[#This Row],[Lfd Nr. 
(aus konsolidierter Datei)]],VLOOKUP(aktives_Teilprojekt,Teilprojekte[[Teilprojekte]:[Kürzel]],2,FALSE)&amp;ROW(BTT[[#This Row],[Lfd Nr.
(automatisch)]])-2),"")</f>
        <v>NL218</v>
      </c>
      <c r="B345" s="15" t="s">
        <v>6122</v>
      </c>
      <c r="C345" s="15"/>
      <c r="D345" t="s">
        <v>9886</v>
      </c>
      <c r="E345" s="10" t="str">
        <f>IFERROR(IF(NOT(BTT[[#This Row],[Manuelle Änderung des Verantwortliches TP
(Auswahl - bei Bedarf)]]=""),BTT[[#This Row],[Manuelle Änderung des Verantwortliches TP
(Auswahl - bei Bedarf)]],VLOOKUP(BTT[[#This Row],[Hauptprozess
(Pflichtauswahl)]],Hauptprozesse[],3,FALSE)),"")</f>
        <v>FI</v>
      </c>
      <c r="F345" t="s">
        <v>3</v>
      </c>
      <c r="G345" t="s">
        <v>10238</v>
      </c>
      <c r="H345" s="10" t="s">
        <v>6089</v>
      </c>
      <c r="I345" t="s">
        <v>1797</v>
      </c>
      <c r="J345" s="10" t="str">
        <f>IFERROR(VLOOKUP(BTT[[#This Row],[Verwendete Transaktion (Pflichtauswahl)]],Transaktionen[[Transaktionen]:[Langtext]],2,FALSE),"")</f>
        <v>Dauerbuchung erfassen</v>
      </c>
      <c r="O345" t="s">
        <v>6052</v>
      </c>
      <c r="T345" t="s">
        <v>6060</v>
      </c>
      <c r="V345" s="10" t="str">
        <f>IFERROR(VLOOKUP(BTT[[#This Row],[Verwendetes Formular
(Auswahl falls relevant)]],Formulare[[Formularbezeichnung]:[Formularname (technisch)]],2,FALSE),"")</f>
        <v/>
      </c>
      <c r="Y345" s="4"/>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Hauptprozess anderes TP</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Modul anders</v>
      </c>
      <c r="AP345" s="10" t="str">
        <f>IFERROR(IF(COUNTIFS(BTT[Verwendete Transaktion (Pflichtauswahl)],BTT[[#This Row],[Verwendete Transaktion (Pflichtauswahl)]],BTT[SAP-Modul
(Pflichtauswahl)],"&lt;&gt;"&amp;BTT[[#This Row],[SAP-Modul
(Pflichtauswahl)]])&gt;0,"Modul anders","okay"),"")</f>
        <v>okay</v>
      </c>
      <c r="AQ345" s="10" t="str">
        <f>IFERROR(IF(COUNTIFS(BTT[Verwendete Transaktion (Pflichtauswahl)],BTT[[#This Row],[Verwendete Transaktion (Pflichtauswahl)]],BTT[Verantwortliches TP
(automatisch)],"&lt;&gt;"&amp;BTT[[#This Row],[Verantwortliches TP
(automatisch)]])&gt;0,"Transaktion mehrfach","okay"),"")</f>
        <v>okay</v>
      </c>
      <c r="AR3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5" s="10" t="s">
        <v>9885</v>
      </c>
      <c r="AT345" s="10" t="s">
        <v>10459</v>
      </c>
    </row>
    <row r="346" spans="1:46" x14ac:dyDescent="0.25">
      <c r="A346" s="14" t="str">
        <f>IFERROR(IF(BTT[[#This Row],[Lfd Nr. 
(aus konsolidierter Datei)]]&lt;&gt;"",BTT[[#This Row],[Lfd Nr. 
(aus konsolidierter Datei)]],VLOOKUP(aktives_Teilprojekt,Teilprojekte[[Teilprojekte]:[Kürzel]],2,FALSE)&amp;ROW(BTT[[#This Row],[Lfd Nr.
(automatisch)]])-2),"")</f>
        <v>NL219</v>
      </c>
      <c r="B346" s="15" t="s">
        <v>6122</v>
      </c>
      <c r="C346" s="15"/>
      <c r="D346" t="s">
        <v>1800</v>
      </c>
      <c r="E346" s="10" t="str">
        <f>IFERROR(IF(NOT(BTT[[#This Row],[Manuelle Änderung des Verantwortliches TP
(Auswahl - bei Bedarf)]]=""),BTT[[#This Row],[Manuelle Änderung des Verantwortliches TP
(Auswahl - bei Bedarf)]],VLOOKUP(BTT[[#This Row],[Hauptprozess
(Pflichtauswahl)]],Hauptprozesse[],3,FALSE)),"")</f>
        <v>FI</v>
      </c>
      <c r="F346" t="s">
        <v>3</v>
      </c>
      <c r="G346" t="s">
        <v>10238</v>
      </c>
      <c r="H346" s="10" t="s">
        <v>6089</v>
      </c>
      <c r="I346" t="s">
        <v>1799</v>
      </c>
      <c r="J346" s="10" t="str">
        <f>IFERROR(VLOOKUP(BTT[[#This Row],[Verwendete Transaktion (Pflichtauswahl)]],Transaktionen[[Transaktionen]:[Langtext]],2,FALSE),"")</f>
        <v>Dauerbuchung ändern</v>
      </c>
      <c r="O346" t="s">
        <v>6052</v>
      </c>
      <c r="T346" t="s">
        <v>6060</v>
      </c>
      <c r="V346" s="10" t="str">
        <f>IFERROR(VLOOKUP(BTT[[#This Row],[Verwendetes Formular
(Auswahl falls relevant)]],Formulare[[Formularbezeichnung]:[Formularname (technisch)]],2,FALSE),"")</f>
        <v/>
      </c>
      <c r="Y346" s="4"/>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Hauptprozess anderes TP</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Modul anders</v>
      </c>
      <c r="AP346" s="10" t="str">
        <f>IFERROR(IF(COUNTIFS(BTT[Verwendete Transaktion (Pflichtauswahl)],BTT[[#This Row],[Verwendete Transaktion (Pflichtauswahl)]],BTT[SAP-Modul
(Pflichtauswahl)],"&lt;&gt;"&amp;BTT[[#This Row],[SAP-Modul
(Pflichtauswahl)]])&gt;0,"Modul anders","okay"),"")</f>
        <v>okay</v>
      </c>
      <c r="AQ346" s="10" t="str">
        <f>IFERROR(IF(COUNTIFS(BTT[Verwendete Transaktion (Pflichtauswahl)],BTT[[#This Row],[Verwendete Transaktion (Pflichtauswahl)]],BTT[Verantwortliches TP
(automatisch)],"&lt;&gt;"&amp;BTT[[#This Row],[Verantwortliches TP
(automatisch)]])&gt;0,"Transaktion mehrfach","okay"),"")</f>
        <v>okay</v>
      </c>
      <c r="AR3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6" s="10" t="s">
        <v>9887</v>
      </c>
      <c r="AT346" s="10" t="s">
        <v>10459</v>
      </c>
    </row>
    <row r="347" spans="1:46" x14ac:dyDescent="0.25">
      <c r="A347" s="14" t="str">
        <f>IFERROR(IF(BTT[[#This Row],[Lfd Nr. 
(aus konsolidierter Datei)]]&lt;&gt;"",BTT[[#This Row],[Lfd Nr. 
(aus konsolidierter Datei)]],VLOOKUP(aktives_Teilprojekt,Teilprojekte[[Teilprojekte]:[Kürzel]],2,FALSE)&amp;ROW(BTT[[#This Row],[Lfd Nr.
(automatisch)]])-2),"")</f>
        <v>NL220</v>
      </c>
      <c r="B347" s="15" t="s">
        <v>6122</v>
      </c>
      <c r="C347" s="15"/>
      <c r="D347" t="s">
        <v>9889</v>
      </c>
      <c r="E347" s="10" t="str">
        <f>IFERROR(IF(NOT(BTT[[#This Row],[Manuelle Änderung des Verantwortliches TP
(Auswahl - bei Bedarf)]]=""),BTT[[#This Row],[Manuelle Änderung des Verantwortliches TP
(Auswahl - bei Bedarf)]],VLOOKUP(BTT[[#This Row],[Hauptprozess
(Pflichtauswahl)]],Hauptprozesse[],3,FALSE)),"")</f>
        <v>FI</v>
      </c>
      <c r="F347" t="s">
        <v>3</v>
      </c>
      <c r="G347" t="s">
        <v>10238</v>
      </c>
      <c r="H347" s="10" t="s">
        <v>6089</v>
      </c>
      <c r="I347" t="s">
        <v>1801</v>
      </c>
      <c r="J347" s="10" t="str">
        <f>IFERROR(VLOOKUP(BTT[[#This Row],[Verwendete Transaktion (Pflichtauswahl)]],Transaktionen[[Transaktionen]:[Langtext]],2,FALSE),"")</f>
        <v>Dauerbuchung anzeigen</v>
      </c>
      <c r="O347" t="s">
        <v>6052</v>
      </c>
      <c r="T347" t="s">
        <v>6060</v>
      </c>
      <c r="V347" s="10" t="str">
        <f>IFERROR(VLOOKUP(BTT[[#This Row],[Verwendetes Formular
(Auswahl falls relevant)]],Formulare[[Formularbezeichnung]:[Formularname (technisch)]],2,FALSE),"")</f>
        <v/>
      </c>
      <c r="Y347" s="4"/>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Hauptprozess anderes TP</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Modul anders</v>
      </c>
      <c r="AP347" s="10" t="str">
        <f>IFERROR(IF(COUNTIFS(BTT[Verwendete Transaktion (Pflichtauswahl)],BTT[[#This Row],[Verwendete Transaktion (Pflichtauswahl)]],BTT[SAP-Modul
(Pflichtauswahl)],"&lt;&gt;"&amp;BTT[[#This Row],[SAP-Modul
(Pflichtauswahl)]])&gt;0,"Modul anders","okay"),"")</f>
        <v>okay</v>
      </c>
      <c r="AQ347" s="10" t="str">
        <f>IFERROR(IF(COUNTIFS(BTT[Verwendete Transaktion (Pflichtauswahl)],BTT[[#This Row],[Verwendete Transaktion (Pflichtauswahl)]],BTT[Verantwortliches TP
(automatisch)],"&lt;&gt;"&amp;BTT[[#This Row],[Verantwortliches TP
(automatisch)]])&gt;0,"Transaktion mehrfach","okay"),"")</f>
        <v>okay</v>
      </c>
      <c r="AR3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7" s="10" t="s">
        <v>9888</v>
      </c>
      <c r="AT347" s="10" t="s">
        <v>10459</v>
      </c>
    </row>
    <row r="348" spans="1:46" x14ac:dyDescent="0.25">
      <c r="A348" s="14" t="str">
        <f>IFERROR(IF(BTT[[#This Row],[Lfd Nr. 
(aus konsolidierter Datei)]]&lt;&gt;"",BTT[[#This Row],[Lfd Nr. 
(aus konsolidierter Datei)]],VLOOKUP(aktives_Teilprojekt,Teilprojekte[[Teilprojekte]:[Kürzel]],2,FALSE)&amp;ROW(BTT[[#This Row],[Lfd Nr.
(automatisch)]])-2),"")</f>
        <v>NL221</v>
      </c>
      <c r="B348" s="15" t="s">
        <v>6122</v>
      </c>
      <c r="C348" s="15"/>
      <c r="D348" t="s">
        <v>9891</v>
      </c>
      <c r="E348" s="10" t="str">
        <f>IFERROR(IF(NOT(BTT[[#This Row],[Manuelle Änderung des Verantwortliches TP
(Auswahl - bei Bedarf)]]=""),BTT[[#This Row],[Manuelle Änderung des Verantwortliches TP
(Auswahl - bei Bedarf)]],VLOOKUP(BTT[[#This Row],[Hauptprozess
(Pflichtauswahl)]],Hauptprozesse[],3,FALSE)),"")</f>
        <v>FI</v>
      </c>
      <c r="F348" t="s">
        <v>3</v>
      </c>
      <c r="G348" t="s">
        <v>10238</v>
      </c>
      <c r="H348" s="10" t="s">
        <v>6089</v>
      </c>
      <c r="I348" t="s">
        <v>1803</v>
      </c>
      <c r="J348" s="10" t="str">
        <f>IFERROR(VLOOKUP(BTT[[#This Row],[Verwendete Transaktion (Pflichtauswahl)]],Transaktionen[[Transaktionen]:[Langtext]],2,FALSE),"")</f>
        <v>Dauerbelegänderungen anzeigen</v>
      </c>
      <c r="O348" t="s">
        <v>6052</v>
      </c>
      <c r="T348" t="s">
        <v>6060</v>
      </c>
      <c r="V348" s="10" t="str">
        <f>IFERROR(VLOOKUP(BTT[[#This Row],[Verwendetes Formular
(Auswahl falls relevant)]],Formulare[[Formularbezeichnung]:[Formularname (technisch)]],2,FALSE),"")</f>
        <v/>
      </c>
      <c r="Y348" s="4"/>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Hauptprozess anderes TP</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Modul anders</v>
      </c>
      <c r="AP348" s="10" t="str">
        <f>IFERROR(IF(COUNTIFS(BTT[Verwendete Transaktion (Pflichtauswahl)],BTT[[#This Row],[Verwendete Transaktion (Pflichtauswahl)]],BTT[SAP-Modul
(Pflichtauswahl)],"&lt;&gt;"&amp;BTT[[#This Row],[SAP-Modul
(Pflichtauswahl)]])&gt;0,"Modul anders","okay"),"")</f>
        <v>okay</v>
      </c>
      <c r="AQ348" s="10" t="str">
        <f>IFERROR(IF(COUNTIFS(BTT[Verwendete Transaktion (Pflichtauswahl)],BTT[[#This Row],[Verwendete Transaktion (Pflichtauswahl)]],BTT[Verantwortliches TP
(automatisch)],"&lt;&gt;"&amp;BTT[[#This Row],[Verantwortliches TP
(automatisch)]])&gt;0,"Transaktion mehrfach","okay"),"")</f>
        <v>okay</v>
      </c>
      <c r="AR3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8" s="10" t="s">
        <v>9890</v>
      </c>
      <c r="AT348" s="10" t="s">
        <v>10459</v>
      </c>
    </row>
    <row r="349" spans="1:46" x14ac:dyDescent="0.25">
      <c r="A349" s="14" t="str">
        <f>IFERROR(IF(BTT[[#This Row],[Lfd Nr. 
(aus konsolidierter Datei)]]&lt;&gt;"",BTT[[#This Row],[Lfd Nr. 
(aus konsolidierter Datei)]],VLOOKUP(aktives_Teilprojekt,Teilprojekte[[Teilprojekte]:[Kürzel]],2,FALSE)&amp;ROW(BTT[[#This Row],[Lfd Nr.
(automatisch)]])-2),"")</f>
        <v>NL222</v>
      </c>
      <c r="B349" s="15" t="s">
        <v>6122</v>
      </c>
      <c r="C349" s="15"/>
      <c r="D349" t="s">
        <v>9893</v>
      </c>
      <c r="E349" s="10" t="str">
        <f>IFERROR(IF(NOT(BTT[[#This Row],[Manuelle Änderung des Verantwortliches TP
(Auswahl - bei Bedarf)]]=""),BTT[[#This Row],[Manuelle Änderung des Verantwortliches TP
(Auswahl - bei Bedarf)]],VLOOKUP(BTT[[#This Row],[Hauptprozess
(Pflichtauswahl)]],Hauptprozesse[],3,FALSE)),"")</f>
        <v>FI</v>
      </c>
      <c r="F349" t="s">
        <v>3</v>
      </c>
      <c r="G349" t="s">
        <v>10238</v>
      </c>
      <c r="H349" s="10" t="s">
        <v>6089</v>
      </c>
      <c r="I349" t="s">
        <v>1708</v>
      </c>
      <c r="J349" s="10" t="str">
        <f>IFERROR(VLOOKUP(BTT[[#This Row],[Verwendete Transaktion (Pflichtauswahl)]],Transaktionen[[Transaktionen]:[Langtext]],2,FALSE),"")</f>
        <v>ABAP/4 Report: Dauerbuchungen listen</v>
      </c>
      <c r="O349" t="s">
        <v>6052</v>
      </c>
      <c r="T349" t="s">
        <v>6060</v>
      </c>
      <c r="V349" s="10" t="str">
        <f>IFERROR(VLOOKUP(BTT[[#This Row],[Verwendetes Formular
(Auswahl falls relevant)]],Formulare[[Formularbezeichnung]:[Formularname (technisch)]],2,FALSE),"")</f>
        <v/>
      </c>
      <c r="Y349" s="4"/>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Hauptprozess anderes TP</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Modul anders</v>
      </c>
      <c r="AP349" s="10" t="str">
        <f>IFERROR(IF(COUNTIFS(BTT[Verwendete Transaktion (Pflichtauswahl)],BTT[[#This Row],[Verwendete Transaktion (Pflichtauswahl)]],BTT[SAP-Modul
(Pflichtauswahl)],"&lt;&gt;"&amp;BTT[[#This Row],[SAP-Modul
(Pflichtauswahl)]])&gt;0,"Modul anders","okay"),"")</f>
        <v>okay</v>
      </c>
      <c r="AQ349" s="10" t="str">
        <f>IFERROR(IF(COUNTIFS(BTT[Verwendete Transaktion (Pflichtauswahl)],BTT[[#This Row],[Verwendete Transaktion (Pflichtauswahl)]],BTT[Verantwortliches TP
(automatisch)],"&lt;&gt;"&amp;BTT[[#This Row],[Verantwortliches TP
(automatisch)]])&gt;0,"Transaktion mehrfach","okay"),"")</f>
        <v>okay</v>
      </c>
      <c r="AR3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9" s="10" t="s">
        <v>9892</v>
      </c>
      <c r="AT349" s="10" t="s">
        <v>10459</v>
      </c>
    </row>
    <row r="350" spans="1:46" x14ac:dyDescent="0.25">
      <c r="A350" s="14" t="str">
        <f>IFERROR(IF(BTT[[#This Row],[Lfd Nr. 
(aus konsolidierter Datei)]]&lt;&gt;"",BTT[[#This Row],[Lfd Nr. 
(aus konsolidierter Datei)]],VLOOKUP(aktives_Teilprojekt,Teilprojekte[[Teilprojekte]:[Kürzel]],2,FALSE)&amp;ROW(BTT[[#This Row],[Lfd Nr.
(automatisch)]])-2),"")</f>
        <v>NL223</v>
      </c>
      <c r="B350" s="15" t="s">
        <v>6122</v>
      </c>
      <c r="C350" s="15"/>
      <c r="D350" t="s">
        <v>4162</v>
      </c>
      <c r="E350" s="10" t="str">
        <f>IFERROR(IF(NOT(BTT[[#This Row],[Manuelle Änderung des Verantwortliches TP
(Auswahl - bei Bedarf)]]=""),BTT[[#This Row],[Manuelle Änderung des Verantwortliches TP
(Auswahl - bei Bedarf)]],VLOOKUP(BTT[[#This Row],[Hauptprozess
(Pflichtauswahl)]],Hauptprozesse[],3,FALSE)),"")</f>
        <v>FI</v>
      </c>
      <c r="F350" t="s">
        <v>3</v>
      </c>
      <c r="G350" t="s">
        <v>10238</v>
      </c>
      <c r="H350" s="10" t="s">
        <v>6089</v>
      </c>
      <c r="I350" t="s">
        <v>4161</v>
      </c>
      <c r="J350" s="10" t="str">
        <f>IFERROR(VLOOKUP(BTT[[#This Row],[Verwendete Transaktion (Pflichtauswahl)]],Transaktionen[[Transaktionen]:[Langtext]],2,FALSE),"")</f>
        <v>Benutzeranzeige</v>
      </c>
      <c r="O350" t="s">
        <v>6052</v>
      </c>
      <c r="T350" t="s">
        <v>6060</v>
      </c>
      <c r="V350" s="10" t="str">
        <f>IFERROR(VLOOKUP(BTT[[#This Row],[Verwendetes Formular
(Auswahl falls relevant)]],Formulare[[Formularbezeichnung]:[Formularname (technisch)]],2,FALSE),"")</f>
        <v/>
      </c>
      <c r="Y350" s="4"/>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Hauptprozess anderes TP</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Modul anders</v>
      </c>
      <c r="AP350" s="10" t="str">
        <f>IFERROR(IF(COUNTIFS(BTT[Verwendete Transaktion (Pflichtauswahl)],BTT[[#This Row],[Verwendete Transaktion (Pflichtauswahl)]],BTT[SAP-Modul
(Pflichtauswahl)],"&lt;&gt;"&amp;BTT[[#This Row],[SAP-Modul
(Pflichtauswahl)]])&gt;0,"Modul anders","okay"),"")</f>
        <v>okay</v>
      </c>
      <c r="AQ350" s="10" t="str">
        <f>IFERROR(IF(COUNTIFS(BTT[Verwendete Transaktion (Pflichtauswahl)],BTT[[#This Row],[Verwendete Transaktion (Pflichtauswahl)]],BTT[Verantwortliches TP
(automatisch)],"&lt;&gt;"&amp;BTT[[#This Row],[Verantwortliches TP
(automatisch)]])&gt;0,"Transaktion mehrfach","okay"),"")</f>
        <v>okay</v>
      </c>
      <c r="AR3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0" s="10" t="s">
        <v>9894</v>
      </c>
      <c r="AT350" s="10" t="s">
        <v>10459</v>
      </c>
    </row>
    <row r="351" spans="1:46" x14ac:dyDescent="0.25">
      <c r="A351" s="14" t="str">
        <f>IFERROR(IF(BTT[[#This Row],[Lfd Nr. 
(aus konsolidierter Datei)]]&lt;&gt;"",BTT[[#This Row],[Lfd Nr. 
(aus konsolidierter Datei)]],VLOOKUP(aktives_Teilprojekt,Teilprojekte[[Teilprojekte]:[Kürzel]],2,FALSE)&amp;ROW(BTT[[#This Row],[Lfd Nr.
(automatisch)]])-2),"")</f>
        <v>NL224</v>
      </c>
      <c r="B351" s="15" t="s">
        <v>6122</v>
      </c>
      <c r="C351" s="15"/>
      <c r="D351" t="s">
        <v>9896</v>
      </c>
      <c r="E351" s="10" t="str">
        <f>IFERROR(IF(NOT(BTT[[#This Row],[Manuelle Änderung des Verantwortliches TP
(Auswahl - bei Bedarf)]]=""),BTT[[#This Row],[Manuelle Änderung des Verantwortliches TP
(Auswahl - bei Bedarf)]],VLOOKUP(BTT[[#This Row],[Hauptprozess
(Pflichtauswahl)]],Hauptprozesse[],3,FALSE)),"")</f>
        <v>FI</v>
      </c>
      <c r="F351" t="s">
        <v>3</v>
      </c>
      <c r="G351" t="s">
        <v>10238</v>
      </c>
      <c r="H351" s="10" t="s">
        <v>6089</v>
      </c>
      <c r="I351" t="s">
        <v>1815</v>
      </c>
      <c r="J351" s="10" t="str">
        <f>IFERROR(VLOOKUP(BTT[[#This Row],[Verwendete Transaktion (Pflichtauswahl)]],Transaktionen[[Transaktionen]:[Langtext]],2,FALSE),"")</f>
        <v>Einzelposten Debitoren</v>
      </c>
      <c r="O351" t="s">
        <v>6052</v>
      </c>
      <c r="T351" t="s">
        <v>6060</v>
      </c>
      <c r="V351" s="10" t="str">
        <f>IFERROR(VLOOKUP(BTT[[#This Row],[Verwendetes Formular
(Auswahl falls relevant)]],Formulare[[Formularbezeichnung]:[Formularname (technisch)]],2,FALSE),"")</f>
        <v/>
      </c>
      <c r="Y351" s="4"/>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Hauptprozess anderes TP</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1" s="10" t="str">
        <f>IFERROR(IF(BTT[[#This Row],[SAP-Modul
(Pflichtauswahl)]]&lt;&gt;VLOOKUP(BTT[[#This Row],[Verwendete Transaktion (Pflichtauswahl)]],Transaktionen[[Transaktionen]:[Modul]],3,FALSE),"Modul anders","okay"),"")</f>
        <v>Modul anders</v>
      </c>
      <c r="AP351" s="10" t="str">
        <f>IFERROR(IF(COUNTIFS(BTT[Verwendete Transaktion (Pflichtauswahl)],BTT[[#This Row],[Verwendete Transaktion (Pflichtauswahl)]],BTT[SAP-Modul
(Pflichtauswahl)],"&lt;&gt;"&amp;BTT[[#This Row],[SAP-Modul
(Pflichtauswahl)]])&gt;0,"Modul anders","okay"),"")</f>
        <v>Modul anders</v>
      </c>
      <c r="AQ351" s="10" t="str">
        <f>IFERROR(IF(COUNTIFS(BTT[Verwendete Transaktion (Pflichtauswahl)],BTT[[#This Row],[Verwendete Transaktion (Pflichtauswahl)]],BTT[Verantwortliches TP
(automatisch)],"&lt;&gt;"&amp;BTT[[#This Row],[Verantwortliches TP
(automatisch)]])&gt;0,"Transaktion mehrfach","okay"),"")</f>
        <v>Transaktion mehrfach</v>
      </c>
      <c r="AR3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1" s="10" t="s">
        <v>9895</v>
      </c>
      <c r="AT351" s="10" t="s">
        <v>10459</v>
      </c>
    </row>
    <row r="352" spans="1:46" x14ac:dyDescent="0.25">
      <c r="A352" s="14" t="str">
        <f>IFERROR(IF(BTT[[#This Row],[Lfd Nr. 
(aus konsolidierter Datei)]]&lt;&gt;"",BTT[[#This Row],[Lfd Nr. 
(aus konsolidierter Datei)]],VLOOKUP(aktives_Teilprojekt,Teilprojekte[[Teilprojekte]:[Kürzel]],2,FALSE)&amp;ROW(BTT[[#This Row],[Lfd Nr.
(automatisch)]])-2),"")</f>
        <v>NL225</v>
      </c>
      <c r="B352" s="15" t="s">
        <v>6122</v>
      </c>
      <c r="C352" s="15"/>
      <c r="D352" t="s">
        <v>9898</v>
      </c>
      <c r="E352" s="10" t="str">
        <f>IFERROR(IF(NOT(BTT[[#This Row],[Manuelle Änderung des Verantwortliches TP
(Auswahl - bei Bedarf)]]=""),BTT[[#This Row],[Manuelle Änderung des Verantwortliches TP
(Auswahl - bei Bedarf)]],VLOOKUP(BTT[[#This Row],[Hauptprozess
(Pflichtauswahl)]],Hauptprozesse[],3,FALSE)),"")</f>
        <v>FI</v>
      </c>
      <c r="F352" t="s">
        <v>3</v>
      </c>
      <c r="G352" t="s">
        <v>10236</v>
      </c>
      <c r="H352" s="10" t="s">
        <v>6089</v>
      </c>
      <c r="I352" t="s">
        <v>1740</v>
      </c>
      <c r="J352" s="10" t="str">
        <f>IFERROR(VLOOKUP(BTT[[#This Row],[Verwendete Transaktion (Pflichtauswahl)]],Transaktionen[[Transaktionen]:[Langtext]],2,FALSE),"")</f>
        <v>Mahnlauf</v>
      </c>
      <c r="O352" t="s">
        <v>6052</v>
      </c>
      <c r="R352" t="s">
        <v>8515</v>
      </c>
      <c r="S352" t="s">
        <v>10261</v>
      </c>
      <c r="T352" t="s">
        <v>8525</v>
      </c>
      <c r="U352" t="s">
        <v>8693</v>
      </c>
      <c r="V352" s="10" t="str">
        <f>IFERROR(VLOOKUP(BTT[[#This Row],[Verwendetes Formular
(Auswahl falls relevant)]],Formulare[[Formularbezeichnung]:[Formularname (technisch)]],2,FALSE),"")</f>
        <v>ZBWB_F150_1100</v>
      </c>
      <c r="Y352" s="4"/>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Hauptprozess anderes TP</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2" s="10" t="str">
        <f>IFERROR(IF(BTT[[#This Row],[SAP-Modul
(Pflichtauswahl)]]&lt;&gt;VLOOKUP(BTT[[#This Row],[Verwendete Transaktion (Pflichtauswahl)]],Transaktionen[[Transaktionen]:[Modul]],3,FALSE),"Modul anders","okay"),"")</f>
        <v>okay</v>
      </c>
      <c r="AP352" s="10" t="str">
        <f>IFERROR(IF(COUNTIFS(BTT[Verwendete Transaktion (Pflichtauswahl)],BTT[[#This Row],[Verwendete Transaktion (Pflichtauswahl)]],BTT[SAP-Modul
(Pflichtauswahl)],"&lt;&gt;"&amp;BTT[[#This Row],[SAP-Modul
(Pflichtauswahl)]])&gt;0,"Modul anders","okay"),"")</f>
        <v>okay</v>
      </c>
      <c r="AQ352" s="10" t="str">
        <f>IFERROR(IF(COUNTIFS(BTT[Verwendete Transaktion (Pflichtauswahl)],BTT[[#This Row],[Verwendete Transaktion (Pflichtauswahl)]],BTT[Verantwortliches TP
(automatisch)],"&lt;&gt;"&amp;BTT[[#This Row],[Verantwortliches TP
(automatisch)]])&gt;0,"Transaktion mehrfach","okay"),"")</f>
        <v>okay</v>
      </c>
      <c r="AR3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2" s="10" t="s">
        <v>9897</v>
      </c>
      <c r="AT352" s="10" t="s">
        <v>10459</v>
      </c>
    </row>
    <row r="353" spans="1:46" x14ac:dyDescent="0.25">
      <c r="A353" s="14" t="str">
        <f>IFERROR(IF(BTT[[#This Row],[Lfd Nr. 
(aus konsolidierter Datei)]]&lt;&gt;"",BTT[[#This Row],[Lfd Nr. 
(aus konsolidierter Datei)]],VLOOKUP(aktives_Teilprojekt,Teilprojekte[[Teilprojekte]:[Kürzel]],2,FALSE)&amp;ROW(BTT[[#This Row],[Lfd Nr.
(automatisch)]])-2),"")</f>
        <v>NL226</v>
      </c>
      <c r="B353" s="15" t="s">
        <v>6122</v>
      </c>
      <c r="C353" s="15"/>
      <c r="D353" t="s">
        <v>9900</v>
      </c>
      <c r="E353" s="10" t="str">
        <f>IFERROR(IF(NOT(BTT[[#This Row],[Manuelle Änderung des Verantwortliches TP
(Auswahl - bei Bedarf)]]=""),BTT[[#This Row],[Manuelle Änderung des Verantwortliches TP
(Auswahl - bei Bedarf)]],VLOOKUP(BTT[[#This Row],[Hauptprozess
(Pflichtauswahl)]],Hauptprozesse[],3,FALSE)),"")</f>
        <v>FI</v>
      </c>
      <c r="F353" t="s">
        <v>3</v>
      </c>
      <c r="G353" t="s">
        <v>10236</v>
      </c>
      <c r="H353" s="10" t="s">
        <v>6089</v>
      </c>
      <c r="I353" t="s">
        <v>1740</v>
      </c>
      <c r="J353" s="10" t="str">
        <f>IFERROR(VLOOKUP(BTT[[#This Row],[Verwendete Transaktion (Pflichtauswahl)]],Transaktionen[[Transaktionen]:[Langtext]],2,FALSE),"")</f>
        <v>Mahnlauf</v>
      </c>
      <c r="O353" t="s">
        <v>6052</v>
      </c>
      <c r="R353" t="s">
        <v>8515</v>
      </c>
      <c r="S353" t="s">
        <v>10261</v>
      </c>
      <c r="T353" t="s">
        <v>8525</v>
      </c>
      <c r="U353" t="s">
        <v>8747</v>
      </c>
      <c r="V353" s="10" t="str">
        <f>IFERROR(VLOOKUP(BTT[[#This Row],[Verwendetes Formular
(Auswahl falls relevant)]],Formulare[[Formularbezeichnung]:[Formularname (technisch)]],2,FALSE),"")</f>
        <v>ZFI_100_P_MAHN</v>
      </c>
      <c r="Y353" s="4"/>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Hauptprozess anderes TP</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3" s="10" t="str">
        <f>IFERROR(IF(BTT[[#This Row],[SAP-Modul
(Pflichtauswahl)]]&lt;&gt;VLOOKUP(BTT[[#This Row],[Verwendete Transaktion (Pflichtauswahl)]],Transaktionen[[Transaktionen]:[Modul]],3,FALSE),"Modul anders","okay"),"")</f>
        <v>okay</v>
      </c>
      <c r="AP353" s="10" t="str">
        <f>IFERROR(IF(COUNTIFS(BTT[Verwendete Transaktion (Pflichtauswahl)],BTT[[#This Row],[Verwendete Transaktion (Pflichtauswahl)]],BTT[SAP-Modul
(Pflichtauswahl)],"&lt;&gt;"&amp;BTT[[#This Row],[SAP-Modul
(Pflichtauswahl)]])&gt;0,"Modul anders","okay"),"")</f>
        <v>okay</v>
      </c>
      <c r="AQ353" s="10" t="str">
        <f>IFERROR(IF(COUNTIFS(BTT[Verwendete Transaktion (Pflichtauswahl)],BTT[[#This Row],[Verwendete Transaktion (Pflichtauswahl)]],BTT[Verantwortliches TP
(automatisch)],"&lt;&gt;"&amp;BTT[[#This Row],[Verantwortliches TP
(automatisch)]])&gt;0,"Transaktion mehrfach","okay"),"")</f>
        <v>okay</v>
      </c>
      <c r="AR3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3" s="10" t="s">
        <v>9899</v>
      </c>
      <c r="AT353" s="10" t="s">
        <v>10459</v>
      </c>
    </row>
    <row r="354" spans="1:46" x14ac:dyDescent="0.25">
      <c r="A354" s="14" t="str">
        <f>IFERROR(IF(BTT[[#This Row],[Lfd Nr. 
(aus konsolidierter Datei)]]&lt;&gt;"",BTT[[#This Row],[Lfd Nr. 
(aus konsolidierter Datei)]],VLOOKUP(aktives_Teilprojekt,Teilprojekte[[Teilprojekte]:[Kürzel]],2,FALSE)&amp;ROW(BTT[[#This Row],[Lfd Nr.
(automatisch)]])-2),"")</f>
        <v>NL231</v>
      </c>
      <c r="B354" s="15" t="s">
        <v>6122</v>
      </c>
      <c r="C354" s="15"/>
      <c r="D354" t="s">
        <v>9910</v>
      </c>
      <c r="E354" s="10" t="str">
        <f>IFERROR(IF(NOT(BTT[[#This Row],[Manuelle Änderung des Verantwortliches TP
(Auswahl - bei Bedarf)]]=""),BTT[[#This Row],[Manuelle Änderung des Verantwortliches TP
(Auswahl - bei Bedarf)]],VLOOKUP(BTT[[#This Row],[Hauptprozess
(Pflichtauswahl)]],Hauptprozesse[],3,FALSE)),"")</f>
        <v>FI</v>
      </c>
      <c r="F354" t="s">
        <v>3</v>
      </c>
      <c r="G354" t="s">
        <v>10238</v>
      </c>
      <c r="H354" s="10" t="s">
        <v>6089</v>
      </c>
      <c r="I354" t="s">
        <v>2794</v>
      </c>
      <c r="J354" s="10" t="str">
        <f>IFERROR(VLOOKUP(BTT[[#This Row],[Verwendete Transaktion (Pflichtauswahl)]],Transaktionen[[Transaktionen]:[Langtext]],2,FALSE),"")</f>
        <v>Innenauftrag anzeigen</v>
      </c>
      <c r="O354" t="s">
        <v>6052</v>
      </c>
      <c r="T354" t="s">
        <v>6060</v>
      </c>
      <c r="V354" s="10" t="str">
        <f>IFERROR(VLOOKUP(BTT[[#This Row],[Verwendetes Formular
(Auswahl falls relevant)]],Formulare[[Formularbezeichnung]:[Formularname (technisch)]],2,FALSE),"")</f>
        <v/>
      </c>
      <c r="Y354" s="4"/>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Hauptprozess anderes TP</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4" s="10" t="str">
        <f>IFERROR(IF(BTT[[#This Row],[SAP-Modul
(Pflichtauswahl)]]&lt;&gt;VLOOKUP(BTT[[#This Row],[Verwendete Transaktion (Pflichtauswahl)]],Transaktionen[[Transaktionen]:[Modul]],3,FALSE),"Modul anders","okay"),"")</f>
        <v>Modul anders</v>
      </c>
      <c r="AP354" s="10" t="str">
        <f>IFERROR(IF(COUNTIFS(BTT[Verwendete Transaktion (Pflichtauswahl)],BTT[[#This Row],[Verwendete Transaktion (Pflichtauswahl)]],BTT[SAP-Modul
(Pflichtauswahl)],"&lt;&gt;"&amp;BTT[[#This Row],[SAP-Modul
(Pflichtauswahl)]])&gt;0,"Modul anders","okay"),"")</f>
        <v>Modul anders</v>
      </c>
      <c r="AQ354" s="10" t="str">
        <f>IFERROR(IF(COUNTIFS(BTT[Verwendete Transaktion (Pflichtauswahl)],BTT[[#This Row],[Verwendete Transaktion (Pflichtauswahl)]],BTT[Verantwortliches TP
(automatisch)],"&lt;&gt;"&amp;BTT[[#This Row],[Verantwortliches TP
(automatisch)]])&gt;0,"Transaktion mehrfach","okay"),"")</f>
        <v>Transaktion mehrfach</v>
      </c>
      <c r="AR3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4" s="10" t="s">
        <v>9909</v>
      </c>
      <c r="AT354" s="10" t="s">
        <v>10459</v>
      </c>
    </row>
    <row r="355" spans="1:46" x14ac:dyDescent="0.25">
      <c r="A355" s="14" t="str">
        <f>IFERROR(IF(BTT[[#This Row],[Lfd Nr. 
(aus konsolidierter Datei)]]&lt;&gt;"",BTT[[#This Row],[Lfd Nr. 
(aus konsolidierter Datei)]],VLOOKUP(aktives_Teilprojekt,Teilprojekte[[Teilprojekte]:[Kürzel]],2,FALSE)&amp;ROW(BTT[[#This Row],[Lfd Nr.
(automatisch)]])-2),"")</f>
        <v>NL232</v>
      </c>
      <c r="B355" s="15" t="s">
        <v>6122</v>
      </c>
      <c r="C355" s="15"/>
      <c r="D355" t="s">
        <v>9910</v>
      </c>
      <c r="E355" s="10" t="str">
        <f>IFERROR(IF(NOT(BTT[[#This Row],[Manuelle Änderung des Verantwortliches TP
(Auswahl - bei Bedarf)]]=""),BTT[[#This Row],[Manuelle Änderung des Verantwortliches TP
(Auswahl - bei Bedarf)]],VLOOKUP(BTT[[#This Row],[Hauptprozess
(Pflichtauswahl)]],Hauptprozesse[],3,FALSE)),"")</f>
        <v>FI</v>
      </c>
      <c r="F355" t="s">
        <v>3</v>
      </c>
      <c r="G355" t="s">
        <v>10238</v>
      </c>
      <c r="H355" s="10" t="s">
        <v>6089</v>
      </c>
      <c r="I355" t="s">
        <v>2884</v>
      </c>
      <c r="J355" s="10" t="str">
        <f>IFERROR(VLOOKUP(BTT[[#This Row],[Verwendete Transaktion (Pflichtauswahl)]],Transaktionen[[Transaktionen]:[Langtext]],2,FALSE),"")</f>
        <v>Kostenstelle anzeigen</v>
      </c>
      <c r="O355" t="s">
        <v>6052</v>
      </c>
      <c r="T355" t="s">
        <v>6060</v>
      </c>
      <c r="V355" s="10" t="str">
        <f>IFERROR(VLOOKUP(BTT[[#This Row],[Verwendetes Formular
(Auswahl falls relevant)]],Formulare[[Formularbezeichnung]:[Formularname (technisch)]],2,FALSE),"")</f>
        <v/>
      </c>
      <c r="Y355" s="4"/>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Hauptprozess anderes TP</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5" s="10" t="str">
        <f>IFERROR(IF(BTT[[#This Row],[SAP-Modul
(Pflichtauswahl)]]&lt;&gt;VLOOKUP(BTT[[#This Row],[Verwendete Transaktion (Pflichtauswahl)]],Transaktionen[[Transaktionen]:[Modul]],3,FALSE),"Modul anders","okay"),"")</f>
        <v>Modul anders</v>
      </c>
      <c r="AP355" s="10" t="str">
        <f>IFERROR(IF(COUNTIFS(BTT[Verwendete Transaktion (Pflichtauswahl)],BTT[[#This Row],[Verwendete Transaktion (Pflichtauswahl)]],BTT[SAP-Modul
(Pflichtauswahl)],"&lt;&gt;"&amp;BTT[[#This Row],[SAP-Modul
(Pflichtauswahl)]])&gt;0,"Modul anders","okay"),"")</f>
        <v>Modul anders</v>
      </c>
      <c r="AQ355" s="10" t="str">
        <f>IFERROR(IF(COUNTIFS(BTT[Verwendete Transaktion (Pflichtauswahl)],BTT[[#This Row],[Verwendete Transaktion (Pflichtauswahl)]],BTT[Verantwortliches TP
(automatisch)],"&lt;&gt;"&amp;BTT[[#This Row],[Verantwortliches TP
(automatisch)]])&gt;0,"Transaktion mehrfach","okay"),"")</f>
        <v>Transaktion mehrfach</v>
      </c>
      <c r="AR3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5" s="10" t="s">
        <v>9911</v>
      </c>
      <c r="AT355" s="10" t="s">
        <v>10459</v>
      </c>
    </row>
    <row r="356" spans="1:46" x14ac:dyDescent="0.25">
      <c r="A356" s="14" t="str">
        <f>IFERROR(IF(BTT[[#This Row],[Lfd Nr. 
(aus konsolidierter Datei)]]&lt;&gt;"",BTT[[#This Row],[Lfd Nr. 
(aus konsolidierter Datei)]],VLOOKUP(aktives_Teilprojekt,Teilprojekte[[Teilprojekte]:[Kürzel]],2,FALSE)&amp;ROW(BTT[[#This Row],[Lfd Nr.
(automatisch)]])-2),"")</f>
        <v>NL233</v>
      </c>
      <c r="B356" s="15" t="s">
        <v>6122</v>
      </c>
      <c r="C356" s="15"/>
      <c r="D356" t="s">
        <v>9913</v>
      </c>
      <c r="E356" s="10" t="str">
        <f>IFERROR(IF(NOT(BTT[[#This Row],[Manuelle Änderung des Verantwortliches TP
(Auswahl - bei Bedarf)]]=""),BTT[[#This Row],[Manuelle Änderung des Verantwortliches TP
(Auswahl - bei Bedarf)]],VLOOKUP(BTT[[#This Row],[Hauptprozess
(Pflichtauswahl)]],Hauptprozesse[],3,FALSE)),"")</f>
        <v>FI</v>
      </c>
      <c r="F356" t="s">
        <v>3</v>
      </c>
      <c r="G356" t="s">
        <v>10238</v>
      </c>
      <c r="H356" s="10" t="s">
        <v>6089</v>
      </c>
      <c r="I356" t="s">
        <v>1897</v>
      </c>
      <c r="J356" s="10" t="str">
        <f>IFERROR(VLOOKUP(BTT[[#This Row],[Verwendete Transaktion (Pflichtauswahl)]],Transaktionen[[Transaktionen]:[Langtext]],2,FALSE),"")</f>
        <v>Postenverzinsung</v>
      </c>
      <c r="O356" t="s">
        <v>6052</v>
      </c>
      <c r="R356" t="s">
        <v>8515</v>
      </c>
      <c r="S356" t="s">
        <v>10261</v>
      </c>
      <c r="T356" t="s">
        <v>8525</v>
      </c>
      <c r="U356" t="s">
        <v>8766</v>
      </c>
      <c r="V356" s="10" t="str">
        <f>IFERROR(VLOOKUP(BTT[[#This Row],[Verwendetes Formular
(Auswahl falls relevant)]],Formulare[[Formularbezeichnung]:[Formularname (technisch)]],2,FALSE),"")</f>
        <v>ZFI_100_P_SAEUMNIS</v>
      </c>
      <c r="Y356" s="4"/>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Hauptprozess anderes TP</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6" s="10" t="str">
        <f>IFERROR(IF(BTT[[#This Row],[SAP-Modul
(Pflichtauswahl)]]&lt;&gt;VLOOKUP(BTT[[#This Row],[Verwendete Transaktion (Pflichtauswahl)]],Transaktionen[[Transaktionen]:[Modul]],3,FALSE),"Modul anders","okay"),"")</f>
        <v>Modul anders</v>
      </c>
      <c r="AP356" s="10" t="str">
        <f>IFERROR(IF(COUNTIFS(BTT[Verwendete Transaktion (Pflichtauswahl)],BTT[[#This Row],[Verwendete Transaktion (Pflichtauswahl)]],BTT[SAP-Modul
(Pflichtauswahl)],"&lt;&gt;"&amp;BTT[[#This Row],[SAP-Modul
(Pflichtauswahl)]])&gt;0,"Modul anders","okay"),"")</f>
        <v>okay</v>
      </c>
      <c r="AQ356" s="10" t="str">
        <f>IFERROR(IF(COUNTIFS(BTT[Verwendete Transaktion (Pflichtauswahl)],BTT[[#This Row],[Verwendete Transaktion (Pflichtauswahl)]],BTT[Verantwortliches TP
(automatisch)],"&lt;&gt;"&amp;BTT[[#This Row],[Verantwortliches TP
(automatisch)]])&gt;0,"Transaktion mehrfach","okay"),"")</f>
        <v>okay</v>
      </c>
      <c r="AR3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6" s="10" t="s">
        <v>9912</v>
      </c>
      <c r="AT356" s="10" t="s">
        <v>10459</v>
      </c>
    </row>
    <row r="357" spans="1:46" x14ac:dyDescent="0.25">
      <c r="A357" s="14" t="str">
        <f>IFERROR(IF(BTT[[#This Row],[Lfd Nr. 
(aus konsolidierter Datei)]]&lt;&gt;"",BTT[[#This Row],[Lfd Nr. 
(aus konsolidierter Datei)]],VLOOKUP(aktives_Teilprojekt,Teilprojekte[[Teilprojekte]:[Kürzel]],2,FALSE)&amp;ROW(BTT[[#This Row],[Lfd Nr.
(automatisch)]])-2),"")</f>
        <v>NL234</v>
      </c>
      <c r="B357" s="15" t="s">
        <v>6122</v>
      </c>
      <c r="C357" s="15"/>
      <c r="D357" t="s">
        <v>9915</v>
      </c>
      <c r="E357" s="10" t="str">
        <f>IFERROR(IF(NOT(BTT[[#This Row],[Manuelle Änderung des Verantwortliches TP
(Auswahl - bei Bedarf)]]=""),BTT[[#This Row],[Manuelle Änderung des Verantwortliches TP
(Auswahl - bei Bedarf)]],VLOOKUP(BTT[[#This Row],[Hauptprozess
(Pflichtauswahl)]],Hauptprozesse[],3,FALSE)),"")</f>
        <v>FI</v>
      </c>
      <c r="F357" t="s">
        <v>3</v>
      </c>
      <c r="G357" t="s">
        <v>10238</v>
      </c>
      <c r="H357" s="10" t="s">
        <v>6089</v>
      </c>
      <c r="I357" t="s">
        <v>9195</v>
      </c>
      <c r="J357" s="10" t="str">
        <f>IFERROR(VLOOKUP(BTT[[#This Row],[Verwendete Transaktion (Pflichtauswahl)]],Transaktionen[[Transaktionen]:[Langtext]],2,FALSE),"")</f>
        <v>Übersicht Zinsläufe Postenverzinsung</v>
      </c>
      <c r="O357" t="s">
        <v>6052</v>
      </c>
      <c r="R357" t="s">
        <v>8515</v>
      </c>
      <c r="S357" t="s">
        <v>10263</v>
      </c>
      <c r="T357" t="s">
        <v>8525</v>
      </c>
      <c r="U357" t="s">
        <v>8766</v>
      </c>
      <c r="V357" s="10" t="str">
        <f>IFERROR(VLOOKUP(BTT[[#This Row],[Verwendetes Formular
(Auswahl falls relevant)]],Formulare[[Formularbezeichnung]:[Formularname (technisch)]],2,FALSE),"")</f>
        <v>ZFI_100_P_SAEUMNIS</v>
      </c>
      <c r="Y357" s="4"/>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Hauptprozess anderes TP</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s="10" t="str">
        <f>IFERROR(IF(BTT[[#This Row],[SAP-Modul
(Pflichtauswahl)]]&lt;&gt;VLOOKUP(BTT[[#This Row],[Verwendete Transaktion (Pflichtauswahl)]],Transaktionen[[Transaktionen]:[Modul]],3,FALSE),"Modul anders","okay"),"")</f>
        <v>Modul anders</v>
      </c>
      <c r="AP357" s="10" t="str">
        <f>IFERROR(IF(COUNTIFS(BTT[Verwendete Transaktion (Pflichtauswahl)],BTT[[#This Row],[Verwendete Transaktion (Pflichtauswahl)]],BTT[SAP-Modul
(Pflichtauswahl)],"&lt;&gt;"&amp;BTT[[#This Row],[SAP-Modul
(Pflichtauswahl)]])&gt;0,"Modul anders","okay"),"")</f>
        <v>okay</v>
      </c>
      <c r="AQ357" s="10" t="str">
        <f>IFERROR(IF(COUNTIFS(BTT[Verwendete Transaktion (Pflichtauswahl)],BTT[[#This Row],[Verwendete Transaktion (Pflichtauswahl)]],BTT[Verantwortliches TP
(automatisch)],"&lt;&gt;"&amp;BTT[[#This Row],[Verantwortliches TP
(automatisch)]])&gt;0,"Transaktion mehrfach","okay"),"")</f>
        <v>okay</v>
      </c>
      <c r="AR3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7" s="10" t="s">
        <v>9914</v>
      </c>
      <c r="AT357" s="10" t="s">
        <v>10459</v>
      </c>
    </row>
    <row r="358" spans="1:46" x14ac:dyDescent="0.25">
      <c r="A358" s="14" t="str">
        <f>IFERROR(IF(BTT[[#This Row],[Lfd Nr. 
(aus konsolidierter Datei)]]&lt;&gt;"",BTT[[#This Row],[Lfd Nr. 
(aus konsolidierter Datei)]],VLOOKUP(aktives_Teilprojekt,Teilprojekte[[Teilprojekte]:[Kürzel]],2,FALSE)&amp;ROW(BTT[[#This Row],[Lfd Nr.
(automatisch)]])-2),"")</f>
        <v>NL235</v>
      </c>
      <c r="B358" s="15" t="s">
        <v>6122</v>
      </c>
      <c r="C358" s="15"/>
      <c r="D358" t="s">
        <v>9917</v>
      </c>
      <c r="E358" s="10" t="str">
        <f>IFERROR(IF(NOT(BTT[[#This Row],[Manuelle Änderung des Verantwortliches TP
(Auswahl - bei Bedarf)]]=""),BTT[[#This Row],[Manuelle Änderung des Verantwortliches TP
(Auswahl - bei Bedarf)]],VLOOKUP(BTT[[#This Row],[Hauptprozess
(Pflichtauswahl)]],Hauptprozesse[],3,FALSE)),"")</f>
        <v>FI</v>
      </c>
      <c r="F358" t="s">
        <v>3</v>
      </c>
      <c r="G358" t="s">
        <v>10238</v>
      </c>
      <c r="H358" s="10" t="s">
        <v>6089</v>
      </c>
      <c r="I358" t="s">
        <v>1769</v>
      </c>
      <c r="J358" s="10" t="str">
        <f>IFERROR(VLOOKUP(BTT[[#This Row],[Verwendete Transaktion (Pflichtauswahl)]],Transaktionen[[Transaktionen]:[Langtext]],2,FALSE),"")</f>
        <v>Beleg stornieren</v>
      </c>
      <c r="O358" t="s">
        <v>6052</v>
      </c>
      <c r="V358" s="10" t="str">
        <f>IFERROR(VLOOKUP(BTT[[#This Row],[Verwendetes Formular
(Auswahl falls relevant)]],Formulare[[Formularbezeichnung]:[Formularname (technisch)]],2,FALSE),"")</f>
        <v/>
      </c>
      <c r="Y358" s="4"/>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Hauptprozess anderes TP</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s="10" t="str">
        <f>IFERROR(IF(BTT[[#This Row],[SAP-Modul
(Pflichtauswahl)]]&lt;&gt;VLOOKUP(BTT[[#This Row],[Verwendete Transaktion (Pflichtauswahl)]],Transaktionen[[Transaktionen]:[Modul]],3,FALSE),"Modul anders","okay"),"")</f>
        <v>Modul anders</v>
      </c>
      <c r="AP358" s="10" t="str">
        <f>IFERROR(IF(COUNTIFS(BTT[Verwendete Transaktion (Pflichtauswahl)],BTT[[#This Row],[Verwendete Transaktion (Pflichtauswahl)]],BTT[SAP-Modul
(Pflichtauswahl)],"&lt;&gt;"&amp;BTT[[#This Row],[SAP-Modul
(Pflichtauswahl)]])&gt;0,"Modul anders","okay"),"")</f>
        <v>okay</v>
      </c>
      <c r="AQ358" s="10" t="str">
        <f>IFERROR(IF(COUNTIFS(BTT[Verwendete Transaktion (Pflichtauswahl)],BTT[[#This Row],[Verwendete Transaktion (Pflichtauswahl)]],BTT[Verantwortliches TP
(automatisch)],"&lt;&gt;"&amp;BTT[[#This Row],[Verantwortliches TP
(automatisch)]])&gt;0,"Transaktion mehrfach","okay"),"")</f>
        <v>okay</v>
      </c>
      <c r="AR3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8" s="10" t="s">
        <v>9916</v>
      </c>
      <c r="AT358" s="10" t="s">
        <v>10459</v>
      </c>
    </row>
    <row r="359" spans="1:46" ht="30" x14ac:dyDescent="0.25">
      <c r="A359" s="14" t="str">
        <f>IFERROR(IF(BTT[[#This Row],[Lfd Nr. 
(aus konsolidierter Datei)]]&lt;&gt;"",BTT[[#This Row],[Lfd Nr. 
(aus konsolidierter Datei)]],VLOOKUP(aktives_Teilprojekt,Teilprojekte[[Teilprojekte]:[Kürzel]],2,FALSE)&amp;ROW(BTT[[#This Row],[Lfd Nr.
(automatisch)]])-2),"")</f>
        <v>NL272</v>
      </c>
      <c r="B359" s="15" t="s">
        <v>8592</v>
      </c>
      <c r="C359" s="15"/>
      <c r="D359" t="s">
        <v>9974</v>
      </c>
      <c r="E359" s="10" t="str">
        <f>IFERROR(IF(NOT(BTT[[#This Row],[Manuelle Änderung des Verantwortliches TP
(Auswahl - bei Bedarf)]]=""),BTT[[#This Row],[Manuelle Änderung des Verantwortliches TP
(Auswahl - bei Bedarf)]],VLOOKUP(BTT[[#This Row],[Hauptprozess
(Pflichtauswahl)]],Hauptprozesse[],3,FALSE)),"")</f>
        <v>BLQ</v>
      </c>
      <c r="F359" t="s">
        <v>5</v>
      </c>
      <c r="G359" t="s">
        <v>10239</v>
      </c>
      <c r="H359" s="10" t="s">
        <v>8485</v>
      </c>
      <c r="I359" t="s">
        <v>8521</v>
      </c>
      <c r="J359" s="10" t="str">
        <f>IFERROR(VLOOKUP(BTT[[#This Row],[Verwendete Transaktion (Pflichtauswahl)]],Transaktionen[[Transaktionen]:[Langtext]],2,FALSE),"")</f>
        <v>Durchführung in Drittsystem (Non-SAP)</v>
      </c>
      <c r="O359" t="s">
        <v>6052</v>
      </c>
      <c r="V359" s="10" t="str">
        <f>IFERROR(VLOOKUP(BTT[[#This Row],[Verwendetes Formular
(Auswahl falls relevant)]],Formulare[[Formularbezeichnung]:[Formularname (technisch)]],2,FALSE),"")</f>
        <v/>
      </c>
      <c r="Y359" s="4" t="s">
        <v>10347</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Hauptprozess anderes TP</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Modul anders</v>
      </c>
      <c r="AQ359" s="10" t="str">
        <f>IFERROR(IF(COUNTIFS(BTT[Verwendete Transaktion (Pflichtauswahl)],BTT[[#This Row],[Verwendete Transaktion (Pflichtauswahl)]],BTT[Verantwortliches TP
(automatisch)],"&lt;&gt;"&amp;BTT[[#This Row],[Verantwortliches TP
(automatisch)]])&gt;0,"Transaktion mehrfach","okay"),"")</f>
        <v>Transaktion mehrfach</v>
      </c>
      <c r="AR3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9" s="10" t="s">
        <v>9973</v>
      </c>
      <c r="AT359" s="10" t="s">
        <v>10459</v>
      </c>
    </row>
    <row r="360" spans="1:46" x14ac:dyDescent="0.25">
      <c r="A360" s="14" t="str">
        <f>IFERROR(IF(BTT[[#This Row],[Lfd Nr. 
(aus konsolidierter Datei)]]&lt;&gt;"",BTT[[#This Row],[Lfd Nr. 
(aus konsolidierter Datei)]],VLOOKUP(aktives_Teilprojekt,Teilprojekte[[Teilprojekte]:[Kürzel]],2,FALSE)&amp;ROW(BTT[[#This Row],[Lfd Nr.
(automatisch)]])-2),"")</f>
        <v>NL274</v>
      </c>
      <c r="B360" s="15" t="s">
        <v>8592</v>
      </c>
      <c r="C360" s="15"/>
      <c r="D360" t="s">
        <v>9976</v>
      </c>
      <c r="E360" s="10" t="str">
        <f>IFERROR(IF(NOT(BTT[[#This Row],[Manuelle Änderung des Verantwortliches TP
(Auswahl - bei Bedarf)]]=""),BTT[[#This Row],[Manuelle Änderung des Verantwortliches TP
(Auswahl - bei Bedarf)]],VLOOKUP(BTT[[#This Row],[Hauptprozess
(Pflichtauswahl)]],Hauptprozesse[],3,FALSE)),"")</f>
        <v>BLQ</v>
      </c>
      <c r="F360" t="s">
        <v>5</v>
      </c>
      <c r="G360" t="s">
        <v>10239</v>
      </c>
      <c r="H360" s="10" t="s">
        <v>8485</v>
      </c>
      <c r="I360" t="s">
        <v>8521</v>
      </c>
      <c r="J360" s="10" t="str">
        <f>IFERROR(VLOOKUP(BTT[[#This Row],[Verwendete Transaktion (Pflichtauswahl)]],Transaktionen[[Transaktionen]:[Langtext]],2,FALSE),"")</f>
        <v>Durchführung in Drittsystem (Non-SAP)</v>
      </c>
      <c r="O360" t="s">
        <v>6052</v>
      </c>
      <c r="R360" t="s">
        <v>8488</v>
      </c>
      <c r="T360" t="s">
        <v>6061</v>
      </c>
      <c r="V360" s="10" t="str">
        <f>IFERROR(VLOOKUP(BTT[[#This Row],[Verwendetes Formular
(Auswahl falls relevant)]],Formulare[[Formularbezeichnung]:[Formularname (technisch)]],2,FALSE),"")</f>
        <v/>
      </c>
      <c r="W360" t="s">
        <v>10247</v>
      </c>
      <c r="Y360" s="4"/>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Hauptprozess anderes TP</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s="10" t="str">
        <f>IFERROR(IF(BTT[[#This Row],[SAP-Modul
(Pflichtauswahl)]]&lt;&gt;VLOOKUP(BTT[[#This Row],[Verwendete Transaktion (Pflichtauswahl)]],Transaktionen[[Transaktionen]:[Modul]],3,FALSE),"Modul anders","okay"),"")</f>
        <v>okay</v>
      </c>
      <c r="AP360" s="10" t="str">
        <f>IFERROR(IF(COUNTIFS(BTT[Verwendete Transaktion (Pflichtauswahl)],BTT[[#This Row],[Verwendete Transaktion (Pflichtauswahl)]],BTT[SAP-Modul
(Pflichtauswahl)],"&lt;&gt;"&amp;BTT[[#This Row],[SAP-Modul
(Pflichtauswahl)]])&gt;0,"Modul anders","okay"),"")</f>
        <v>Modul anders</v>
      </c>
      <c r="AQ360" s="10" t="str">
        <f>IFERROR(IF(COUNTIFS(BTT[Verwendete Transaktion (Pflichtauswahl)],BTT[[#This Row],[Verwendete Transaktion (Pflichtauswahl)]],BTT[Verantwortliches TP
(automatisch)],"&lt;&gt;"&amp;BTT[[#This Row],[Verantwortliches TP
(automatisch)]])&gt;0,"Transaktion mehrfach","okay"),"")</f>
        <v>Transaktion mehrfach</v>
      </c>
      <c r="AR3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0" s="10" t="s">
        <v>9975</v>
      </c>
      <c r="AT360" s="10" t="s">
        <v>10459</v>
      </c>
    </row>
    <row r="361" spans="1:46" x14ac:dyDescent="0.25">
      <c r="A361" s="14" t="str">
        <f>IFERROR(IF(BTT[[#This Row],[Lfd Nr. 
(aus konsolidierter Datei)]]&lt;&gt;"",BTT[[#This Row],[Lfd Nr. 
(aus konsolidierter Datei)]],VLOOKUP(aktives_Teilprojekt,Teilprojekte[[Teilprojekte]:[Kürzel]],2,FALSE)&amp;ROW(BTT[[#This Row],[Lfd Nr.
(automatisch)]])-2),"")</f>
        <v>NL330</v>
      </c>
      <c r="B361" s="15" t="s">
        <v>6121</v>
      </c>
      <c r="C361" s="15"/>
      <c r="D361" t="s">
        <v>10071</v>
      </c>
      <c r="E361" s="10" t="str">
        <f>IFERROR(IF(NOT(BTT[[#This Row],[Manuelle Änderung des Verantwortliches TP
(Auswahl - bei Bedarf)]]=""),BTT[[#This Row],[Manuelle Änderung des Verantwortliches TP
(Auswahl - bei Bedarf)]],VLOOKUP(BTT[[#This Row],[Hauptprozess
(Pflichtauswahl)]],Hauptprozesse[],3,FALSE)),"")</f>
        <v>FI</v>
      </c>
      <c r="F361" t="s">
        <v>3</v>
      </c>
      <c r="G361" t="s">
        <v>10238</v>
      </c>
      <c r="H361" s="10" t="s">
        <v>3</v>
      </c>
      <c r="I361" t="s">
        <v>1760</v>
      </c>
      <c r="J361" s="10" t="str">
        <f>IFERROR(VLOOKUP(BTT[[#This Row],[Verwendete Transaktion (Pflichtauswahl)]],Transaktionen[[Transaktionen]:[Langtext]],2,FALSE),"")</f>
        <v>Beleg anzeigen</v>
      </c>
      <c r="R361" t="s">
        <v>6082</v>
      </c>
      <c r="V361" s="10" t="str">
        <f>IFERROR(VLOOKUP(BTT[[#This Row],[Verwendetes Formular
(Auswahl falls relevant)]],Formulare[[Formularbezeichnung]:[Formularname (technisch)]],2,FALSE),"")</f>
        <v/>
      </c>
      <c r="Y361" s="4"/>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Hauptprozess anderes TP</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1" s="10" t="str">
        <f>IFERROR(IF(BTT[[#This Row],[SAP-Modul
(Pflichtauswahl)]]&lt;&gt;VLOOKUP(BTT[[#This Row],[Verwendete Transaktion (Pflichtauswahl)]],Transaktionen[[Transaktionen]:[Modul]],3,FALSE),"Modul anders","okay"),"")</f>
        <v>Modul anders</v>
      </c>
      <c r="AP361" s="10" t="str">
        <f>IFERROR(IF(COUNTIFS(BTT[Verwendete Transaktion (Pflichtauswahl)],BTT[[#This Row],[Verwendete Transaktion (Pflichtauswahl)]],BTT[SAP-Modul
(Pflichtauswahl)],"&lt;&gt;"&amp;BTT[[#This Row],[SAP-Modul
(Pflichtauswahl)]])&gt;0,"Modul anders","okay"),"")</f>
        <v>Modul anders</v>
      </c>
      <c r="AQ361" s="10" t="str">
        <f>IFERROR(IF(COUNTIFS(BTT[Verwendete Transaktion (Pflichtauswahl)],BTT[[#This Row],[Verwendete Transaktion (Pflichtauswahl)]],BTT[Verantwortliches TP
(automatisch)],"&lt;&gt;"&amp;BTT[[#This Row],[Verantwortliches TP
(automatisch)]])&gt;0,"Transaktion mehrfach","okay"),"")</f>
        <v>okay</v>
      </c>
      <c r="AR3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1" s="10" t="s">
        <v>10070</v>
      </c>
      <c r="AT361" s="10" t="s">
        <v>10459</v>
      </c>
    </row>
    <row r="362" spans="1:46" x14ac:dyDescent="0.25">
      <c r="A362" s="14" t="str">
        <f>IFERROR(IF(BTT[[#This Row],[Lfd Nr. 
(aus konsolidierter Datei)]]&lt;&gt;"",BTT[[#This Row],[Lfd Nr. 
(aus konsolidierter Datei)]],VLOOKUP(aktives_Teilprojekt,Teilprojekte[[Teilprojekte]:[Kürzel]],2,FALSE)&amp;ROW(BTT[[#This Row],[Lfd Nr.
(automatisch)]])-2),"")</f>
        <v>NL338</v>
      </c>
      <c r="B362" s="15" t="s">
        <v>8593</v>
      </c>
      <c r="C362" s="15"/>
      <c r="D362" t="s">
        <v>654</v>
      </c>
      <c r="E362" s="10" t="str">
        <f>IFERROR(IF(NOT(BTT[[#This Row],[Manuelle Änderung des Verantwortliches TP
(Auswahl - bei Bedarf)]]=""),BTT[[#This Row],[Manuelle Änderung des Verantwortliches TP
(Auswahl - bei Bedarf)]],VLOOKUP(BTT[[#This Row],[Hauptprozess
(Pflichtauswahl)]],Hauptprozesse[],3,FALSE)),"")</f>
        <v>FI</v>
      </c>
      <c r="F362" t="s">
        <v>3</v>
      </c>
      <c r="G362" t="s">
        <v>10238</v>
      </c>
      <c r="H362" s="10" t="s">
        <v>8457</v>
      </c>
      <c r="I362" t="s">
        <v>2821</v>
      </c>
      <c r="J362" s="10" t="str">
        <f>IFERROR(VLOOKUP(BTT[[#This Row],[Verwendete Transaktion (Pflichtauswahl)]],Transaktionen[[Transaktionen]:[Langtext]],2,FALSE),"")</f>
        <v>Aufträge Einzelposten Ist</v>
      </c>
      <c r="R362" t="s">
        <v>6082</v>
      </c>
      <c r="V362" s="10" t="str">
        <f>IFERROR(VLOOKUP(BTT[[#This Row],[Verwendetes Formular
(Auswahl falls relevant)]],Formulare[[Formularbezeichnung]:[Formularname (technisch)]],2,FALSE),"")</f>
        <v/>
      </c>
      <c r="Y362" s="4"/>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Hauptprozess anderes TP</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okay</v>
      </c>
      <c r="AQ362" s="10" t="str">
        <f>IFERROR(IF(COUNTIFS(BTT[Verwendete Transaktion (Pflichtauswahl)],BTT[[#This Row],[Verwendete Transaktion (Pflichtauswahl)]],BTT[Verantwortliches TP
(automatisch)],"&lt;&gt;"&amp;BTT[[#This Row],[Verantwortliches TP
(automatisch)]])&gt;0,"Transaktion mehrfach","okay"),"")</f>
        <v>Transaktion mehrfach</v>
      </c>
      <c r="AR3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2" s="10" t="s">
        <v>10086</v>
      </c>
      <c r="AT362" s="10" t="s">
        <v>10459</v>
      </c>
    </row>
    <row r="363" spans="1:46" x14ac:dyDescent="0.25">
      <c r="A363" s="14" t="str">
        <f>IFERROR(IF(BTT[[#This Row],[Lfd Nr. 
(aus konsolidierter Datei)]]&lt;&gt;"",BTT[[#This Row],[Lfd Nr. 
(aus konsolidierter Datei)]],VLOOKUP(aktives_Teilprojekt,Teilprojekte[[Teilprojekte]:[Kürzel]],2,FALSE)&amp;ROW(BTT[[#This Row],[Lfd Nr.
(automatisch)]])-2),"")</f>
        <v>NL339</v>
      </c>
      <c r="B363" s="15" t="s">
        <v>8593</v>
      </c>
      <c r="C363" s="15"/>
      <c r="D363" t="s">
        <v>10088</v>
      </c>
      <c r="E363" s="10" t="str">
        <f>IFERROR(IF(NOT(BTT[[#This Row],[Manuelle Änderung des Verantwortliches TP
(Auswahl - bei Bedarf)]]=""),BTT[[#This Row],[Manuelle Änderung des Verantwortliches TP
(Auswahl - bei Bedarf)]],VLOOKUP(BTT[[#This Row],[Hauptprozess
(Pflichtauswahl)]],Hauptprozesse[],3,FALSE)),"")</f>
        <v>FI</v>
      </c>
      <c r="F363" t="s">
        <v>3</v>
      </c>
      <c r="G363" t="s">
        <v>10238</v>
      </c>
      <c r="H363" s="10" t="s">
        <v>8457</v>
      </c>
      <c r="I363" t="s">
        <v>2794</v>
      </c>
      <c r="J363" s="10" t="str">
        <f>IFERROR(VLOOKUP(BTT[[#This Row],[Verwendete Transaktion (Pflichtauswahl)]],Transaktionen[[Transaktionen]:[Langtext]],2,FALSE),"")</f>
        <v>Innenauftrag anzeigen</v>
      </c>
      <c r="R363" t="s">
        <v>6082</v>
      </c>
      <c r="V363" s="10" t="str">
        <f>IFERROR(VLOOKUP(BTT[[#This Row],[Verwendetes Formular
(Auswahl falls relevant)]],Formulare[[Formularbezeichnung]:[Formularname (technisch)]],2,FALSE),"")</f>
        <v/>
      </c>
      <c r="Y363" s="4"/>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Hauptprozess anderes TP</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Modul anders</v>
      </c>
      <c r="AQ363" s="10" t="str">
        <f>IFERROR(IF(COUNTIFS(BTT[Verwendete Transaktion (Pflichtauswahl)],BTT[[#This Row],[Verwendete Transaktion (Pflichtauswahl)]],BTT[Verantwortliches TP
(automatisch)],"&lt;&gt;"&amp;BTT[[#This Row],[Verantwortliches TP
(automatisch)]])&gt;0,"Transaktion mehrfach","okay"),"")</f>
        <v>Transaktion mehrfach</v>
      </c>
      <c r="AR3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3" s="10" t="s">
        <v>10087</v>
      </c>
      <c r="AT363" s="10" t="s">
        <v>10459</v>
      </c>
    </row>
    <row r="364" spans="1:46" x14ac:dyDescent="0.25">
      <c r="A364" s="14" t="str">
        <f>IFERROR(IF(BTT[[#This Row],[Lfd Nr. 
(aus konsolidierter Datei)]]&lt;&gt;"",BTT[[#This Row],[Lfd Nr. 
(aus konsolidierter Datei)]],VLOOKUP(aktives_Teilprojekt,Teilprojekte[[Teilprojekte]:[Kürzel]],2,FALSE)&amp;ROW(BTT[[#This Row],[Lfd Nr.
(automatisch)]])-2),"")</f>
        <v>NL340</v>
      </c>
      <c r="B364" s="15" t="s">
        <v>8593</v>
      </c>
      <c r="C364" s="15"/>
      <c r="D364" t="s">
        <v>10090</v>
      </c>
      <c r="E364" s="10" t="str">
        <f>IFERROR(IF(NOT(BTT[[#This Row],[Manuelle Änderung des Verantwortliches TP
(Auswahl - bei Bedarf)]]=""),BTT[[#This Row],[Manuelle Änderung des Verantwortliches TP
(Auswahl - bei Bedarf)]],VLOOKUP(BTT[[#This Row],[Hauptprozess
(Pflichtauswahl)]],Hauptprozesse[],3,FALSE)),"")</f>
        <v>FI</v>
      </c>
      <c r="F364" t="s">
        <v>3</v>
      </c>
      <c r="G364" t="s">
        <v>10238</v>
      </c>
      <c r="H364" s="10" t="s">
        <v>6036</v>
      </c>
      <c r="I364" t="s">
        <v>2646</v>
      </c>
      <c r="J364" s="10" t="str">
        <f>IFERROR(VLOOKUP(BTT[[#This Row],[Verwendete Transaktion (Pflichtauswahl)]],Transaktionen[[Transaktionen]:[Langtext]],2,FALSE),"")</f>
        <v>Analysieren Servicevertrag</v>
      </c>
      <c r="R364" t="s">
        <v>6082</v>
      </c>
      <c r="V364" s="10" t="str">
        <f>IFERROR(VLOOKUP(BTT[[#This Row],[Verwendetes Formular
(Auswahl falls relevant)]],Formulare[[Formularbezeichnung]:[Formularname (technisch)]],2,FALSE),"")</f>
        <v/>
      </c>
      <c r="Y364" s="4"/>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Hauptprozess anderes TP</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4" s="10" t="str">
        <f>IFERROR(IF(BTT[[#This Row],[SAP-Modul
(Pflichtauswahl)]]&lt;&gt;VLOOKUP(BTT[[#This Row],[Verwendete Transaktion (Pflichtauswahl)]],Transaktionen[[Transaktionen]:[Modul]],3,FALSE),"Modul anders","okay"),"")</f>
        <v>okay</v>
      </c>
      <c r="AP364" s="10" t="str">
        <f>IFERROR(IF(COUNTIFS(BTT[Verwendete Transaktion (Pflichtauswahl)],BTT[[#This Row],[Verwendete Transaktion (Pflichtauswahl)]],BTT[SAP-Modul
(Pflichtauswahl)],"&lt;&gt;"&amp;BTT[[#This Row],[SAP-Modul
(Pflichtauswahl)]])&gt;0,"Modul anders","okay"),"")</f>
        <v>okay</v>
      </c>
      <c r="AQ364" s="10" t="str">
        <f>IFERROR(IF(COUNTIFS(BTT[Verwendete Transaktion (Pflichtauswahl)],BTT[[#This Row],[Verwendete Transaktion (Pflichtauswahl)]],BTT[Verantwortliches TP
(automatisch)],"&lt;&gt;"&amp;BTT[[#This Row],[Verantwortliches TP
(automatisch)]])&gt;0,"Transaktion mehrfach","okay"),"")</f>
        <v>okay</v>
      </c>
      <c r="AR3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4" s="10" t="s">
        <v>10089</v>
      </c>
      <c r="AT364" s="10" t="s">
        <v>10459</v>
      </c>
    </row>
    <row r="365" spans="1:46" x14ac:dyDescent="0.25">
      <c r="A365" s="14" t="str">
        <f>IFERROR(IF(BTT[[#This Row],[Lfd Nr. 
(aus konsolidierter Datei)]]&lt;&gt;"",BTT[[#This Row],[Lfd Nr. 
(aus konsolidierter Datei)]],VLOOKUP(aktives_Teilprojekt,Teilprojekte[[Teilprojekte]:[Kürzel]],2,FALSE)&amp;ROW(BTT[[#This Row],[Lfd Nr.
(automatisch)]])-2),"")</f>
        <v>NL341</v>
      </c>
      <c r="B365" s="15" t="s">
        <v>8593</v>
      </c>
      <c r="C365" s="15"/>
      <c r="D365" t="s">
        <v>10092</v>
      </c>
      <c r="E365" s="10" t="str">
        <f>IFERROR(IF(NOT(BTT[[#This Row],[Manuelle Änderung des Verantwortliches TP
(Auswahl - bei Bedarf)]]=""),BTT[[#This Row],[Manuelle Änderung des Verantwortliches TP
(Auswahl - bei Bedarf)]],VLOOKUP(BTT[[#This Row],[Hauptprozess
(Pflichtauswahl)]],Hauptprozesse[],3,FALSE)),"")</f>
        <v>FI</v>
      </c>
      <c r="F365" t="s">
        <v>3</v>
      </c>
      <c r="G365" t="s">
        <v>10238</v>
      </c>
      <c r="H365" s="10" t="s">
        <v>6036</v>
      </c>
      <c r="I365" t="s">
        <v>2648</v>
      </c>
      <c r="J365" s="10" t="str">
        <f>IFERROR(VLOOKUP(BTT[[#This Row],[Verwendete Transaktion (Pflichtauswahl)]],Transaktionen[[Transaktionen]:[Langtext]],2,FALSE),"")</f>
        <v>Servicevorganganalyse</v>
      </c>
      <c r="R365" t="s">
        <v>6082</v>
      </c>
      <c r="V365" s="10" t="str">
        <f>IFERROR(VLOOKUP(BTT[[#This Row],[Verwendetes Formular
(Auswahl falls relevant)]],Formulare[[Formularbezeichnung]:[Formularname (technisch)]],2,FALSE),"")</f>
        <v/>
      </c>
      <c r="Y365" s="4"/>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Hauptprozess anderes TP</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okay</v>
      </c>
      <c r="AQ365" s="10" t="str">
        <f>IFERROR(IF(COUNTIFS(BTT[Verwendete Transaktion (Pflichtauswahl)],BTT[[#This Row],[Verwendete Transaktion (Pflichtauswahl)]],BTT[Verantwortliches TP
(automatisch)],"&lt;&gt;"&amp;BTT[[#This Row],[Verantwortliches TP
(automatisch)]])&gt;0,"Transaktion mehrfach","okay"),"")</f>
        <v>okay</v>
      </c>
      <c r="AR3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5" s="10" t="s">
        <v>10091</v>
      </c>
      <c r="AT365" s="10" t="s">
        <v>10459</v>
      </c>
    </row>
    <row r="366" spans="1:46" x14ac:dyDescent="0.25">
      <c r="A366" s="14" t="str">
        <f>IFERROR(IF(BTT[[#This Row],[Lfd Nr. 
(aus konsolidierter Datei)]]&lt;&gt;"",BTT[[#This Row],[Lfd Nr. 
(aus konsolidierter Datei)]],VLOOKUP(aktives_Teilprojekt,Teilprojekte[[Teilprojekte]:[Kürzel]],2,FALSE)&amp;ROW(BTT[[#This Row],[Lfd Nr.
(automatisch)]])-2),"")</f>
        <v>NL342</v>
      </c>
      <c r="B366" s="15" t="s">
        <v>8593</v>
      </c>
      <c r="C366" s="15"/>
      <c r="D366" t="s">
        <v>10094</v>
      </c>
      <c r="E366" s="10" t="str">
        <f>IFERROR(IF(NOT(BTT[[#This Row],[Manuelle Änderung des Verantwortliches TP
(Auswahl - bei Bedarf)]]=""),BTT[[#This Row],[Manuelle Änderung des Verantwortliches TP
(Auswahl - bei Bedarf)]],VLOOKUP(BTT[[#This Row],[Hauptprozess
(Pflichtauswahl)]],Hauptprozesse[],3,FALSE)),"")</f>
        <v>FI</v>
      </c>
      <c r="F366" t="s">
        <v>3</v>
      </c>
      <c r="G366" t="s">
        <v>10238</v>
      </c>
      <c r="H366" s="10" t="s">
        <v>6036</v>
      </c>
      <c r="I366" t="s">
        <v>2650</v>
      </c>
      <c r="J366" s="10" t="str">
        <f>IFERROR(VLOOKUP(BTT[[#This Row],[Verwendete Transaktion (Pflichtauswahl)]],Transaktionen[[Transaktionen]:[Langtext]],2,FALSE),"")</f>
        <v>Erweiterte Servicevorgangsanalyse</v>
      </c>
      <c r="R366" t="s">
        <v>6082</v>
      </c>
      <c r="V366" s="10" t="str">
        <f>IFERROR(VLOOKUP(BTT[[#This Row],[Verwendetes Formular
(Auswahl falls relevant)]],Formulare[[Formularbezeichnung]:[Formularname (technisch)]],2,FALSE),"")</f>
        <v/>
      </c>
      <c r="Y366" s="4"/>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Hauptprozess anderes TP</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okay</v>
      </c>
      <c r="AQ366" s="10" t="str">
        <f>IFERROR(IF(COUNTIFS(BTT[Verwendete Transaktion (Pflichtauswahl)],BTT[[#This Row],[Verwendete Transaktion (Pflichtauswahl)]],BTT[Verantwortliches TP
(automatisch)],"&lt;&gt;"&amp;BTT[[#This Row],[Verantwortliches TP
(automatisch)]])&gt;0,"Transaktion mehrfach","okay"),"")</f>
        <v>okay</v>
      </c>
      <c r="AR3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6" s="10" t="s">
        <v>10093</v>
      </c>
      <c r="AT366" s="10" t="s">
        <v>10459</v>
      </c>
    </row>
    <row r="367" spans="1:46" x14ac:dyDescent="0.25">
      <c r="A367" s="14" t="str">
        <f>IFERROR(IF(BTT[[#This Row],[Lfd Nr. 
(aus konsolidierter Datei)]]&lt;&gt;"",BTT[[#This Row],[Lfd Nr. 
(aus konsolidierter Datei)]],VLOOKUP(aktives_Teilprojekt,Teilprojekte[[Teilprojekte]:[Kürzel]],2,FALSE)&amp;ROW(BTT[[#This Row],[Lfd Nr.
(automatisch)]])-2),"")</f>
        <v>NL343</v>
      </c>
      <c r="B367" s="15" t="s">
        <v>8593</v>
      </c>
      <c r="C367" s="15"/>
      <c r="D367" t="s">
        <v>10096</v>
      </c>
      <c r="E367" s="10" t="str">
        <f>IFERROR(IF(NOT(BTT[[#This Row],[Manuelle Änderung des Verantwortliches TP
(Auswahl - bei Bedarf)]]=""),BTT[[#This Row],[Manuelle Änderung des Verantwortliches TP
(Auswahl - bei Bedarf)]],VLOOKUP(BTT[[#This Row],[Hauptprozess
(Pflichtauswahl)]],Hauptprozesse[],3,FALSE)),"")</f>
        <v>FI</v>
      </c>
      <c r="F367" t="s">
        <v>3</v>
      </c>
      <c r="G367" t="s">
        <v>10238</v>
      </c>
      <c r="H367" s="10" t="s">
        <v>6036</v>
      </c>
      <c r="I367" t="s">
        <v>1319</v>
      </c>
      <c r="J367" s="10" t="str">
        <f>IFERROR(VLOOKUP(BTT[[#This Row],[Verwendete Transaktion (Pflichtauswahl)]],Transaktionen[[Transaktionen]:[Langtext]],2,FALSE),"")</f>
        <v>Cockpit für Controlling-Integration</v>
      </c>
      <c r="R367" t="s">
        <v>6082</v>
      </c>
      <c r="V367" s="10" t="str">
        <f>IFERROR(VLOOKUP(BTT[[#This Row],[Verwendetes Formular
(Auswahl falls relevant)]],Formulare[[Formularbezeichnung]:[Formularname (technisch)]],2,FALSE),"")</f>
        <v/>
      </c>
      <c r="Y367" s="4"/>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Hauptprozess anderes TP</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okay</v>
      </c>
      <c r="AQ367" s="10" t="str">
        <f>IFERROR(IF(COUNTIFS(BTT[Verwendete Transaktion (Pflichtauswahl)],BTT[[#This Row],[Verwendete Transaktion (Pflichtauswahl)]],BTT[Verantwortliches TP
(automatisch)],"&lt;&gt;"&amp;BTT[[#This Row],[Verantwortliches TP
(automatisch)]])&gt;0,"Transaktion mehrfach","okay"),"")</f>
        <v>okay</v>
      </c>
      <c r="AR3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7" s="10" t="s">
        <v>10095</v>
      </c>
      <c r="AT367" s="10" t="s">
        <v>10459</v>
      </c>
    </row>
    <row r="368" spans="1:46" x14ac:dyDescent="0.25">
      <c r="A368" s="14" t="str">
        <f>IFERROR(IF(BTT[[#This Row],[Lfd Nr. 
(aus konsolidierter Datei)]]&lt;&gt;"",BTT[[#This Row],[Lfd Nr. 
(aus konsolidierter Datei)]],VLOOKUP(aktives_Teilprojekt,Teilprojekte[[Teilprojekte]:[Kürzel]],2,FALSE)&amp;ROW(BTT[[#This Row],[Lfd Nr.
(automatisch)]])-2),"")</f>
        <v>NL346</v>
      </c>
      <c r="B368" s="15" t="s">
        <v>8593</v>
      </c>
      <c r="C368" s="15"/>
      <c r="D368" t="s">
        <v>10102</v>
      </c>
      <c r="E368" s="10" t="str">
        <f>IFERROR(IF(NOT(BTT[[#This Row],[Manuelle Änderung des Verantwortliches TP
(Auswahl - bei Bedarf)]]=""),BTT[[#This Row],[Manuelle Änderung des Verantwortliches TP
(Auswahl - bei Bedarf)]],VLOOKUP(BTT[[#This Row],[Hauptprozess
(Pflichtauswahl)]],Hauptprozesse[],3,FALSE)),"")</f>
        <v>FI</v>
      </c>
      <c r="F368" t="s">
        <v>3</v>
      </c>
      <c r="G368" t="s">
        <v>10238</v>
      </c>
      <c r="H368" s="10" t="s">
        <v>6037</v>
      </c>
      <c r="I368" t="s">
        <v>1136</v>
      </c>
      <c r="J368" s="10" t="str">
        <f>IFERROR(VLOOKUP(BTT[[#This Row],[Verwendete Transaktion (Pflichtauswahl)]],Transaktionen[[Transaktionen]:[Langtext]],2,FALSE),"")</f>
        <v>Anlagen-Stammsatz anzeigen</v>
      </c>
      <c r="R368" t="s">
        <v>6082</v>
      </c>
      <c r="V368" s="10" t="str">
        <f>IFERROR(VLOOKUP(BTT[[#This Row],[Verwendetes Formular
(Auswahl falls relevant)]],Formulare[[Formularbezeichnung]:[Formularname (technisch)]],2,FALSE),"")</f>
        <v/>
      </c>
      <c r="Y368" s="4"/>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Hauptprozess anderes TP</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8" s="10" t="str">
        <f>IFERROR(IF(BTT[[#This Row],[SAP-Modul
(Pflichtauswahl)]]&lt;&gt;VLOOKUP(BTT[[#This Row],[Verwendete Transaktion (Pflichtauswahl)]],Transaktionen[[Transaktionen]:[Modul]],3,FALSE),"Modul anders","okay"),"")</f>
        <v>okay</v>
      </c>
      <c r="AP368" s="10" t="str">
        <f>IFERROR(IF(COUNTIFS(BTT[Verwendete Transaktion (Pflichtauswahl)],BTT[[#This Row],[Verwendete Transaktion (Pflichtauswahl)]],BTT[SAP-Modul
(Pflichtauswahl)],"&lt;&gt;"&amp;BTT[[#This Row],[SAP-Modul
(Pflichtauswahl)]])&gt;0,"Modul anders","okay"),"")</f>
        <v>okay</v>
      </c>
      <c r="AQ368" s="10" t="str">
        <f>IFERROR(IF(COUNTIFS(BTT[Verwendete Transaktion (Pflichtauswahl)],BTT[[#This Row],[Verwendete Transaktion (Pflichtauswahl)]],BTT[Verantwortliches TP
(automatisch)],"&lt;&gt;"&amp;BTT[[#This Row],[Verantwortliches TP
(automatisch)]])&gt;0,"Transaktion mehrfach","okay"),"")</f>
        <v>okay</v>
      </c>
      <c r="AR3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8" s="10" t="s">
        <v>10101</v>
      </c>
      <c r="AT368" s="10" t="s">
        <v>10459</v>
      </c>
    </row>
    <row r="369" spans="1:46" x14ac:dyDescent="0.25">
      <c r="A369" s="14" t="str">
        <f>IFERROR(IF(BTT[[#This Row],[Lfd Nr. 
(aus konsolidierter Datei)]]&lt;&gt;"",BTT[[#This Row],[Lfd Nr. 
(aus konsolidierter Datei)]],VLOOKUP(aktives_Teilprojekt,Teilprojekte[[Teilprojekte]:[Kürzel]],2,FALSE)&amp;ROW(BTT[[#This Row],[Lfd Nr.
(automatisch)]])-2),"")</f>
        <v>NL347</v>
      </c>
      <c r="B369" s="15" t="s">
        <v>8593</v>
      </c>
      <c r="C369" s="15"/>
      <c r="D369" t="s">
        <v>10104</v>
      </c>
      <c r="E369" s="10" t="str">
        <f>IFERROR(IF(NOT(BTT[[#This Row],[Manuelle Änderung des Verantwortliches TP
(Auswahl - bei Bedarf)]]=""),BTT[[#This Row],[Manuelle Änderung des Verantwortliches TP
(Auswahl - bei Bedarf)]],VLOOKUP(BTT[[#This Row],[Hauptprozess
(Pflichtauswahl)]],Hauptprozesse[],3,FALSE)),"")</f>
        <v>FI</v>
      </c>
      <c r="F369" t="s">
        <v>3</v>
      </c>
      <c r="G369" t="s">
        <v>10238</v>
      </c>
      <c r="H369" s="10" t="s">
        <v>6037</v>
      </c>
      <c r="I369" t="s">
        <v>4778</v>
      </c>
      <c r="J369" s="10" t="str">
        <f>IFERROR(VLOOKUP(BTT[[#This Row],[Verwendete Transaktion (Pflichtauswahl)]],Transaktionen[[Transaktionen]:[Langtext]],2,FALSE),"")</f>
        <v>MAM: Auflistung OAV / Kostenstelle</v>
      </c>
      <c r="R369" t="s">
        <v>6082</v>
      </c>
      <c r="V369" s="10" t="str">
        <f>IFERROR(VLOOKUP(BTT[[#This Row],[Verwendetes Formular
(Auswahl falls relevant)]],Formulare[[Formularbezeichnung]:[Formularname (technisch)]],2,FALSE),"")</f>
        <v/>
      </c>
      <c r="Y369" s="4"/>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Hauptprozess anderes TP</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okay</v>
      </c>
      <c r="AQ369" s="10" t="str">
        <f>IFERROR(IF(COUNTIFS(BTT[Verwendete Transaktion (Pflichtauswahl)],BTT[[#This Row],[Verwendete Transaktion (Pflichtauswahl)]],BTT[Verantwortliches TP
(automatisch)],"&lt;&gt;"&amp;BTT[[#This Row],[Verantwortliches TP
(automatisch)]])&gt;0,"Transaktion mehrfach","okay"),"")</f>
        <v>okay</v>
      </c>
      <c r="AR3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9" s="10" t="s">
        <v>10103</v>
      </c>
      <c r="AT369" s="10" t="s">
        <v>10459</v>
      </c>
    </row>
    <row r="370" spans="1:46" x14ac:dyDescent="0.25">
      <c r="A370" s="14" t="str">
        <f>IFERROR(IF(BTT[[#This Row],[Lfd Nr. 
(aus konsolidierter Datei)]]&lt;&gt;"",BTT[[#This Row],[Lfd Nr. 
(aus konsolidierter Datei)]],VLOOKUP(aktives_Teilprojekt,Teilprojekte[[Teilprojekte]:[Kürzel]],2,FALSE)&amp;ROW(BTT[[#This Row],[Lfd Nr.
(automatisch)]])-2),"")</f>
        <v>NL348</v>
      </c>
      <c r="B370" s="15" t="s">
        <v>8593</v>
      </c>
      <c r="C370" s="15"/>
      <c r="D370" t="s">
        <v>10106</v>
      </c>
      <c r="E370" s="10" t="str">
        <f>IFERROR(IF(NOT(BTT[[#This Row],[Manuelle Änderung des Verantwortliches TP
(Auswahl - bei Bedarf)]]=""),BTT[[#This Row],[Manuelle Änderung des Verantwortliches TP
(Auswahl - bei Bedarf)]],VLOOKUP(BTT[[#This Row],[Hauptprozess
(Pflichtauswahl)]],Hauptprozesse[],3,FALSE)),"")</f>
        <v>FI</v>
      </c>
      <c r="F370" t="s">
        <v>3</v>
      </c>
      <c r="G370" t="s">
        <v>10238</v>
      </c>
      <c r="H370" s="10" t="s">
        <v>6037</v>
      </c>
      <c r="I370" t="s">
        <v>4780</v>
      </c>
      <c r="J370" s="10" t="str">
        <f>IFERROR(VLOOKUP(BTT[[#This Row],[Verwendete Transaktion (Pflichtauswahl)]],Transaktionen[[Transaktionen]:[Langtext]],2,FALSE),"")</f>
        <v>SAM: Inventurstatistik/ -abschluss</v>
      </c>
      <c r="R370" t="s">
        <v>6082</v>
      </c>
      <c r="V370" s="10" t="str">
        <f>IFERROR(VLOOKUP(BTT[[#This Row],[Verwendetes Formular
(Auswahl falls relevant)]],Formulare[[Formularbezeichnung]:[Formularname (technisch)]],2,FALSE),"")</f>
        <v/>
      </c>
      <c r="Y370" s="4"/>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Hauptprozess anderes TP</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okay</v>
      </c>
      <c r="AQ370" s="10" t="str">
        <f>IFERROR(IF(COUNTIFS(BTT[Verwendete Transaktion (Pflichtauswahl)],BTT[[#This Row],[Verwendete Transaktion (Pflichtauswahl)]],BTT[Verantwortliches TP
(automatisch)],"&lt;&gt;"&amp;BTT[[#This Row],[Verantwortliches TP
(automatisch)]])&gt;0,"Transaktion mehrfach","okay"),"")</f>
        <v>okay</v>
      </c>
      <c r="AR3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0" s="10" t="s">
        <v>10105</v>
      </c>
      <c r="AT370" s="10" t="s">
        <v>10459</v>
      </c>
    </row>
    <row r="371" spans="1:46" x14ac:dyDescent="0.25">
      <c r="A371" s="14" t="str">
        <f>IFERROR(IF(BTT[[#This Row],[Lfd Nr. 
(aus konsolidierter Datei)]]&lt;&gt;"",BTT[[#This Row],[Lfd Nr. 
(aus konsolidierter Datei)]],VLOOKUP(aktives_Teilprojekt,Teilprojekte[[Teilprojekte]:[Kürzel]],2,FALSE)&amp;ROW(BTT[[#This Row],[Lfd Nr.
(automatisch)]])-2),"")</f>
        <v>NL349</v>
      </c>
      <c r="B371" s="15" t="s">
        <v>8593</v>
      </c>
      <c r="C371" s="15"/>
      <c r="D371" t="s">
        <v>10108</v>
      </c>
      <c r="E371" s="10" t="str">
        <f>IFERROR(IF(NOT(BTT[[#This Row],[Manuelle Änderung des Verantwortliches TP
(Auswahl - bei Bedarf)]]=""),BTT[[#This Row],[Manuelle Änderung des Verantwortliches TP
(Auswahl - bei Bedarf)]],VLOOKUP(BTT[[#This Row],[Hauptprozess
(Pflichtauswahl)]],Hauptprozesse[],3,FALSE)),"")</f>
        <v>FI</v>
      </c>
      <c r="F371" t="s">
        <v>3</v>
      </c>
      <c r="G371" t="s">
        <v>10238</v>
      </c>
      <c r="H371" s="10" t="s">
        <v>6037</v>
      </c>
      <c r="I371" t="s">
        <v>4782</v>
      </c>
      <c r="J371" s="10" t="str">
        <f>IFERROR(VLOOKUP(BTT[[#This Row],[Verwendete Transaktion (Pflichtauswahl)]],Transaktionen[[Transaktionen]:[Langtext]],2,FALSE),"")</f>
        <v>SAM: Stationäres Anlagenmanagemnt</v>
      </c>
      <c r="R371" t="s">
        <v>6082</v>
      </c>
      <c r="V371" s="10" t="str">
        <f>IFERROR(VLOOKUP(BTT[[#This Row],[Verwendetes Formular
(Auswahl falls relevant)]],Formulare[[Formularbezeichnung]:[Formularname (technisch)]],2,FALSE),"")</f>
        <v/>
      </c>
      <c r="Y371" s="4"/>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Hauptprozess anderes TP</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okay</v>
      </c>
      <c r="AQ371" s="10" t="str">
        <f>IFERROR(IF(COUNTIFS(BTT[Verwendete Transaktion (Pflichtauswahl)],BTT[[#This Row],[Verwendete Transaktion (Pflichtauswahl)]],BTT[Verantwortliches TP
(automatisch)],"&lt;&gt;"&amp;BTT[[#This Row],[Verantwortliches TP
(automatisch)]])&gt;0,"Transaktion mehrfach","okay"),"")</f>
        <v>okay</v>
      </c>
      <c r="AR3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1" s="10" t="s">
        <v>10107</v>
      </c>
      <c r="AT371" s="10" t="s">
        <v>10459</v>
      </c>
    </row>
    <row r="372" spans="1:46" x14ac:dyDescent="0.25">
      <c r="A372" s="14" t="str">
        <f>IFERROR(IF(BTT[[#This Row],[Lfd Nr. 
(aus konsolidierter Datei)]]&lt;&gt;"",BTT[[#This Row],[Lfd Nr. 
(aus konsolidierter Datei)]],VLOOKUP(aktives_Teilprojekt,Teilprojekte[[Teilprojekte]:[Kürzel]],2,FALSE)&amp;ROW(BTT[[#This Row],[Lfd Nr.
(automatisch)]])-2),"")</f>
        <v>NL350</v>
      </c>
      <c r="B372" s="15" t="s">
        <v>8593</v>
      </c>
      <c r="C372" s="15"/>
      <c r="D372" t="s">
        <v>10110</v>
      </c>
      <c r="E372" s="10" t="str">
        <f>IFERROR(IF(NOT(BTT[[#This Row],[Manuelle Änderung des Verantwortliches TP
(Auswahl - bei Bedarf)]]=""),BTT[[#This Row],[Manuelle Änderung des Verantwortliches TP
(Auswahl - bei Bedarf)]],VLOOKUP(BTT[[#This Row],[Hauptprozess
(Pflichtauswahl)]],Hauptprozesse[],3,FALSE)),"")</f>
        <v>FI</v>
      </c>
      <c r="F372" t="s">
        <v>3</v>
      </c>
      <c r="G372" t="s">
        <v>10238</v>
      </c>
      <c r="H372" s="10" t="s">
        <v>6037</v>
      </c>
      <c r="I372" t="s">
        <v>4798</v>
      </c>
      <c r="J372" s="10" t="str">
        <f>IFERROR(VLOOKUP(BTT[[#This Row],[Verwendete Transaktion (Pflichtauswahl)]],Transaktionen[[Transaktionen]:[Langtext]],2,FALSE),"")</f>
        <v>Anlagenkarte drucken</v>
      </c>
      <c r="R372" t="s">
        <v>6082</v>
      </c>
      <c r="V372" s="10" t="str">
        <f>IFERROR(VLOOKUP(BTT[[#This Row],[Verwendetes Formular
(Auswahl falls relevant)]],Formulare[[Formularbezeichnung]:[Formularname (technisch)]],2,FALSE),"")</f>
        <v/>
      </c>
      <c r="Y372" s="4"/>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Hauptprozess anderes TP</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s="10" t="str">
        <f>IFERROR(IF(BTT[[#This Row],[SAP-Modul
(Pflichtauswahl)]]&lt;&gt;VLOOKUP(BTT[[#This Row],[Verwendete Transaktion (Pflichtauswahl)]],Transaktionen[[Transaktionen]:[Modul]],3,FALSE),"Modul anders","okay"),"")</f>
        <v>okay</v>
      </c>
      <c r="AP372" s="10" t="str">
        <f>IFERROR(IF(COUNTIFS(BTT[Verwendete Transaktion (Pflichtauswahl)],BTT[[#This Row],[Verwendete Transaktion (Pflichtauswahl)]],BTT[SAP-Modul
(Pflichtauswahl)],"&lt;&gt;"&amp;BTT[[#This Row],[SAP-Modul
(Pflichtauswahl)]])&gt;0,"Modul anders","okay"),"")</f>
        <v>okay</v>
      </c>
      <c r="AQ372" s="10" t="str">
        <f>IFERROR(IF(COUNTIFS(BTT[Verwendete Transaktion (Pflichtauswahl)],BTT[[#This Row],[Verwendete Transaktion (Pflichtauswahl)]],BTT[Verantwortliches TP
(automatisch)],"&lt;&gt;"&amp;BTT[[#This Row],[Verantwortliches TP
(automatisch)]])&gt;0,"Transaktion mehrfach","okay"),"")</f>
        <v>okay</v>
      </c>
      <c r="AR3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2" s="10" t="s">
        <v>10109</v>
      </c>
      <c r="AT372" s="10" t="s">
        <v>10459</v>
      </c>
    </row>
    <row r="373" spans="1:46" x14ac:dyDescent="0.25">
      <c r="A373" s="14" t="str">
        <f>IFERROR(IF(BTT[[#This Row],[Lfd Nr. 
(aus konsolidierter Datei)]]&lt;&gt;"",BTT[[#This Row],[Lfd Nr. 
(aus konsolidierter Datei)]],VLOOKUP(aktives_Teilprojekt,Teilprojekte[[Teilprojekte]:[Kürzel]],2,FALSE)&amp;ROW(BTT[[#This Row],[Lfd Nr.
(automatisch)]])-2),"")</f>
        <v>NL351</v>
      </c>
      <c r="B373" s="15" t="s">
        <v>8593</v>
      </c>
      <c r="C373" s="15"/>
      <c r="D373" t="s">
        <v>10112</v>
      </c>
      <c r="E373" s="10" t="str">
        <f>IFERROR(IF(NOT(BTT[[#This Row],[Manuelle Änderung des Verantwortliches TP
(Auswahl - bei Bedarf)]]=""),BTT[[#This Row],[Manuelle Änderung des Verantwortliches TP
(Auswahl - bei Bedarf)]],VLOOKUP(BTT[[#This Row],[Hauptprozess
(Pflichtauswahl)]],Hauptprozesse[],3,FALSE)),"")</f>
        <v>FI</v>
      </c>
      <c r="F373" t="s">
        <v>3</v>
      </c>
      <c r="G373" t="s">
        <v>10238</v>
      </c>
      <c r="H373" s="10" t="s">
        <v>6102</v>
      </c>
      <c r="I373" t="s">
        <v>1815</v>
      </c>
      <c r="J373" s="10" t="str">
        <f>IFERROR(VLOOKUP(BTT[[#This Row],[Verwendete Transaktion (Pflichtauswahl)]],Transaktionen[[Transaktionen]:[Langtext]],2,FALSE),"")</f>
        <v>Einzelposten Debitoren</v>
      </c>
      <c r="R373" t="s">
        <v>6082</v>
      </c>
      <c r="V373" s="10" t="str">
        <f>IFERROR(VLOOKUP(BTT[[#This Row],[Verwendetes Formular
(Auswahl falls relevant)]],Formulare[[Formularbezeichnung]:[Formularname (technisch)]],2,FALSE),"")</f>
        <v/>
      </c>
      <c r="Y373" s="4"/>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Hauptprozess anderes TP</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3" s="10" t="str">
        <f>IFERROR(IF(BTT[[#This Row],[SAP-Modul
(Pflichtauswahl)]]&lt;&gt;VLOOKUP(BTT[[#This Row],[Verwendete Transaktion (Pflichtauswahl)]],Transaktionen[[Transaktionen]:[Modul]],3,FALSE),"Modul anders","okay"),"")</f>
        <v>okay</v>
      </c>
      <c r="AP373" s="10" t="str">
        <f>IFERROR(IF(COUNTIFS(BTT[Verwendete Transaktion (Pflichtauswahl)],BTT[[#This Row],[Verwendete Transaktion (Pflichtauswahl)]],BTT[SAP-Modul
(Pflichtauswahl)],"&lt;&gt;"&amp;BTT[[#This Row],[SAP-Modul
(Pflichtauswahl)]])&gt;0,"Modul anders","okay"),"")</f>
        <v>Modul anders</v>
      </c>
      <c r="AQ373" s="10" t="str">
        <f>IFERROR(IF(COUNTIFS(BTT[Verwendete Transaktion (Pflichtauswahl)],BTT[[#This Row],[Verwendete Transaktion (Pflichtauswahl)]],BTT[Verantwortliches TP
(automatisch)],"&lt;&gt;"&amp;BTT[[#This Row],[Verantwortliches TP
(automatisch)]])&gt;0,"Transaktion mehrfach","okay"),"")</f>
        <v>Transaktion mehrfach</v>
      </c>
      <c r="AR3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3" s="10" t="s">
        <v>10111</v>
      </c>
      <c r="AT373" s="10" t="s">
        <v>10459</v>
      </c>
    </row>
    <row r="374" spans="1:46" x14ac:dyDescent="0.25">
      <c r="A374" s="14" t="str">
        <f>IFERROR(IF(BTT[[#This Row],[Lfd Nr. 
(aus konsolidierter Datei)]]&lt;&gt;"",BTT[[#This Row],[Lfd Nr. 
(aus konsolidierter Datei)]],VLOOKUP(aktives_Teilprojekt,Teilprojekte[[Teilprojekte]:[Kürzel]],2,FALSE)&amp;ROW(BTT[[#This Row],[Lfd Nr.
(automatisch)]])-2),"")</f>
        <v>NL356</v>
      </c>
      <c r="B374" s="15" t="s">
        <v>8593</v>
      </c>
      <c r="C374" s="15"/>
      <c r="D374" t="s">
        <v>10096</v>
      </c>
      <c r="E374" s="10" t="str">
        <f>IFERROR(IF(NOT(BTT[[#This Row],[Manuelle Änderung des Verantwortliches TP
(Auswahl - bei Bedarf)]]=""),BTT[[#This Row],[Manuelle Änderung des Verantwortliches TP
(Auswahl - bei Bedarf)]],VLOOKUP(BTT[[#This Row],[Hauptprozess
(Pflichtauswahl)]],Hauptprozesse[],3,FALSE)),"")</f>
        <v>FI</v>
      </c>
      <c r="F374" t="s">
        <v>3</v>
      </c>
      <c r="G374" t="s">
        <v>10238</v>
      </c>
      <c r="H374" s="10" t="s">
        <v>6036</v>
      </c>
      <c r="I374" t="s">
        <v>1292</v>
      </c>
      <c r="J374" s="10" t="str">
        <f>IFERROR(VLOOKUP(BTT[[#This Row],[Verwendete Transaktion (Pflichtauswahl)]],Transaktionen[[Transaktionen]:[Langtext]],2,FALSE),"")</f>
        <v>Cockpit für Controlling-Integration</v>
      </c>
      <c r="R374" t="s">
        <v>6082</v>
      </c>
      <c r="V374" s="10" t="str">
        <f>IFERROR(VLOOKUP(BTT[[#This Row],[Verwendetes Formular
(Auswahl falls relevant)]],Formulare[[Formularbezeichnung]:[Formularname (technisch)]],2,FALSE),"")</f>
        <v/>
      </c>
      <c r="Y374" s="4"/>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Hauptprozess anderes TP</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okay</v>
      </c>
      <c r="AQ374" s="10" t="str">
        <f>IFERROR(IF(COUNTIFS(BTT[Verwendete Transaktion (Pflichtauswahl)],BTT[[#This Row],[Verwendete Transaktion (Pflichtauswahl)]],BTT[Verantwortliches TP
(automatisch)],"&lt;&gt;"&amp;BTT[[#This Row],[Verantwortliches TP
(automatisch)]])&gt;0,"Transaktion mehrfach","okay"),"")</f>
        <v>okay</v>
      </c>
      <c r="AR3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4" s="10" t="s">
        <v>10121</v>
      </c>
      <c r="AT374" s="10" t="s">
        <v>10459</v>
      </c>
    </row>
    <row r="375" spans="1:46" x14ac:dyDescent="0.25">
      <c r="A375" s="14" t="str">
        <f>IFERROR(IF(BTT[[#This Row],[Lfd Nr. 
(aus konsolidierter Datei)]]&lt;&gt;"",BTT[[#This Row],[Lfd Nr. 
(aus konsolidierter Datei)]],VLOOKUP(aktives_Teilprojekt,Teilprojekte[[Teilprojekte]:[Kürzel]],2,FALSE)&amp;ROW(BTT[[#This Row],[Lfd Nr.
(automatisch)]])-2),"")</f>
        <v>NL393</v>
      </c>
      <c r="B375" s="15" t="s">
        <v>8593</v>
      </c>
      <c r="C375" s="15"/>
      <c r="D375" t="s">
        <v>4348</v>
      </c>
      <c r="E375" s="10" t="str">
        <f>IFERROR(IF(NOT(BTT[[#This Row],[Manuelle Änderung des Verantwortliches TP
(Auswahl - bei Bedarf)]]=""),BTT[[#This Row],[Manuelle Änderung des Verantwortliches TP
(Auswahl - bei Bedarf)]],VLOOKUP(BTT[[#This Row],[Hauptprozess
(Pflichtauswahl)]],Hauptprozesse[],3,FALSE)),"")</f>
        <v>FI</v>
      </c>
      <c r="F375" t="s">
        <v>3</v>
      </c>
      <c r="G375" t="s">
        <v>10238</v>
      </c>
      <c r="H375" s="10" t="s">
        <v>3</v>
      </c>
      <c r="I375" t="s">
        <v>4347</v>
      </c>
      <c r="J375" s="10" t="str">
        <f>IFERROR(VLOOKUP(BTT[[#This Row],[Verwendete Transaktion (Pflichtauswahl)]],Transaktionen[[Transaktionen]:[Langtext]],2,FALSE),"")</f>
        <v>Sachkontensalden</v>
      </c>
      <c r="V375" s="10" t="str">
        <f>IFERROR(VLOOKUP(BTT[[#This Row],[Verwendetes Formular
(Auswahl falls relevant)]],Formulare[[Formularbezeichnung]:[Formularname (technisch)]],2,FALSE),"")</f>
        <v/>
      </c>
      <c r="Y375" s="4"/>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Hauptprozess anderes TP</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okay</v>
      </c>
      <c r="AQ375" s="10" t="str">
        <f>IFERROR(IF(COUNTIFS(BTT[Verwendete Transaktion (Pflichtauswahl)],BTT[[#This Row],[Verwendete Transaktion (Pflichtauswahl)]],BTT[Verantwortliches TP
(automatisch)],"&lt;&gt;"&amp;BTT[[#This Row],[Verantwortliches TP
(automatisch)]])&gt;0,"Transaktion mehrfach","okay"),"")</f>
        <v>okay</v>
      </c>
      <c r="AR37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5" s="10" t="s">
        <v>10187</v>
      </c>
      <c r="AT375" s="10" t="s">
        <v>10459</v>
      </c>
    </row>
    <row r="376" spans="1:46" x14ac:dyDescent="0.25">
      <c r="A376" s="14" t="str">
        <f>IFERROR(IF(BTT[[#This Row],[Lfd Nr. 
(aus konsolidierter Datei)]]&lt;&gt;"",BTT[[#This Row],[Lfd Nr. 
(aus konsolidierter Datei)]],VLOOKUP(aktives_Teilprojekt,Teilprojekte[[Teilprojekte]:[Kürzel]],2,FALSE)&amp;ROW(BTT[[#This Row],[Lfd Nr.
(automatisch)]])-2),"")</f>
        <v>NL394</v>
      </c>
      <c r="B376" s="15" t="s">
        <v>8593</v>
      </c>
      <c r="C376" s="15"/>
      <c r="D376" t="s">
        <v>622</v>
      </c>
      <c r="E376" s="10" t="str">
        <f>IFERROR(IF(NOT(BTT[[#This Row],[Manuelle Änderung des Verantwortliches TP
(Auswahl - bei Bedarf)]]=""),BTT[[#This Row],[Manuelle Änderung des Verantwortliches TP
(Auswahl - bei Bedarf)]],VLOOKUP(BTT[[#This Row],[Hauptprozess
(Pflichtauswahl)]],Hauptprozesse[],3,FALSE)),"")</f>
        <v>FI</v>
      </c>
      <c r="F376" t="s">
        <v>3</v>
      </c>
      <c r="G376" t="s">
        <v>10238</v>
      </c>
      <c r="H376" s="10" t="s">
        <v>6102</v>
      </c>
      <c r="I376" t="s">
        <v>1812</v>
      </c>
      <c r="J376" s="10" t="str">
        <f>IFERROR(VLOOKUP(BTT[[#This Row],[Verwendete Transaktion (Pflichtauswahl)]],Transaktionen[[Transaktionen]:[Langtext]],2,FALSE),"")</f>
        <v>Einzelposten Sachkonten</v>
      </c>
      <c r="V376" s="10" t="str">
        <f>IFERROR(VLOOKUP(BTT[[#This Row],[Verwendetes Formular
(Auswahl falls relevant)]],Formulare[[Formularbezeichnung]:[Formularname (technisch)]],2,FALSE),"")</f>
        <v/>
      </c>
      <c r="Y376" s="4"/>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Hauptprozess anderes TP</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Modul anders</v>
      </c>
      <c r="AQ376" s="10" t="str">
        <f>IFERROR(IF(COUNTIFS(BTT[Verwendete Transaktion (Pflichtauswahl)],BTT[[#This Row],[Verwendete Transaktion (Pflichtauswahl)]],BTT[Verantwortliches TP
(automatisch)],"&lt;&gt;"&amp;BTT[[#This Row],[Verantwortliches TP
(automatisch)]])&gt;0,"Transaktion mehrfach","okay"),"")</f>
        <v>Transaktion mehrfach</v>
      </c>
      <c r="AR37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6" s="10" t="s">
        <v>10188</v>
      </c>
      <c r="AT376" s="10" t="s">
        <v>10459</v>
      </c>
    </row>
    <row r="377" spans="1:46" x14ac:dyDescent="0.25">
      <c r="A377" s="14" t="str">
        <f>IFERROR(IF(BTT[[#This Row],[Lfd Nr. 
(aus konsolidierter Datei)]]&lt;&gt;"",BTT[[#This Row],[Lfd Nr. 
(aus konsolidierter Datei)]],VLOOKUP(aktives_Teilprojekt,Teilprojekte[[Teilprojekte]:[Kürzel]],2,FALSE)&amp;ROW(BTT[[#This Row],[Lfd Nr.
(automatisch)]])-2),"")</f>
        <v>NL398</v>
      </c>
      <c r="B377" s="15" t="s">
        <v>8593</v>
      </c>
      <c r="C377" s="15"/>
      <c r="D377" t="s">
        <v>10195</v>
      </c>
      <c r="E377" s="10" t="str">
        <f>IFERROR(IF(NOT(BTT[[#This Row],[Manuelle Änderung des Verantwortliches TP
(Auswahl - bei Bedarf)]]=""),BTT[[#This Row],[Manuelle Änderung des Verantwortliches TP
(Auswahl - bei Bedarf)]],VLOOKUP(BTT[[#This Row],[Hauptprozess
(Pflichtauswahl)]],Hauptprozesse[],3,FALSE)),"")</f>
        <v>FI</v>
      </c>
      <c r="F377" t="s">
        <v>3</v>
      </c>
      <c r="G377" t="s">
        <v>10238</v>
      </c>
      <c r="H377" s="10" t="s">
        <v>6036</v>
      </c>
      <c r="I377" t="s">
        <v>2608</v>
      </c>
      <c r="J377" s="10" t="str">
        <f>IFERROR(VLOOKUP(BTT[[#This Row],[Verwendete Transaktion (Pflichtauswahl)]],Transaktionen[[Transaktionen]:[Langtext]],2,FALSE),"")</f>
        <v>Direkte Leistungsver. erfassen</v>
      </c>
      <c r="V377" s="10" t="str">
        <f>IFERROR(VLOOKUP(BTT[[#This Row],[Verwendetes Formular
(Auswahl falls relevant)]],Formulare[[Formularbezeichnung]:[Formularname (technisch)]],2,FALSE),"")</f>
        <v/>
      </c>
      <c r="Y377" s="4"/>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Hauptprozess anderes TP</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okay</v>
      </c>
      <c r="AQ377" s="10" t="str">
        <f>IFERROR(IF(COUNTIFS(BTT[Verwendete Transaktion (Pflichtauswahl)],BTT[[#This Row],[Verwendete Transaktion (Pflichtauswahl)]],BTT[Verantwortliches TP
(automatisch)],"&lt;&gt;"&amp;BTT[[#This Row],[Verantwortliches TP
(automatisch)]])&gt;0,"Transaktion mehrfach","okay"),"")</f>
        <v>Transaktion mehrfach</v>
      </c>
      <c r="AR37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7" s="10" t="s">
        <v>10194</v>
      </c>
      <c r="AT377" s="10" t="s">
        <v>10459</v>
      </c>
    </row>
    <row r="378" spans="1:46" x14ac:dyDescent="0.25">
      <c r="A378" s="14" t="str">
        <f>IFERROR(IF(BTT[[#This Row],[Lfd Nr. 
(aus konsolidierter Datei)]]&lt;&gt;"",BTT[[#This Row],[Lfd Nr. 
(aus konsolidierter Datei)]],VLOOKUP(aktives_Teilprojekt,Teilprojekte[[Teilprojekte]:[Kürzel]],2,FALSE)&amp;ROW(BTT[[#This Row],[Lfd Nr.
(automatisch)]])-2),"")</f>
        <v>NL399</v>
      </c>
      <c r="B378" s="15" t="s">
        <v>8593</v>
      </c>
      <c r="C378" s="15"/>
      <c r="D378" t="s">
        <v>10197</v>
      </c>
      <c r="E378" s="10" t="str">
        <f>IFERROR(IF(NOT(BTT[[#This Row],[Manuelle Änderung des Verantwortliches TP
(Auswahl - bei Bedarf)]]=""),BTT[[#This Row],[Manuelle Änderung des Verantwortliches TP
(Auswahl - bei Bedarf)]],VLOOKUP(BTT[[#This Row],[Hauptprozess
(Pflichtauswahl)]],Hauptprozesse[],3,FALSE)),"")</f>
        <v>FI</v>
      </c>
      <c r="F378" t="s">
        <v>3</v>
      </c>
      <c r="G378" t="s">
        <v>10238</v>
      </c>
      <c r="H378" s="10" t="s">
        <v>6036</v>
      </c>
      <c r="I378" t="s">
        <v>2610</v>
      </c>
      <c r="J378" s="10" t="str">
        <f>IFERROR(VLOOKUP(BTT[[#This Row],[Verwendete Transaktion (Pflichtauswahl)]],Transaktionen[[Transaktionen]:[Langtext]],2,FALSE),"")</f>
        <v>Direkte Leistungsver. anzeigen</v>
      </c>
      <c r="V378" s="10" t="str">
        <f>IFERROR(VLOOKUP(BTT[[#This Row],[Verwendetes Formular
(Auswahl falls relevant)]],Formulare[[Formularbezeichnung]:[Formularname (technisch)]],2,FALSE),"")</f>
        <v/>
      </c>
      <c r="Y378" s="4"/>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Hauptprozess anderes TP</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okay</v>
      </c>
      <c r="AQ378" s="10" t="str">
        <f>IFERROR(IF(COUNTIFS(BTT[Verwendete Transaktion (Pflichtauswahl)],BTT[[#This Row],[Verwendete Transaktion (Pflichtauswahl)]],BTT[Verantwortliches TP
(automatisch)],"&lt;&gt;"&amp;BTT[[#This Row],[Verantwortliches TP
(automatisch)]])&gt;0,"Transaktion mehrfach","okay"),"")</f>
        <v>okay</v>
      </c>
      <c r="AR37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8" s="10" t="s">
        <v>10196</v>
      </c>
      <c r="AT378" s="10" t="s">
        <v>10459</v>
      </c>
    </row>
    <row r="379" spans="1:46" x14ac:dyDescent="0.25">
      <c r="A379" s="14" t="str">
        <f>IFERROR(IF(BTT[[#This Row],[Lfd Nr. 
(aus konsolidierter Datei)]]&lt;&gt;"",BTT[[#This Row],[Lfd Nr. 
(aus konsolidierter Datei)]],VLOOKUP(aktives_Teilprojekt,Teilprojekte[[Teilprojekte]:[Kürzel]],2,FALSE)&amp;ROW(BTT[[#This Row],[Lfd Nr.
(automatisch)]])-2),"")</f>
        <v>NL400</v>
      </c>
      <c r="B379" s="15" t="s">
        <v>8593</v>
      </c>
      <c r="C379" s="15"/>
      <c r="D379" t="s">
        <v>10199</v>
      </c>
      <c r="E379" s="10" t="str">
        <f>IFERROR(IF(NOT(BTT[[#This Row],[Manuelle Änderung des Verantwortliches TP
(Auswahl - bei Bedarf)]]=""),BTT[[#This Row],[Manuelle Änderung des Verantwortliches TP
(Auswahl - bei Bedarf)]],VLOOKUP(BTT[[#This Row],[Hauptprozess
(Pflichtauswahl)]],Hauptprozesse[],3,FALSE)),"")</f>
        <v>FI</v>
      </c>
      <c r="F379" t="s">
        <v>3</v>
      </c>
      <c r="G379" t="s">
        <v>10238</v>
      </c>
      <c r="H379" s="10" t="s">
        <v>6036</v>
      </c>
      <c r="I379" t="s">
        <v>2611</v>
      </c>
      <c r="J379" s="10" t="str">
        <f>IFERROR(VLOOKUP(BTT[[#This Row],[Verwendete Transaktion (Pflichtauswahl)]],Transaktionen[[Transaktionen]:[Langtext]],2,FALSE),"")</f>
        <v>Direkte Leistungsver. stornieren</v>
      </c>
      <c r="V379" s="10" t="str">
        <f>IFERROR(VLOOKUP(BTT[[#This Row],[Verwendetes Formular
(Auswahl falls relevant)]],Formulare[[Formularbezeichnung]:[Formularname (technisch)]],2,FALSE),"")</f>
        <v/>
      </c>
      <c r="Y379" s="4"/>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Hauptprozess anderes TP</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okay</v>
      </c>
      <c r="AQ379" s="10" t="str">
        <f>IFERROR(IF(COUNTIFS(BTT[Verwendete Transaktion (Pflichtauswahl)],BTT[[#This Row],[Verwendete Transaktion (Pflichtauswahl)]],BTT[Verantwortliches TP
(automatisch)],"&lt;&gt;"&amp;BTT[[#This Row],[Verantwortliches TP
(automatisch)]])&gt;0,"Transaktion mehrfach","okay"),"")</f>
        <v>okay</v>
      </c>
      <c r="AR37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9" s="10" t="s">
        <v>10198</v>
      </c>
      <c r="AT379" s="10" t="s">
        <v>10459</v>
      </c>
    </row>
    <row r="380" spans="1:46" x14ac:dyDescent="0.25">
      <c r="A380" s="14" t="str">
        <f>IFERROR(IF(BTT[[#This Row],[Lfd Nr. 
(aus konsolidierter Datei)]]&lt;&gt;"",BTT[[#This Row],[Lfd Nr. 
(aus konsolidierter Datei)]],VLOOKUP(aktives_Teilprojekt,Teilprojekte[[Teilprojekte]:[Kürzel]],2,FALSE)&amp;ROW(BTT[[#This Row],[Lfd Nr.
(automatisch)]])-2),"")</f>
        <v>NL404</v>
      </c>
      <c r="B380" s="15" t="s">
        <v>8593</v>
      </c>
      <c r="C380" s="15"/>
      <c r="D380" t="s">
        <v>10206</v>
      </c>
      <c r="E380" s="10" t="str">
        <f>IFERROR(IF(NOT(BTT[[#This Row],[Manuelle Änderung des Verantwortliches TP
(Auswahl - bei Bedarf)]]=""),BTT[[#This Row],[Manuelle Änderung des Verantwortliches TP
(Auswahl - bei Bedarf)]],VLOOKUP(BTT[[#This Row],[Hauptprozess
(Pflichtauswahl)]],Hauptprozesse[],3,FALSE)),"")</f>
        <v>FI</v>
      </c>
      <c r="F380" t="s">
        <v>3</v>
      </c>
      <c r="G380" t="s">
        <v>10238</v>
      </c>
      <c r="H380" s="10" t="s">
        <v>8457</v>
      </c>
      <c r="I380" t="s">
        <v>5262</v>
      </c>
      <c r="J380" s="10" t="str">
        <f>IFERROR(VLOOKUP(BTT[[#This Row],[Verwendete Transaktion (Pflichtauswahl)]],Transaktionen[[Transaktionen]:[Langtext]],2,FALSE),"")</f>
        <v>Ausw. Kostenstellen mit EA-Erlösauft</v>
      </c>
      <c r="V380" s="10" t="str">
        <f>IFERROR(VLOOKUP(BTT[[#This Row],[Verwendetes Formular
(Auswahl falls relevant)]],Formulare[[Formularbezeichnung]:[Formularname (technisch)]],2,FALSE),"")</f>
        <v/>
      </c>
      <c r="Y380" s="4"/>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Hauptprozess anderes TP</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okay</v>
      </c>
      <c r="AQ380" s="10" t="str">
        <f>IFERROR(IF(COUNTIFS(BTT[Verwendete Transaktion (Pflichtauswahl)],BTT[[#This Row],[Verwendete Transaktion (Pflichtauswahl)]],BTT[Verantwortliches TP
(automatisch)],"&lt;&gt;"&amp;BTT[[#This Row],[Verantwortliches TP
(automatisch)]])&gt;0,"Transaktion mehrfach","okay"),"")</f>
        <v>Transaktion mehrfach</v>
      </c>
      <c r="AR38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0" s="10" t="s">
        <v>10205</v>
      </c>
      <c r="AT380" s="10" t="s">
        <v>10459</v>
      </c>
    </row>
    <row r="381" spans="1:46" x14ac:dyDescent="0.25">
      <c r="A381" s="14" t="str">
        <f>IFERROR(IF(BTT[[#This Row],[Lfd Nr. 
(aus konsolidierter Datei)]]&lt;&gt;"",BTT[[#This Row],[Lfd Nr. 
(aus konsolidierter Datei)]],VLOOKUP(aktives_Teilprojekt,Teilprojekte[[Teilprojekte]:[Kürzel]],2,FALSE)&amp;ROW(BTT[[#This Row],[Lfd Nr.
(automatisch)]])-2),"")</f>
        <v>NL405</v>
      </c>
      <c r="B381" s="15" t="s">
        <v>8593</v>
      </c>
      <c r="C381" s="15"/>
      <c r="D381" t="s">
        <v>10208</v>
      </c>
      <c r="E381" s="10" t="str">
        <f>IFERROR(IF(NOT(BTT[[#This Row],[Manuelle Änderung des Verantwortliches TP
(Auswahl - bei Bedarf)]]=""),BTT[[#This Row],[Manuelle Änderung des Verantwortliches TP
(Auswahl - bei Bedarf)]],VLOOKUP(BTT[[#This Row],[Hauptprozess
(Pflichtauswahl)]],Hauptprozesse[],3,FALSE)),"")</f>
        <v>FI</v>
      </c>
      <c r="F381" t="s">
        <v>3</v>
      </c>
      <c r="G381" t="s">
        <v>10238</v>
      </c>
      <c r="H381" s="10" t="s">
        <v>3</v>
      </c>
      <c r="I381" t="s">
        <v>4521</v>
      </c>
      <c r="J381" s="10" t="str">
        <f>IFERROR(VLOOKUP(BTT[[#This Row],[Verwendete Transaktion (Pflichtauswahl)]],Transaktionen[[Transaktionen]:[Langtext]],2,FALSE),"")</f>
        <v>Kostenstellen: Ist/Plan/Obligo</v>
      </c>
      <c r="V381" s="10" t="str">
        <f>IFERROR(VLOOKUP(BTT[[#This Row],[Verwendetes Formular
(Auswahl falls relevant)]],Formulare[[Formularbezeichnung]:[Formularname (technisch)]],2,FALSE),"")</f>
        <v/>
      </c>
      <c r="Y381" s="4"/>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Hauptprozess anderes TP</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Modul anders</v>
      </c>
      <c r="AQ381" s="10" t="str">
        <f>IFERROR(IF(COUNTIFS(BTT[Verwendete Transaktion (Pflichtauswahl)],BTT[[#This Row],[Verwendete Transaktion (Pflichtauswahl)]],BTT[Verantwortliches TP
(automatisch)],"&lt;&gt;"&amp;BTT[[#This Row],[Verantwortliches TP
(automatisch)]])&gt;0,"Transaktion mehrfach","okay"),"")</f>
        <v>Transaktion mehrfach</v>
      </c>
      <c r="AR3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1" s="10" t="s">
        <v>10207</v>
      </c>
      <c r="AT381" s="10" t="s">
        <v>10459</v>
      </c>
    </row>
    <row r="382" spans="1:46" x14ac:dyDescent="0.25">
      <c r="A382" s="14" t="str">
        <f>IFERROR(IF(BTT[[#This Row],[Lfd Nr. 
(aus konsolidierter Datei)]]&lt;&gt;"",BTT[[#This Row],[Lfd Nr. 
(aus konsolidierter Datei)]],VLOOKUP(aktives_Teilprojekt,Teilprojekte[[Teilprojekte]:[Kürzel]],2,FALSE)&amp;ROW(BTT[[#This Row],[Lfd Nr.
(automatisch)]])-2),"")</f>
        <v>NL406</v>
      </c>
      <c r="B382" s="15" t="s">
        <v>8593</v>
      </c>
      <c r="C382" s="15"/>
      <c r="D382" t="s">
        <v>10210</v>
      </c>
      <c r="E382" s="10" t="str">
        <f>IFERROR(IF(NOT(BTT[[#This Row],[Manuelle Änderung des Verantwortliches TP
(Auswahl - bei Bedarf)]]=""),BTT[[#This Row],[Manuelle Änderung des Verantwortliches TP
(Auswahl - bei Bedarf)]],VLOOKUP(BTT[[#This Row],[Hauptprozess
(Pflichtauswahl)]],Hauptprozesse[],3,FALSE)),"")</f>
        <v>FI</v>
      </c>
      <c r="F382" t="s">
        <v>3</v>
      </c>
      <c r="G382" t="s">
        <v>10238</v>
      </c>
      <c r="H382" s="10" t="s">
        <v>6102</v>
      </c>
      <c r="I382" t="s">
        <v>1809</v>
      </c>
      <c r="J382" s="10" t="str">
        <f>IFERROR(VLOOKUP(BTT[[#This Row],[Verwendete Transaktion (Pflichtauswahl)]],Transaktionen[[Transaktionen]:[Langtext]],2,FALSE),"")</f>
        <v>Einzelposten Kreditoren</v>
      </c>
      <c r="V382" s="10" t="str">
        <f>IFERROR(VLOOKUP(BTT[[#This Row],[Verwendetes Formular
(Auswahl falls relevant)]],Formulare[[Formularbezeichnung]:[Formularname (technisch)]],2,FALSE),"")</f>
        <v/>
      </c>
      <c r="Y382" s="4"/>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Hauptprozess anderes TP</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Modul anders</v>
      </c>
      <c r="AQ382" s="10" t="str">
        <f>IFERROR(IF(COUNTIFS(BTT[Verwendete Transaktion (Pflichtauswahl)],BTT[[#This Row],[Verwendete Transaktion (Pflichtauswahl)]],BTT[Verantwortliches TP
(automatisch)],"&lt;&gt;"&amp;BTT[[#This Row],[Verantwortliches TP
(automatisch)]])&gt;0,"Transaktion mehrfach","okay"),"")</f>
        <v>Transaktion mehrfach</v>
      </c>
      <c r="AR3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2" s="10" t="s">
        <v>10209</v>
      </c>
      <c r="AT382" s="10" t="s">
        <v>10459</v>
      </c>
    </row>
    <row r="383" spans="1:46" x14ac:dyDescent="0.25">
      <c r="A383" s="14" t="str">
        <f>IFERROR(IF(BTT[[#This Row],[Lfd Nr. 
(aus konsolidierter Datei)]]&lt;&gt;"",BTT[[#This Row],[Lfd Nr. 
(aus konsolidierter Datei)]],VLOOKUP(aktives_Teilprojekt,Teilprojekte[[Teilprojekte]:[Kürzel]],2,FALSE)&amp;ROW(BTT[[#This Row],[Lfd Nr.
(automatisch)]])-2),"")</f>
        <v>NL407</v>
      </c>
      <c r="B383" s="15" t="s">
        <v>8593</v>
      </c>
      <c r="C383" s="15"/>
      <c r="D383" t="s">
        <v>10210</v>
      </c>
      <c r="E383" s="10" t="str">
        <f>IFERROR(IF(NOT(BTT[[#This Row],[Manuelle Änderung des Verantwortliches TP
(Auswahl - bei Bedarf)]]=""),BTT[[#This Row],[Manuelle Änderung des Verantwortliches TP
(Auswahl - bei Bedarf)]],VLOOKUP(BTT[[#This Row],[Hauptprozess
(Pflichtauswahl)]],Hauptprozesse[],3,FALSE)),"")</f>
        <v>FI</v>
      </c>
      <c r="F383" t="s">
        <v>3</v>
      </c>
      <c r="G383" t="s">
        <v>10238</v>
      </c>
      <c r="H383" s="10" t="s">
        <v>3</v>
      </c>
      <c r="I383" t="s">
        <v>4922</v>
      </c>
      <c r="J383" s="10" t="str">
        <f>IFERROR(VLOOKUP(BTT[[#This Row],[Verwendete Transaktion (Pflichtauswahl)]],Transaktionen[[Transaktionen]:[Langtext]],2,FALSE),"")</f>
        <v>Rückstellungen zu Bestellungen</v>
      </c>
      <c r="V383" s="10" t="str">
        <f>IFERROR(VLOOKUP(BTT[[#This Row],[Verwendetes Formular
(Auswahl falls relevant)]],Formulare[[Formularbezeichnung]:[Formularname (technisch)]],2,FALSE),"")</f>
        <v/>
      </c>
      <c r="Y383" s="4"/>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Hauptprozess anderes TP</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okay</v>
      </c>
      <c r="AQ383" s="10" t="str">
        <f>IFERROR(IF(COUNTIFS(BTT[Verwendete Transaktion (Pflichtauswahl)],BTT[[#This Row],[Verwendete Transaktion (Pflichtauswahl)]],BTT[Verantwortliches TP
(automatisch)],"&lt;&gt;"&amp;BTT[[#This Row],[Verantwortliches TP
(automatisch)]])&gt;0,"Transaktion mehrfach","okay"),"")</f>
        <v>okay</v>
      </c>
      <c r="AR38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3" s="10" t="s">
        <v>10211</v>
      </c>
      <c r="AT383" s="10" t="s">
        <v>10459</v>
      </c>
    </row>
    <row r="384" spans="1:46" x14ac:dyDescent="0.25">
      <c r="A384" s="14" t="str">
        <f>IFERROR(IF(BTT[[#This Row],[Lfd Nr. 
(aus konsolidierter Datei)]]&lt;&gt;"",BTT[[#This Row],[Lfd Nr. 
(aus konsolidierter Datei)]],VLOOKUP(aktives_Teilprojekt,Teilprojekte[[Teilprojekte]:[Kürzel]],2,FALSE)&amp;ROW(BTT[[#This Row],[Lfd Nr.
(automatisch)]])-2),"")</f>
        <v>NL408</v>
      </c>
      <c r="B384" s="15" t="s">
        <v>8593</v>
      </c>
      <c r="C384" s="15"/>
      <c r="D384" t="s">
        <v>10210</v>
      </c>
      <c r="E384" s="10" t="str">
        <f>IFERROR(IF(NOT(BTT[[#This Row],[Manuelle Änderung des Verantwortliches TP
(Auswahl - bei Bedarf)]]=""),BTT[[#This Row],[Manuelle Änderung des Verantwortliches TP
(Auswahl - bei Bedarf)]],VLOOKUP(BTT[[#This Row],[Hauptprozess
(Pflichtauswahl)]],Hauptprozesse[],3,FALSE)),"")</f>
        <v>FI</v>
      </c>
      <c r="F384" t="s">
        <v>3</v>
      </c>
      <c r="G384" t="s">
        <v>10238</v>
      </c>
      <c r="H384" s="10" t="s">
        <v>3</v>
      </c>
      <c r="I384" t="s">
        <v>4904</v>
      </c>
      <c r="J384" s="10" t="str">
        <f>IFERROR(VLOOKUP(BTT[[#This Row],[Verwendete Transaktion (Pflichtauswahl)]],Transaktionen[[Transaktionen]:[Langtext]],2,FALSE),"")</f>
        <v>Erfassen Rückstellung</v>
      </c>
      <c r="V384" s="10" t="str">
        <f>IFERROR(VLOOKUP(BTT[[#This Row],[Verwendetes Formular
(Auswahl falls relevant)]],Formulare[[Formularbezeichnung]:[Formularname (technisch)]],2,FALSE),"")</f>
        <v/>
      </c>
      <c r="Y384" s="4"/>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Hauptprozess anderes TP</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okay</v>
      </c>
      <c r="AQ384" s="10" t="str">
        <f>IFERROR(IF(COUNTIFS(BTT[Verwendete Transaktion (Pflichtauswahl)],BTT[[#This Row],[Verwendete Transaktion (Pflichtauswahl)]],BTT[Verantwortliches TP
(automatisch)],"&lt;&gt;"&amp;BTT[[#This Row],[Verantwortliches TP
(automatisch)]])&gt;0,"Transaktion mehrfach","okay"),"")</f>
        <v>okay</v>
      </c>
      <c r="AR3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4" s="10" t="s">
        <v>10212</v>
      </c>
      <c r="AT384" s="10" t="s">
        <v>10459</v>
      </c>
    </row>
    <row r="385" spans="1:46" x14ac:dyDescent="0.25">
      <c r="A385" s="14" t="str">
        <f>IFERROR(IF(BTT[[#This Row],[Lfd Nr. 
(aus konsolidierter Datei)]]&lt;&gt;"",BTT[[#This Row],[Lfd Nr. 
(aus konsolidierter Datei)]],VLOOKUP(aktives_Teilprojekt,Teilprojekte[[Teilprojekte]:[Kürzel]],2,FALSE)&amp;ROW(BTT[[#This Row],[Lfd Nr.
(automatisch)]])-2),"")</f>
        <v>NL15</v>
      </c>
      <c r="B385" s="15" t="s">
        <v>6118</v>
      </c>
      <c r="C385" s="15"/>
      <c r="D385" t="s">
        <v>10385</v>
      </c>
      <c r="E385" s="10" t="str">
        <f>IFERROR(IF(NOT(BTT[[#This Row],[Manuelle Änderung des Verantwortliches TP
(Auswahl - bei Bedarf)]]=""),BTT[[#This Row],[Manuelle Änderung des Verantwortliches TP
(Auswahl - bei Bedarf)]],VLOOKUP(BTT[[#This Row],[Hauptprozess
(Pflichtauswahl)]],Hauptprozesse[],3,FALSE)),"")</f>
        <v>IH</v>
      </c>
      <c r="F385" t="s">
        <v>4</v>
      </c>
      <c r="G385" t="s">
        <v>10234</v>
      </c>
      <c r="H385" s="10" t="s">
        <v>6041</v>
      </c>
      <c r="I385" t="s">
        <v>2268</v>
      </c>
      <c r="J385" s="10" t="str">
        <f>IFERROR(VLOOKUP(BTT[[#This Row],[Verwendete Transaktion (Pflichtauswahl)]],Transaktionen[[Transaktionen]:[Langtext]],2,FALSE),"")</f>
        <v>Referenzplatz Strukturdarstellung</v>
      </c>
      <c r="K385" t="s">
        <v>10399</v>
      </c>
      <c r="O385" t="s">
        <v>6052</v>
      </c>
      <c r="T385" t="s">
        <v>6060</v>
      </c>
      <c r="V385" s="10" t="str">
        <f>IFERROR(VLOOKUP(BTT[[#This Row],[Verwendetes Formular
(Auswahl falls relevant)]],Formulare[[Formularbezeichnung]:[Formularname (technisch)]],2,FALSE),"")</f>
        <v/>
      </c>
      <c r="Y385" s="4" t="s">
        <v>10274</v>
      </c>
      <c r="Z385" t="s">
        <v>6046</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Hauptprozess anderes TP</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okay</v>
      </c>
      <c r="AQ385" s="10" t="str">
        <f>IFERROR(IF(COUNTIFS(BTT[Verwendete Transaktion (Pflichtauswahl)],BTT[[#This Row],[Verwendete Transaktion (Pflichtauswahl)]],BTT[Verantwortliches TP
(automatisch)],"&lt;&gt;"&amp;BTT[[#This Row],[Verantwortliches TP
(automatisch)]])&gt;0,"Transaktion mehrfach","okay"),"")</f>
        <v>okay</v>
      </c>
      <c r="AR3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5" s="10" t="s">
        <v>10384</v>
      </c>
      <c r="AT385" s="10" t="s">
        <v>10459</v>
      </c>
    </row>
    <row r="386" spans="1:46" x14ac:dyDescent="0.25">
      <c r="A386" s="14" t="str">
        <f>IFERROR(IF(BTT[[#This Row],[Lfd Nr. 
(aus konsolidierter Datei)]]&lt;&gt;"",BTT[[#This Row],[Lfd Nr. 
(aus konsolidierter Datei)]],VLOOKUP(aktives_Teilprojekt,Teilprojekte[[Teilprojekte]:[Kürzel]],2,FALSE)&amp;ROW(BTT[[#This Row],[Lfd Nr.
(automatisch)]])-2),"")</f>
        <v>NL17</v>
      </c>
      <c r="B386" s="15" t="s">
        <v>6118</v>
      </c>
      <c r="C386" s="15"/>
      <c r="D386" t="s">
        <v>10387</v>
      </c>
      <c r="E386" s="10" t="str">
        <f>IFERROR(IF(NOT(BTT[[#This Row],[Manuelle Änderung des Verantwortliches TP
(Auswahl - bei Bedarf)]]=""),BTT[[#This Row],[Manuelle Änderung des Verantwortliches TP
(Auswahl - bei Bedarf)]],VLOOKUP(BTT[[#This Row],[Hauptprozess
(Pflichtauswahl)]],Hauptprozesse[],3,FALSE)),"")</f>
        <v>IH</v>
      </c>
      <c r="F386" t="s">
        <v>4</v>
      </c>
      <c r="G386" t="s">
        <v>10234</v>
      </c>
      <c r="H386" s="10" t="s">
        <v>6041</v>
      </c>
      <c r="I386" t="s">
        <v>7</v>
      </c>
      <c r="J386" s="10" t="str">
        <f>IFERROR(VLOOKUP(BTT[[#This Row],[Verwendete Transaktion (Pflichtauswahl)]],Transaktionen[[Transaktionen]:[Langtext]],2,FALSE),"")</f>
        <v>Techn.Platz Strukturdarstellung</v>
      </c>
      <c r="V386" s="10" t="str">
        <f>IFERROR(VLOOKUP(BTT[[#This Row],[Verwendetes Formular
(Auswahl falls relevant)]],Formulare[[Formularbezeichnung]:[Formularname (technisch)]],2,FALSE),"")</f>
        <v/>
      </c>
      <c r="Y386" s="4" t="s">
        <v>10274</v>
      </c>
      <c r="Z386" t="s">
        <v>6046</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Hauptprozess anderes TP</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okay</v>
      </c>
      <c r="AQ386" s="10" t="str">
        <f>IFERROR(IF(COUNTIFS(BTT[Verwendete Transaktion (Pflichtauswahl)],BTT[[#This Row],[Verwendete Transaktion (Pflichtauswahl)]],BTT[Verantwortliches TP
(automatisch)],"&lt;&gt;"&amp;BTT[[#This Row],[Verantwortliches TP
(automatisch)]])&gt;0,"Transaktion mehrfach","okay"),"")</f>
        <v>Transaktion mehrfach</v>
      </c>
      <c r="AR3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6" s="10" t="s">
        <v>10386</v>
      </c>
      <c r="AT386" s="10" t="s">
        <v>10459</v>
      </c>
    </row>
    <row r="387" spans="1:46" x14ac:dyDescent="0.25">
      <c r="A387" s="14" t="str">
        <f>IFERROR(IF(BTT[[#This Row],[Lfd Nr. 
(aus konsolidierter Datei)]]&lt;&gt;"",BTT[[#This Row],[Lfd Nr. 
(aus konsolidierter Datei)]],VLOOKUP(aktives_Teilprojekt,Teilprojekte[[Teilprojekte]:[Kürzel]],2,FALSE)&amp;ROW(BTT[[#This Row],[Lfd Nr.
(automatisch)]])-2),"")</f>
        <v>NL18</v>
      </c>
      <c r="B387" s="15" t="s">
        <v>6118</v>
      </c>
      <c r="C387" s="15" t="s">
        <v>6221</v>
      </c>
      <c r="D387" t="s">
        <v>10389</v>
      </c>
      <c r="E387" s="10" t="str">
        <f>IFERROR(IF(NOT(BTT[[#This Row],[Manuelle Änderung des Verantwortliches TP
(Auswahl - bei Bedarf)]]=""),BTT[[#This Row],[Manuelle Änderung des Verantwortliches TP
(Auswahl - bei Bedarf)]],VLOOKUP(BTT[[#This Row],[Hauptprozess
(Pflichtauswahl)]],Hauptprozesse[],3,FALSE)),"")</f>
        <v>IH</v>
      </c>
      <c r="F387" t="s">
        <v>4</v>
      </c>
      <c r="G387" t="s">
        <v>10234</v>
      </c>
      <c r="H387" s="10" t="s">
        <v>6041</v>
      </c>
      <c r="I387" t="s">
        <v>2317</v>
      </c>
      <c r="J387" s="10" t="str">
        <f>IFERROR(VLOOKUP(BTT[[#This Row],[Verwendete Transaktion (Pflichtauswahl)]],Transaktionen[[Transaktionen]:[Langtext]],2,FALSE),"")</f>
        <v>Techn.Platz anlegen</v>
      </c>
      <c r="V387" s="10" t="str">
        <f>IFERROR(VLOOKUP(BTT[[#This Row],[Verwendetes Formular
(Auswahl falls relevant)]],Formulare[[Formularbezeichnung]:[Formularname (technisch)]],2,FALSE),"")</f>
        <v/>
      </c>
      <c r="Y387" s="4" t="s">
        <v>10274</v>
      </c>
      <c r="Z387" t="s">
        <v>6046</v>
      </c>
      <c r="AK387" s="10" t="str">
        <f>IF(BTT[[#This Row],[Subprozess
(optionale Auswahl)]]="","okay",IF(VLOOKUP(BTT[[#This Row],[Subprozess
(optionale Auswahl)]],BPML[[Subprozess]:[Zugeordneter Hauptprozess]],3,FALSE)=BTT[[#This Row],[Hauptprozess
(Pflichtauswahl)]],"okay","falscher Subprozess"))</f>
        <v>falscher Subprozess</v>
      </c>
      <c r="AL387" t="str">
        <f>IF(aktives_Teilprojekt="Master","",IF(BTT[[#This Row],[Verantwortliches TP
(automatisch)]]=VLOOKUP(aktives_Teilprojekt,Teilprojekte[[Teilprojekte]:[Kürzel]],2,FALSE),"okay","Hauptprozess anderes TP"))</f>
        <v>Hauptprozess anderes TP</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okay</v>
      </c>
      <c r="AQ387" s="10" t="str">
        <f>IFERROR(IF(COUNTIFS(BTT[Verwendete Transaktion (Pflichtauswahl)],BTT[[#This Row],[Verwendete Transaktion (Pflichtauswahl)]],BTT[Verantwortliches TP
(automatisch)],"&lt;&gt;"&amp;BTT[[#This Row],[Verantwortliches TP
(automatisch)]])&gt;0,"Transaktion mehrfach","okay"),"")</f>
        <v>Transaktion mehrfach</v>
      </c>
      <c r="AR3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7" s="10" t="s">
        <v>10388</v>
      </c>
      <c r="AT387" s="10" t="s">
        <v>10459</v>
      </c>
    </row>
    <row r="388" spans="1:46" x14ac:dyDescent="0.25">
      <c r="A388" s="14" t="str">
        <f>IFERROR(IF(BTT[[#This Row],[Lfd Nr. 
(aus konsolidierter Datei)]]&lt;&gt;"",BTT[[#This Row],[Lfd Nr. 
(aus konsolidierter Datei)]],VLOOKUP(aktives_Teilprojekt,Teilprojekte[[Teilprojekte]:[Kürzel]],2,FALSE)&amp;ROW(BTT[[#This Row],[Lfd Nr.
(automatisch)]])-2),"")</f>
        <v>NL19</v>
      </c>
      <c r="B388" s="15" t="s">
        <v>6118</v>
      </c>
      <c r="C388" s="15"/>
      <c r="D388" t="s">
        <v>10391</v>
      </c>
      <c r="E388" s="10" t="str">
        <f>IFERROR(IF(NOT(BTT[[#This Row],[Manuelle Änderung des Verantwortliches TP
(Auswahl - bei Bedarf)]]=""),BTT[[#This Row],[Manuelle Änderung des Verantwortliches TP
(Auswahl - bei Bedarf)]],VLOOKUP(BTT[[#This Row],[Hauptprozess
(Pflichtauswahl)]],Hauptprozesse[],3,FALSE)),"")</f>
        <v>IH</v>
      </c>
      <c r="F388" t="s">
        <v>4</v>
      </c>
      <c r="G388" t="s">
        <v>10234</v>
      </c>
      <c r="H388" s="10" t="s">
        <v>6041</v>
      </c>
      <c r="I388" t="s">
        <v>2270</v>
      </c>
      <c r="J388" s="10" t="str">
        <f>IFERROR(VLOOKUP(BTT[[#This Row],[Verwendete Transaktion (Pflichtauswahl)]],Transaktionen[[Transaktionen]:[Langtext]],2,FALSE),"")</f>
        <v>Equipment Strukturdarstellung</v>
      </c>
      <c r="V388" s="10" t="str">
        <f>IFERROR(VLOOKUP(BTT[[#This Row],[Verwendetes Formular
(Auswahl falls relevant)]],Formulare[[Formularbezeichnung]:[Formularname (technisch)]],2,FALSE),"")</f>
        <v/>
      </c>
      <c r="Y388" s="4" t="s">
        <v>10274</v>
      </c>
      <c r="Z388" t="s">
        <v>6046</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Hauptprozess anderes TP</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okay</v>
      </c>
      <c r="AQ388" s="10" t="str">
        <f>IFERROR(IF(COUNTIFS(BTT[Verwendete Transaktion (Pflichtauswahl)],BTT[[#This Row],[Verwendete Transaktion (Pflichtauswahl)]],BTT[Verantwortliches TP
(automatisch)],"&lt;&gt;"&amp;BTT[[#This Row],[Verantwortliches TP
(automatisch)]])&gt;0,"Transaktion mehrfach","okay"),"")</f>
        <v>okay</v>
      </c>
      <c r="AR3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8" s="10" t="s">
        <v>10390</v>
      </c>
      <c r="AT388" s="10" t="s">
        <v>10459</v>
      </c>
    </row>
    <row r="389" spans="1:46" x14ac:dyDescent="0.25">
      <c r="A389" s="14" t="str">
        <f>IFERROR(IF(BTT[[#This Row],[Lfd Nr. 
(aus konsolidierter Datei)]]&lt;&gt;"",BTT[[#This Row],[Lfd Nr. 
(aus konsolidierter Datei)]],VLOOKUP(aktives_Teilprojekt,Teilprojekte[[Teilprojekte]:[Kürzel]],2,FALSE)&amp;ROW(BTT[[#This Row],[Lfd Nr.
(automatisch)]])-2),"")</f>
        <v>NL20</v>
      </c>
      <c r="B389" s="15" t="s">
        <v>6118</v>
      </c>
      <c r="C389" s="15"/>
      <c r="D389" t="s">
        <v>10393</v>
      </c>
      <c r="E389" s="10" t="str">
        <f>IFERROR(IF(NOT(BTT[[#This Row],[Manuelle Änderung des Verantwortliches TP
(Auswahl - bei Bedarf)]]=""),BTT[[#This Row],[Manuelle Änderung des Verantwortliches TP
(Auswahl - bei Bedarf)]],VLOOKUP(BTT[[#This Row],[Hauptprozess
(Pflichtauswahl)]],Hauptprozesse[],3,FALSE)),"")</f>
        <v>IH</v>
      </c>
      <c r="F389" t="s">
        <v>4</v>
      </c>
      <c r="G389" t="s">
        <v>10234</v>
      </c>
      <c r="H389" s="10" t="s">
        <v>6041</v>
      </c>
      <c r="I389" t="s">
        <v>2250</v>
      </c>
      <c r="J389" s="10" t="str">
        <f>IFERROR(VLOOKUP(BTT[[#This Row],[Verwendete Transaktion (Pflichtauswahl)]],Transaktionen[[Transaktionen]:[Langtext]],2,FALSE),"")</f>
        <v>Equipment anlegen</v>
      </c>
      <c r="V389" s="10" t="str">
        <f>IFERROR(VLOOKUP(BTT[[#This Row],[Verwendetes Formular
(Auswahl falls relevant)]],Formulare[[Formularbezeichnung]:[Formularname (technisch)]],2,FALSE),"")</f>
        <v/>
      </c>
      <c r="X389" t="s">
        <v>6052</v>
      </c>
      <c r="Y389" s="4" t="s">
        <v>10274</v>
      </c>
      <c r="Z389" t="s">
        <v>6046</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Hauptprozess anderes TP</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s="10" t="str">
        <f>IFERROR(IF(BTT[[#This Row],[SAP-Modul
(Pflichtauswahl)]]&lt;&gt;VLOOKUP(BTT[[#This Row],[Verwendete Transaktion (Pflichtauswahl)]],Transaktionen[[Transaktionen]:[Modul]],3,FALSE),"Modul anders","okay"),"")</f>
        <v>okay</v>
      </c>
      <c r="AP389" s="10" t="str">
        <f>IFERROR(IF(COUNTIFS(BTT[Verwendete Transaktion (Pflichtauswahl)],BTT[[#This Row],[Verwendete Transaktion (Pflichtauswahl)]],BTT[SAP-Modul
(Pflichtauswahl)],"&lt;&gt;"&amp;BTT[[#This Row],[SAP-Modul
(Pflichtauswahl)]])&gt;0,"Modul anders","okay"),"")</f>
        <v>okay</v>
      </c>
      <c r="AQ389" s="10" t="str">
        <f>IFERROR(IF(COUNTIFS(BTT[Verwendete Transaktion (Pflichtauswahl)],BTT[[#This Row],[Verwendete Transaktion (Pflichtauswahl)]],BTT[Verantwortliches TP
(automatisch)],"&lt;&gt;"&amp;BTT[[#This Row],[Verantwortliches TP
(automatisch)]])&gt;0,"Transaktion mehrfach","okay"),"")</f>
        <v>Transaktion mehrfach</v>
      </c>
      <c r="AR3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9" s="10" t="s">
        <v>10392</v>
      </c>
      <c r="AT389" s="10" t="s">
        <v>10459</v>
      </c>
    </row>
    <row r="390" spans="1:46" ht="30" x14ac:dyDescent="0.25">
      <c r="A390" s="14" t="str">
        <f>IFERROR(IF(BTT[[#This Row],[Lfd Nr. 
(aus konsolidierter Datei)]]&lt;&gt;"",BTT[[#This Row],[Lfd Nr. 
(aus konsolidierter Datei)]],VLOOKUP(aktives_Teilprojekt,Teilprojekte[[Teilprojekte]:[Kürzel]],2,FALSE)&amp;ROW(BTT[[#This Row],[Lfd Nr.
(automatisch)]])-2),"")</f>
        <v>NL23</v>
      </c>
      <c r="B390" s="15" t="s">
        <v>6118</v>
      </c>
      <c r="C390" s="15"/>
      <c r="D390" t="s">
        <v>10395</v>
      </c>
      <c r="E390" s="10" t="str">
        <f>IFERROR(IF(NOT(BTT[[#This Row],[Manuelle Änderung des Verantwortliches TP
(Auswahl - bei Bedarf)]]=""),BTT[[#This Row],[Manuelle Änderung des Verantwortliches TP
(Auswahl - bei Bedarf)]],VLOOKUP(BTT[[#This Row],[Hauptprozess
(Pflichtauswahl)]],Hauptprozesse[],3,FALSE)),"")</f>
        <v>IH</v>
      </c>
      <c r="F390" t="s">
        <v>4</v>
      </c>
      <c r="G390" t="s">
        <v>10234</v>
      </c>
      <c r="H390" s="10" t="s">
        <v>6041</v>
      </c>
      <c r="I390" t="s">
        <v>2528</v>
      </c>
      <c r="J390" s="10" t="str">
        <f>IFERROR(VLOOKUP(BTT[[#This Row],[Verwendete Transaktion (Pflichtauswahl)]],Transaktionen[[Transaktionen]:[Langtext]],2,FALSE),"")</f>
        <v>Anlegen Servicemeldung - Allgemein</v>
      </c>
      <c r="V390" s="10" t="str">
        <f>IFERROR(VLOOKUP(BTT[[#This Row],[Verwendetes Formular
(Auswahl falls relevant)]],Formulare[[Formularbezeichnung]:[Formularname (technisch)]],2,FALSE),"")</f>
        <v/>
      </c>
      <c r="X390" t="s">
        <v>6051</v>
      </c>
      <c r="Y390" s="4" t="s">
        <v>10401</v>
      </c>
      <c r="Z390" t="s">
        <v>6046</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Hauptprozess anderes TP</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okay</v>
      </c>
      <c r="AQ390" s="10" t="str">
        <f>IFERROR(IF(COUNTIFS(BTT[Verwendete Transaktion (Pflichtauswahl)],BTT[[#This Row],[Verwendete Transaktion (Pflichtauswahl)]],BTT[Verantwortliches TP
(automatisch)],"&lt;&gt;"&amp;BTT[[#This Row],[Verantwortliches TP
(automatisch)]])&gt;0,"Transaktion mehrfach","okay"),"")</f>
        <v>Transaktion mehrfach</v>
      </c>
      <c r="AR3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0" s="10" t="s">
        <v>10394</v>
      </c>
      <c r="AT390" s="10" t="s">
        <v>10459</v>
      </c>
    </row>
    <row r="391" spans="1:46" ht="30" x14ac:dyDescent="0.25">
      <c r="A391" s="14" t="str">
        <f>IFERROR(IF(BTT[[#This Row],[Lfd Nr. 
(aus konsolidierter Datei)]]&lt;&gt;"",BTT[[#This Row],[Lfd Nr. 
(aus konsolidierter Datei)]],VLOOKUP(aktives_Teilprojekt,Teilprojekte[[Teilprojekte]:[Kürzel]],2,FALSE)&amp;ROW(BTT[[#This Row],[Lfd Nr.
(automatisch)]])-2),"")</f>
        <v>NL26</v>
      </c>
      <c r="B391" s="15" t="s">
        <v>6118</v>
      </c>
      <c r="C391" s="15"/>
      <c r="D391" t="s">
        <v>9668</v>
      </c>
      <c r="E391" s="10" t="str">
        <f>IFERROR(IF(NOT(BTT[[#This Row],[Manuelle Änderung des Verantwortliches TP
(Auswahl - bei Bedarf)]]=""),BTT[[#This Row],[Manuelle Änderung des Verantwortliches TP
(Auswahl - bei Bedarf)]],VLOOKUP(BTT[[#This Row],[Hauptprozess
(Pflichtauswahl)]],Hauptprozesse[],3,FALSE)),"")</f>
        <v>IH</v>
      </c>
      <c r="F391" t="s">
        <v>4</v>
      </c>
      <c r="G391" t="s">
        <v>10234</v>
      </c>
      <c r="H391" s="10" t="s">
        <v>6041</v>
      </c>
      <c r="I391" t="s">
        <v>2533</v>
      </c>
      <c r="J391" s="10" t="str">
        <f>IFERROR(VLOOKUP(BTT[[#This Row],[Verwendete Transaktion (Pflichtauswahl)]],Transaktionen[[Transaktionen]:[Langtext]],2,FALSE),"")</f>
        <v>Servicemeldungen ändern</v>
      </c>
      <c r="V391" s="10" t="str">
        <f>IFERROR(VLOOKUP(BTT[[#This Row],[Verwendetes Formular
(Auswahl falls relevant)]],Formulare[[Formularbezeichnung]:[Formularname (technisch)]],2,FALSE),"")</f>
        <v/>
      </c>
      <c r="W391" t="s">
        <v>10294</v>
      </c>
      <c r="X391" t="s">
        <v>6052</v>
      </c>
      <c r="Y391" s="4" t="s">
        <v>10295</v>
      </c>
      <c r="Z391" t="s">
        <v>6047</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Hauptprozess anderes TP</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okay</v>
      </c>
      <c r="AQ391" s="10" t="str">
        <f>IFERROR(IF(COUNTIFS(BTT[Verwendete Transaktion (Pflichtauswahl)],BTT[[#This Row],[Verwendete Transaktion (Pflichtauswahl)]],BTT[Verantwortliches TP
(automatisch)],"&lt;&gt;"&amp;BTT[[#This Row],[Verantwortliches TP
(automatisch)]])&gt;0,"Transaktion mehrfach","okay"),"")</f>
        <v>okay</v>
      </c>
      <c r="AR39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1" s="10" t="s">
        <v>10396</v>
      </c>
      <c r="AT391" s="10" t="s">
        <v>10459</v>
      </c>
    </row>
    <row r="392" spans="1:46" x14ac:dyDescent="0.25">
      <c r="A392" s="14" t="str">
        <f>IFERROR(IF(BTT[[#This Row],[Lfd Nr. 
(aus konsolidierter Datei)]]&lt;&gt;"",BTT[[#This Row],[Lfd Nr. 
(aus konsolidierter Datei)]],VLOOKUP(aktives_Teilprojekt,Teilprojekte[[Teilprojekte]:[Kürzel]],2,FALSE)&amp;ROW(BTT[[#This Row],[Lfd Nr.
(automatisch)]])-2),"")</f>
        <v>NL275</v>
      </c>
      <c r="B392" s="15" t="s">
        <v>8592</v>
      </c>
      <c r="C392" s="15"/>
      <c r="D392" t="s">
        <v>10398</v>
      </c>
      <c r="E392" s="10" t="str">
        <f>IFERROR(IF(NOT(BTT[[#This Row],[Manuelle Änderung des Verantwortliches TP
(Auswahl - bei Bedarf)]]=""),BTT[[#This Row],[Manuelle Änderung des Verantwortliches TP
(Auswahl - bei Bedarf)]],VLOOKUP(BTT[[#This Row],[Hauptprozess
(Pflichtauswahl)]],Hauptprozesse[],3,FALSE)),"")</f>
        <v>IH</v>
      </c>
      <c r="F392" t="s">
        <v>4</v>
      </c>
      <c r="H392" s="10"/>
      <c r="J392" s="10" t="str">
        <f>IFERROR(VLOOKUP(BTT[[#This Row],[Verwendete Transaktion (Pflichtauswahl)]],Transaktionen[[Transaktionen]:[Langtext]],2,FALSE),"")</f>
        <v/>
      </c>
      <c r="V392" s="10" t="str">
        <f>IFERROR(VLOOKUP(BTT[[#This Row],[Verwendetes Formular
(Auswahl falls relevant)]],Formulare[[Formularbezeichnung]:[Formularname (technisch)]],2,FALSE),"")</f>
        <v/>
      </c>
      <c r="Y392" s="4"/>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Hauptprozess anderes TP</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s="10" t="str">
        <f>IFERROR(IF(BTT[[#This Row],[SAP-Modul
(Pflichtauswahl)]]&lt;&gt;VLOOKUP(BTT[[#This Row],[Verwendete Transaktion (Pflichtauswahl)]],Transaktionen[[Transaktionen]:[Modul]],3,FALSE),"Modul anders","okay"),"")</f>
        <v/>
      </c>
      <c r="AP392" s="10" t="str">
        <f>IFERROR(IF(COUNTIFS(BTT[Verwendete Transaktion (Pflichtauswahl)],BTT[[#This Row],[Verwendete Transaktion (Pflichtauswahl)]],BTT[SAP-Modul
(Pflichtauswahl)],"&lt;&gt;"&amp;BTT[[#This Row],[SAP-Modul
(Pflichtauswahl)]])&gt;0,"Modul anders","okay"),"")</f>
        <v>okay</v>
      </c>
      <c r="AQ392" s="10" t="str">
        <f>IFERROR(IF(COUNTIFS(BTT[Verwendete Transaktion (Pflichtauswahl)],BTT[[#This Row],[Verwendete Transaktion (Pflichtauswahl)]],BTT[Verantwortliches TP
(automatisch)],"&lt;&gt;"&amp;BTT[[#This Row],[Verantwortliches TP
(automatisch)]])&gt;0,"Transaktion mehrfach","okay"),"")</f>
        <v>okay</v>
      </c>
      <c r="AR392" s="10" t="str">
        <f>IFERROR(IF(COUNTIFS(BTT[Verwendete Transaktion (Pflichtauswahl)],BTT[[#This Row],[Verwendete Transaktion (Pflichtauswahl)]],BTT[Verantwortliches TP
(automatisch)],"&lt;&gt;"&amp;VLOOKUP(aktives_Teilprojekt,Teilprojekte[[Teilprojekte]:[Kürzel]],2,FALSE))&gt;0,"Transaktion mehrfach","okay"),"")</f>
        <v>okay</v>
      </c>
      <c r="AS392" s="10" t="s">
        <v>10397</v>
      </c>
      <c r="AT392" s="10" t="s">
        <v>10459</v>
      </c>
    </row>
    <row r="393" spans="1:46" x14ac:dyDescent="0.25">
      <c r="A393" s="14" t="str">
        <f>IFERROR(IF(BTT[[#This Row],[Lfd Nr. 
(aus konsolidierter Datei)]]&lt;&gt;"",BTT[[#This Row],[Lfd Nr. 
(aus konsolidierter Datei)]],VLOOKUP(aktives_Teilprojekt,Teilprojekte[[Teilprojekte]:[Kürzel]],2,FALSE)&amp;ROW(BTT[[#This Row],[Lfd Nr.
(automatisch)]])-2),"")</f>
        <v>NL155</v>
      </c>
      <c r="B393" s="15" t="s">
        <v>6121</v>
      </c>
      <c r="C393" s="15"/>
      <c r="D393" t="s">
        <v>10409</v>
      </c>
      <c r="E393" s="10" t="str">
        <f>IFERROR(IF(NOT(BTT[[#This Row],[Manuelle Änderung des Verantwortliches TP
(Auswahl - bei Bedarf)]]=""),BTT[[#This Row],[Manuelle Änderung des Verantwortliches TP
(Auswahl - bei Bedarf)]],VLOOKUP(BTT[[#This Row],[Hauptprozess
(Pflichtauswahl)]],Hauptprozesse[],3,FALSE)),"")</f>
        <v>HL</v>
      </c>
      <c r="F393" t="s">
        <v>62</v>
      </c>
      <c r="G393" t="s">
        <v>10238</v>
      </c>
      <c r="H393" s="10" t="s">
        <v>6084</v>
      </c>
      <c r="I393" t="s">
        <v>2016</v>
      </c>
      <c r="J393" s="10" t="str">
        <f>IFERROR(VLOOKUP(BTT[[#This Row],[Verwendete Transaktion (Pflichtauswahl)]],Transaktionen[[Transaktionen]:[Langtext]],2,FALSE),"")</f>
        <v>Kontenstand anzeigen</v>
      </c>
      <c r="V393" s="10" t="str">
        <f>IFERROR(VLOOKUP(BTT[[#This Row],[Verwendetes Formular
(Auswahl falls relevant)]],Formulare[[Formularbezeichnung]:[Formularname (technisch)]],2,FALSE),"")</f>
        <v/>
      </c>
      <c r="X393" t="s">
        <v>6052</v>
      </c>
      <c r="Y393" s="4"/>
      <c r="Z393" t="s">
        <v>6046</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Hauptprozess anderes TP</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s="10" t="str">
        <f>IFERROR(IF(BTT[[#This Row],[SAP-Modul
(Pflichtauswahl)]]&lt;&gt;VLOOKUP(BTT[[#This Row],[Verwendete Transaktion (Pflichtauswahl)]],Transaktionen[[Transaktionen]:[Modul]],3,FALSE),"Modul anders","okay"),"")</f>
        <v>okay</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3" s="10" t="s">
        <v>10408</v>
      </c>
      <c r="AT393" s="10" t="s">
        <v>10459</v>
      </c>
    </row>
    <row r="394" spans="1:46" ht="75" x14ac:dyDescent="0.25">
      <c r="A394" s="14" t="str">
        <f>IFERROR(IF(BTT[[#This Row],[Lfd Nr. 
(aus konsolidierter Datei)]]&lt;&gt;"",BTT[[#This Row],[Lfd Nr. 
(aus konsolidierter Datei)]],VLOOKUP(aktives_Teilprojekt,Teilprojekte[[Teilprojekte]:[Kürzel]],2,FALSE)&amp;ROW(BTT[[#This Row],[Lfd Nr.
(automatisch)]])-2),"")</f>
        <v>NL262</v>
      </c>
      <c r="B394" s="15" t="s">
        <v>41</v>
      </c>
      <c r="C394" s="15"/>
      <c r="D394" t="s">
        <v>9956</v>
      </c>
      <c r="E394" s="10" t="str">
        <f>IFERROR(IF(NOT(BTT[[#This Row],[Manuelle Änderung des Verantwortliches TP
(Auswahl - bei Bedarf)]]=""),BTT[[#This Row],[Manuelle Änderung des Verantwortliches TP
(Auswahl - bei Bedarf)]],VLOOKUP(BTT[[#This Row],[Hauptprozess
(Pflichtauswahl)]],Hauptprozesse[],3,FALSE)),"")</f>
        <v>HL</v>
      </c>
      <c r="H394" s="10" t="s">
        <v>8485</v>
      </c>
      <c r="I394" t="s">
        <v>8521</v>
      </c>
      <c r="J394" s="10" t="str">
        <f>IFERROR(VLOOKUP(BTT[[#This Row],[Verwendete Transaktion (Pflichtauswahl)]],Transaktionen[[Transaktionen]:[Langtext]],2,FALSE),"")</f>
        <v>Durchführung in Drittsystem (Non-SAP)</v>
      </c>
      <c r="V394" s="10" t="str">
        <f>IFERROR(VLOOKUP(BTT[[#This Row],[Verwendetes Formular
(Auswahl falls relevant)]],Formulare[[Formularbezeichnung]:[Formularname (technisch)]],2,FALSE),"")</f>
        <v/>
      </c>
      <c r="X394" t="s">
        <v>6052</v>
      </c>
      <c r="Y394" s="4" t="s">
        <v>10432</v>
      </c>
      <c r="Z394" t="s">
        <v>6046</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Hauptprozess anderes TP</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s="10" t="str">
        <f>IFERROR(IF(BTT[[#This Row],[SAP-Modul
(Pflichtauswahl)]]&lt;&gt;VLOOKUP(BTT[[#This Row],[Verwendete Transaktion (Pflichtauswahl)]],Transaktionen[[Transaktionen]:[Modul]],3,FALSE),"Modul anders","okay"),"")</f>
        <v>okay</v>
      </c>
      <c r="AP394" s="10" t="str">
        <f>IFERROR(IF(COUNTIFS(BTT[Verwendete Transaktion (Pflichtauswahl)],BTT[[#This Row],[Verwendete Transaktion (Pflichtauswahl)]],BTT[SAP-Modul
(Pflichtauswahl)],"&lt;&gt;"&amp;BTT[[#This Row],[SAP-Modul
(Pflichtauswahl)]])&gt;0,"Modul anders","okay"),"")</f>
        <v>Modul anders</v>
      </c>
      <c r="AQ394" s="10" t="str">
        <f>IFERROR(IF(COUNTIFS(BTT[Verwendete Transaktion (Pflichtauswahl)],BTT[[#This Row],[Verwendete Transaktion (Pflichtauswahl)]],BTT[Verantwortliches TP
(automatisch)],"&lt;&gt;"&amp;BTT[[#This Row],[Verantwortliches TP
(automatisch)]])&gt;0,"Transaktion mehrfach","okay"),"")</f>
        <v>Transaktion mehrfach</v>
      </c>
      <c r="AR39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4" s="10" t="s">
        <v>10416</v>
      </c>
      <c r="AT394" s="10" t="s">
        <v>10459</v>
      </c>
    </row>
    <row r="395" spans="1:46" ht="30" x14ac:dyDescent="0.25">
      <c r="A395" s="14" t="str">
        <f>IFERROR(IF(BTT[[#This Row],[Lfd Nr. 
(aus konsolidierter Datei)]]&lt;&gt;"",BTT[[#This Row],[Lfd Nr. 
(aus konsolidierter Datei)]],VLOOKUP(aktives_Teilprojekt,Teilprojekte[[Teilprojekte]:[Kürzel]],2,FALSE)&amp;ROW(BTT[[#This Row],[Lfd Nr.
(automatisch)]])-2),"")</f>
        <v>NL64</v>
      </c>
      <c r="B395" s="15" t="s">
        <v>8592</v>
      </c>
      <c r="C395" s="15"/>
      <c r="D395" t="s">
        <v>10418</v>
      </c>
      <c r="E395" s="10" t="str">
        <f>IFERROR(IF(NOT(BTT[[#This Row],[Manuelle Änderung des Verantwortliches TP
(Auswahl - bei Bedarf)]]=""),BTT[[#This Row],[Manuelle Änderung des Verantwortliches TP
(Auswahl - bei Bedarf)]],VLOOKUP(BTT[[#This Row],[Hauptprozess
(Pflichtauswahl)]],Hauptprozesse[],3,FALSE)),"")</f>
        <v>HL</v>
      </c>
      <c r="F395" t="s">
        <v>62</v>
      </c>
      <c r="G395" t="s">
        <v>10234</v>
      </c>
      <c r="H395" s="10" t="s">
        <v>8485</v>
      </c>
      <c r="I395" t="s">
        <v>8521</v>
      </c>
      <c r="J395" s="10" t="str">
        <f>IFERROR(VLOOKUP(BTT[[#This Row],[Verwendete Transaktion (Pflichtauswahl)]],Transaktionen[[Transaktionen]:[Langtext]],2,FALSE),"")</f>
        <v>Durchführung in Drittsystem (Non-SAP)</v>
      </c>
      <c r="V395" s="10" t="str">
        <f>IFERROR(VLOOKUP(BTT[[#This Row],[Verwendetes Formular
(Auswahl falls relevant)]],Formulare[[Formularbezeichnung]:[Formularname (technisch)]],2,FALSE),"")</f>
        <v/>
      </c>
      <c r="W395" t="s">
        <v>10433</v>
      </c>
      <c r="X395" t="s">
        <v>6052</v>
      </c>
      <c r="Y395" s="4" t="s">
        <v>10298</v>
      </c>
      <c r="Z395" t="s">
        <v>6046</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Hauptprozess anderes TP</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Modul anders</v>
      </c>
      <c r="AQ395" s="10" t="str">
        <f>IFERROR(IF(COUNTIFS(BTT[Verwendete Transaktion (Pflichtauswahl)],BTT[[#This Row],[Verwendete Transaktion (Pflichtauswahl)]],BTT[Verantwortliches TP
(automatisch)],"&lt;&gt;"&amp;BTT[[#This Row],[Verantwortliches TP
(automatisch)]])&gt;0,"Transaktion mehrfach","okay"),"")</f>
        <v>Transaktion mehrfach</v>
      </c>
      <c r="AR39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5" s="10" t="s">
        <v>10417</v>
      </c>
      <c r="AT395" s="10" t="s">
        <v>10459</v>
      </c>
    </row>
    <row r="396" spans="1:46" ht="90" x14ac:dyDescent="0.25">
      <c r="A396" s="14" t="str">
        <f>IFERROR(IF(BTT[[#This Row],[Lfd Nr. 
(aus konsolidierter Datei)]]&lt;&gt;"",BTT[[#This Row],[Lfd Nr. 
(aus konsolidierter Datei)]],VLOOKUP(aktives_Teilprojekt,Teilprojekte[[Teilprojekte]:[Kürzel]],2,FALSE)&amp;ROW(BTT[[#This Row],[Lfd Nr.
(automatisch)]])-2),"")</f>
        <v>NL65</v>
      </c>
      <c r="B396" s="15" t="s">
        <v>8592</v>
      </c>
      <c r="C396" s="15"/>
      <c r="D396" t="s">
        <v>10420</v>
      </c>
      <c r="E396" s="10" t="str">
        <f>IFERROR(IF(NOT(BTT[[#This Row],[Manuelle Änderung des Verantwortliches TP
(Auswahl - bei Bedarf)]]=""),BTT[[#This Row],[Manuelle Änderung des Verantwortliches TP
(Auswahl - bei Bedarf)]],VLOOKUP(BTT[[#This Row],[Hauptprozess
(Pflichtauswahl)]],Hauptprozesse[],3,FALSE)),"")</f>
        <v>HL</v>
      </c>
      <c r="F396" t="s">
        <v>62</v>
      </c>
      <c r="G396" t="s">
        <v>10234</v>
      </c>
      <c r="H396" s="10" t="s">
        <v>8485</v>
      </c>
      <c r="I396" t="s">
        <v>8521</v>
      </c>
      <c r="J396" s="10" t="str">
        <f>IFERROR(VLOOKUP(BTT[[#This Row],[Verwendete Transaktion (Pflichtauswahl)]],Transaktionen[[Transaktionen]:[Langtext]],2,FALSE),"")</f>
        <v>Durchführung in Drittsystem (Non-SAP)</v>
      </c>
      <c r="V396" s="10" t="str">
        <f>IFERROR(VLOOKUP(BTT[[#This Row],[Verwendetes Formular
(Auswahl falls relevant)]],Formulare[[Formularbezeichnung]:[Formularname (technisch)]],2,FALSE),"")</f>
        <v/>
      </c>
      <c r="W396" t="s">
        <v>10433</v>
      </c>
      <c r="X396" t="s">
        <v>6052</v>
      </c>
      <c r="Y396" s="4" t="s">
        <v>10434</v>
      </c>
      <c r="Z396" t="s">
        <v>6046</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Hauptprozess anderes TP</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s="10" t="str">
        <f>IFERROR(IF(BTT[[#This Row],[SAP-Modul
(Pflichtauswahl)]]&lt;&gt;VLOOKUP(BTT[[#This Row],[Verwendete Transaktion (Pflichtauswahl)]],Transaktionen[[Transaktionen]:[Modul]],3,FALSE),"Modul anders","okay"),"")</f>
        <v>okay</v>
      </c>
      <c r="AP396" s="10" t="str">
        <f>IFERROR(IF(COUNTIFS(BTT[Verwendete Transaktion (Pflichtauswahl)],BTT[[#This Row],[Verwendete Transaktion (Pflichtauswahl)]],BTT[SAP-Modul
(Pflichtauswahl)],"&lt;&gt;"&amp;BTT[[#This Row],[SAP-Modul
(Pflichtauswahl)]])&gt;0,"Modul anders","okay"),"")</f>
        <v>Modul anders</v>
      </c>
      <c r="AQ396" s="10" t="str">
        <f>IFERROR(IF(COUNTIFS(BTT[Verwendete Transaktion (Pflichtauswahl)],BTT[[#This Row],[Verwendete Transaktion (Pflichtauswahl)]],BTT[Verantwortliches TP
(automatisch)],"&lt;&gt;"&amp;BTT[[#This Row],[Verantwortliches TP
(automatisch)]])&gt;0,"Transaktion mehrfach","okay"),"")</f>
        <v>Transaktion mehrfach</v>
      </c>
      <c r="AR39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6" s="10" t="s">
        <v>10419</v>
      </c>
      <c r="AT396" s="10" t="s">
        <v>10459</v>
      </c>
    </row>
    <row r="397" spans="1:46" x14ac:dyDescent="0.25">
      <c r="A397" s="14" t="str">
        <f>IFERROR(IF(BTT[[#This Row],[Lfd Nr. 
(aus konsolidierter Datei)]]&lt;&gt;"",BTT[[#This Row],[Lfd Nr. 
(aus konsolidierter Datei)]],VLOOKUP(aktives_Teilprojekt,Teilprojekte[[Teilprojekte]:[Kürzel]],2,FALSE)&amp;ROW(BTT[[#This Row],[Lfd Nr.
(automatisch)]])-2),"")</f>
        <v>NL59</v>
      </c>
      <c r="B397" s="15" t="s">
        <v>8592</v>
      </c>
      <c r="C397" s="15"/>
      <c r="D397" t="s">
        <v>9686</v>
      </c>
      <c r="E397" s="10" t="str">
        <f>IFERROR(IF(NOT(BTT[[#This Row],[Manuelle Änderung des Verantwortliches TP
(Auswahl - bei Bedarf)]]=""),BTT[[#This Row],[Manuelle Änderung des Verantwortliches TP
(Auswahl - bei Bedarf)]],VLOOKUP(BTT[[#This Row],[Hauptprozess
(Pflichtauswahl)]],Hauptprozesse[],3,FALSE)),"")</f>
        <v>BLQ</v>
      </c>
      <c r="F397" t="s">
        <v>5</v>
      </c>
      <c r="G397" t="s">
        <v>10234</v>
      </c>
      <c r="H397" s="10" t="s">
        <v>6038</v>
      </c>
      <c r="I397" t="s">
        <v>2973</v>
      </c>
      <c r="J397" s="10" t="str">
        <f>IFERROR(VLOOKUP(BTT[[#This Row],[Verwendete Transaktion (Pflichtauswahl)]],Transaktionen[[Transaktionen]:[Langtext]],2,FALSE),"")</f>
        <v>Reservierungsliste</v>
      </c>
      <c r="V397" s="10" t="str">
        <f>IFERROR(VLOOKUP(BTT[[#This Row],[Verwendetes Formular
(Auswahl falls relevant)]],Formulare[[Formularbezeichnung]:[Formularname (technisch)]],2,FALSE),"")</f>
        <v/>
      </c>
      <c r="Y397" s="4" t="s">
        <v>10274</v>
      </c>
      <c r="Z397" t="s">
        <v>6046</v>
      </c>
      <c r="AK397" s="10"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Hauptprozess anderes TP</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s="10" t="str">
        <f>IFERROR(IF(BTT[[#This Row],[SAP-Modul
(Pflichtauswahl)]]&lt;&gt;VLOOKUP(BTT[[#This Row],[Verwendete Transaktion (Pflichtauswahl)]],Transaktionen[[Transaktionen]:[Modul]],3,FALSE),"Modul anders","okay"),"")</f>
        <v>okay</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7" s="10" t="s">
        <v>10435</v>
      </c>
      <c r="AT397" s="10" t="s">
        <v>10459</v>
      </c>
    </row>
    <row r="398" spans="1:46" x14ac:dyDescent="0.25">
      <c r="A398" s="14" t="str">
        <f>IFERROR(IF(BTT[[#This Row],[Lfd Nr. 
(aus konsolidierter Datei)]]&lt;&gt;"",BTT[[#This Row],[Lfd Nr. 
(aus konsolidierter Datei)]],VLOOKUP(aktives_Teilprojekt,Teilprojekte[[Teilprojekte]:[Kürzel]],2,FALSE)&amp;ROW(BTT[[#This Row],[Lfd Nr.
(automatisch)]])-2),"")</f>
        <v>NL60</v>
      </c>
      <c r="B398" s="15" t="s">
        <v>8592</v>
      </c>
      <c r="C398" s="15"/>
      <c r="D398" t="s">
        <v>10437</v>
      </c>
      <c r="E398" s="10" t="str">
        <f>IFERROR(IF(NOT(BTT[[#This Row],[Manuelle Änderung des Verantwortliches TP
(Auswahl - bei Bedarf)]]=""),BTT[[#This Row],[Manuelle Änderung des Verantwortliches TP
(Auswahl - bei Bedarf)]],VLOOKUP(BTT[[#This Row],[Hauptprozess
(Pflichtauswahl)]],Hauptprozesse[],3,FALSE)),"")</f>
        <v>BLQ</v>
      </c>
      <c r="F398" t="s">
        <v>5</v>
      </c>
      <c r="G398" t="s">
        <v>10234</v>
      </c>
      <c r="H398" s="10" t="s">
        <v>6038</v>
      </c>
      <c r="I398" t="s">
        <v>5420</v>
      </c>
      <c r="J398" s="10" t="str">
        <f>IFERROR(VLOOKUP(BTT[[#This Row],[Verwendete Transaktion (Pflichtauswahl)]],Transaktionen[[Transaktionen]:[Langtext]],2,FALSE),"")</f>
        <v>Materialverzeichnis</v>
      </c>
      <c r="V398" s="10" t="str">
        <f>IFERROR(VLOOKUP(BTT[[#This Row],[Verwendetes Formular
(Auswahl falls relevant)]],Formulare[[Formularbezeichnung]:[Formularname (technisch)]],2,FALSE),"")</f>
        <v/>
      </c>
      <c r="Y398" s="4" t="s">
        <v>10274</v>
      </c>
      <c r="Z398" t="s">
        <v>6046</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Hauptprozess anderes TP</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8" s="10" t="s">
        <v>10436</v>
      </c>
      <c r="AT398" s="10" t="s">
        <v>10459</v>
      </c>
    </row>
    <row r="399" spans="1:46" ht="45" x14ac:dyDescent="0.25">
      <c r="A399" s="14" t="str">
        <f>IFERROR(IF(BTT[[#This Row],[Lfd Nr. 
(aus konsolidierter Datei)]]&lt;&gt;"",BTT[[#This Row],[Lfd Nr. 
(aus konsolidierter Datei)]],VLOOKUP(aktives_Teilprojekt,Teilprojekte[[Teilprojekte]:[Kürzel]],2,FALSE)&amp;ROW(BTT[[#This Row],[Lfd Nr.
(automatisch)]])-2),"")</f>
        <v>NL62</v>
      </c>
      <c r="B399" s="15" t="s">
        <v>8592</v>
      </c>
      <c r="C399" s="15"/>
      <c r="D399" t="s">
        <v>10439</v>
      </c>
      <c r="E399" s="10" t="str">
        <f>IFERROR(IF(NOT(BTT[[#This Row],[Manuelle Änderung des Verantwortliches TP
(Auswahl - bei Bedarf)]]=""),BTT[[#This Row],[Manuelle Änderung des Verantwortliches TP
(Auswahl - bei Bedarf)]],VLOOKUP(BTT[[#This Row],[Hauptprozess
(Pflichtauswahl)]],Hauptprozesse[],3,FALSE)),"")</f>
        <v>BLQ</v>
      </c>
      <c r="F399" t="s">
        <v>5</v>
      </c>
      <c r="G399" t="s">
        <v>10234</v>
      </c>
      <c r="H399" s="10" t="s">
        <v>6038</v>
      </c>
      <c r="I399" t="s">
        <v>3130</v>
      </c>
      <c r="J399" s="10" t="str">
        <f>IFERROR(VLOOKUP(BTT[[#This Row],[Verwendete Transaktion (Pflichtauswahl)]],Transaktionen[[Transaktionen]:[Langtext]],2,FALSE),"")</f>
        <v>Bestellung ändern</v>
      </c>
      <c r="V399" s="10" t="str">
        <f>IFERROR(VLOOKUP(BTT[[#This Row],[Verwendetes Formular
(Auswahl falls relevant)]],Formulare[[Formularbezeichnung]:[Formularname (technisch)]],2,FALSE),"")</f>
        <v/>
      </c>
      <c r="Y399" s="4" t="s">
        <v>10454</v>
      </c>
      <c r="Z399" t="s">
        <v>6046</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Hauptprozess anderes TP</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9" s="10" t="s">
        <v>10438</v>
      </c>
      <c r="AT399" s="10" t="s">
        <v>10459</v>
      </c>
    </row>
    <row r="400" spans="1:46" ht="45" x14ac:dyDescent="0.25">
      <c r="A400" s="14" t="str">
        <f>IFERROR(IF(BTT[[#This Row],[Lfd Nr. 
(aus konsolidierter Datei)]]&lt;&gt;"",BTT[[#This Row],[Lfd Nr. 
(aus konsolidierter Datei)]],VLOOKUP(aktives_Teilprojekt,Teilprojekte[[Teilprojekte]:[Kürzel]],2,FALSE)&amp;ROW(BTT[[#This Row],[Lfd Nr.
(automatisch)]])-2),"")</f>
        <v>NL63</v>
      </c>
      <c r="B400" s="15" t="s">
        <v>8592</v>
      </c>
      <c r="C400" s="15"/>
      <c r="D400" t="s">
        <v>9668</v>
      </c>
      <c r="E400" s="10" t="str">
        <f>IFERROR(IF(NOT(BTT[[#This Row],[Manuelle Änderung des Verantwortliches TP
(Auswahl - bei Bedarf)]]=""),BTT[[#This Row],[Manuelle Änderung des Verantwortliches TP
(Auswahl - bei Bedarf)]],VLOOKUP(BTT[[#This Row],[Hauptprozess
(Pflichtauswahl)]],Hauptprozesse[],3,FALSE)),"")</f>
        <v>BLQ</v>
      </c>
      <c r="F400" t="s">
        <v>5</v>
      </c>
      <c r="G400" t="s">
        <v>10234</v>
      </c>
      <c r="H400" s="10" t="s">
        <v>6038</v>
      </c>
      <c r="I400" t="s">
        <v>5386</v>
      </c>
      <c r="J400" s="10" t="str">
        <f>IFERROR(VLOOKUP(BTT[[#This Row],[Verwendete Transaktion (Pflichtauswahl)]],Transaktionen[[Transaktionen]:[Langtext]],2,FALSE),"")</f>
        <v>Ändern Bestellung, Endlief- u. Endr.</v>
      </c>
      <c r="V400" s="10" t="str">
        <f>IFERROR(VLOOKUP(BTT[[#This Row],[Verwendetes Formular
(Auswahl falls relevant)]],Formulare[[Formularbezeichnung]:[Formularname (technisch)]],2,FALSE),"")</f>
        <v/>
      </c>
      <c r="Y400" s="4" t="s">
        <v>10455</v>
      </c>
      <c r="Z400" t="s">
        <v>6047</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Hauptprozess anderes TP</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s="10" t="str">
        <f>IFERROR(IF(BTT[[#This Row],[SAP-Modul
(Pflichtauswahl)]]&lt;&gt;VLOOKUP(BTT[[#This Row],[Verwendete Transaktion (Pflichtauswahl)]],Transaktionen[[Transaktionen]:[Modul]],3,FALSE),"Modul anders","okay"),"")</f>
        <v>okay</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0" s="10" t="s">
        <v>10440</v>
      </c>
      <c r="AT400" s="10" t="s">
        <v>10459</v>
      </c>
    </row>
    <row r="401" spans="1:46" x14ac:dyDescent="0.25">
      <c r="A401" s="14" t="str">
        <f>IFERROR(IF(BTT[[#This Row],[Lfd Nr. 
(aus konsolidierter Datei)]]&lt;&gt;"",BTT[[#This Row],[Lfd Nr. 
(aus konsolidierter Datei)]],VLOOKUP(aktives_Teilprojekt,Teilprojekte[[Teilprojekte]:[Kürzel]],2,FALSE)&amp;ROW(BTT[[#This Row],[Lfd Nr.
(automatisch)]])-2),"")</f>
        <v>NL249</v>
      </c>
      <c r="B401" s="15"/>
      <c r="C401" s="15"/>
      <c r="D401" t="s">
        <v>10381</v>
      </c>
      <c r="E401" s="10" t="str">
        <f>IFERROR(IF(NOT(BTT[[#This Row],[Manuelle Änderung des Verantwortliches TP
(Auswahl - bei Bedarf)]]=""),BTT[[#This Row],[Manuelle Änderung des Verantwortliches TP
(Auswahl - bei Bedarf)]],VLOOKUP(BTT[[#This Row],[Hauptprozess
(Pflichtauswahl)]],Hauptprozesse[],3,FALSE)),"")</f>
        <v>BLQ</v>
      </c>
      <c r="F401" t="s">
        <v>5</v>
      </c>
      <c r="H401" s="10" t="s">
        <v>6038</v>
      </c>
      <c r="I401" t="s">
        <v>3202</v>
      </c>
      <c r="J401" s="10" t="str">
        <f>IFERROR(VLOOKUP(BTT[[#This Row],[Verwendete Transaktion (Pflichtauswahl)]],Transaktionen[[Transaktionen]:[Langtext]],2,FALSE),"")</f>
        <v>Bestellanforderung ändern</v>
      </c>
      <c r="V401" s="10" t="str">
        <f>IFERROR(VLOOKUP(BTT[[#This Row],[Verwendetes Formular
(Auswahl falls relevant)]],Formulare[[Formularbezeichnung]:[Formularname (technisch)]],2,FALSE),"")</f>
        <v/>
      </c>
      <c r="W401" t="s">
        <v>10456</v>
      </c>
      <c r="X401" t="s">
        <v>6051</v>
      </c>
      <c r="Y401" s="4"/>
      <c r="Z401" t="s">
        <v>6046</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Hauptprozess anderes TP</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1" s="10" t="s">
        <v>10441</v>
      </c>
      <c r="AT401" s="10" t="s">
        <v>10459</v>
      </c>
    </row>
    <row r="402" spans="1:46" ht="45" x14ac:dyDescent="0.25">
      <c r="A402" s="14" t="str">
        <f>IFERROR(IF(BTT[[#This Row],[Lfd Nr. 
(aus konsolidierter Datei)]]&lt;&gt;"",BTT[[#This Row],[Lfd Nr. 
(aus konsolidierter Datei)]],VLOOKUP(aktives_Teilprojekt,Teilprojekte[[Teilprojekte]:[Kürzel]],2,FALSE)&amp;ROW(BTT[[#This Row],[Lfd Nr.
(automatisch)]])-2),"")</f>
        <v>NL273</v>
      </c>
      <c r="B402" s="15"/>
      <c r="C402" s="15"/>
      <c r="D402" t="s">
        <v>9974</v>
      </c>
      <c r="E402" s="10" t="str">
        <f>IFERROR(IF(NOT(BTT[[#This Row],[Manuelle Änderung des Verantwortliches TP
(Auswahl - bei Bedarf)]]=""),BTT[[#This Row],[Manuelle Änderung des Verantwortliches TP
(Auswahl - bei Bedarf)]],VLOOKUP(BTT[[#This Row],[Hauptprozess
(Pflichtauswahl)]],Hauptprozesse[],3,FALSE)),"")</f>
        <v>BLQ</v>
      </c>
      <c r="F402" t="s">
        <v>5</v>
      </c>
      <c r="H402" s="10" t="s">
        <v>8485</v>
      </c>
      <c r="I402" t="s">
        <v>8521</v>
      </c>
      <c r="J402" s="10" t="str">
        <f>IFERROR(VLOOKUP(BTT[[#This Row],[Verwendete Transaktion (Pflichtauswahl)]],Transaktionen[[Transaktionen]:[Langtext]],2,FALSE),"")</f>
        <v>Durchführung in Drittsystem (Non-SAP)</v>
      </c>
      <c r="V402" s="10" t="str">
        <f>IFERROR(VLOOKUP(BTT[[#This Row],[Verwendetes Formular
(Auswahl falls relevant)]],Formulare[[Formularbezeichnung]:[Formularname (technisch)]],2,FALSE),"")</f>
        <v/>
      </c>
      <c r="Y402" s="4" t="s">
        <v>10457</v>
      </c>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Hauptprozess anderes TP</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s="10" t="str">
        <f>IFERROR(IF(BTT[[#This Row],[SAP-Modul
(Pflichtauswahl)]]&lt;&gt;VLOOKUP(BTT[[#This Row],[Verwendete Transaktion (Pflichtauswahl)]],Transaktionen[[Transaktionen]:[Modul]],3,FALSE),"Modul anders","okay"),"")</f>
        <v>okay</v>
      </c>
      <c r="AP402" s="10" t="str">
        <f>IFERROR(IF(COUNTIFS(BTT[Verwendete Transaktion (Pflichtauswahl)],BTT[[#This Row],[Verwendete Transaktion (Pflichtauswahl)]],BTT[SAP-Modul
(Pflichtauswahl)],"&lt;&gt;"&amp;BTT[[#This Row],[SAP-Modul
(Pflichtauswahl)]])&gt;0,"Modul anders","okay"),"")</f>
        <v>Modul anders</v>
      </c>
      <c r="AQ402" s="10" t="str">
        <f>IFERROR(IF(COUNTIFS(BTT[Verwendete Transaktion (Pflichtauswahl)],BTT[[#This Row],[Verwendete Transaktion (Pflichtauswahl)]],BTT[Verantwortliches TP
(automatisch)],"&lt;&gt;"&amp;BTT[[#This Row],[Verantwortliches TP
(automatisch)]])&gt;0,"Transaktion mehrfach","okay"),"")</f>
        <v>Transaktion mehrfach</v>
      </c>
      <c r="AR40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2" s="10" t="s">
        <v>10442</v>
      </c>
      <c r="AT402" s="10" t="s">
        <v>10459</v>
      </c>
    </row>
    <row r="403" spans="1:46" ht="90" x14ac:dyDescent="0.25">
      <c r="A403" s="14" t="str">
        <f>IFERROR(IF(BTT[[#This Row],[Lfd Nr. 
(aus konsolidierter Datei)]]&lt;&gt;"",BTT[[#This Row],[Lfd Nr. 
(aus konsolidierter Datei)]],VLOOKUP(aktives_Teilprojekt,Teilprojekte[[Teilprojekte]:[Kürzel]],2,FALSE)&amp;ROW(BTT[[#This Row],[Lfd Nr.
(automatisch)]])-2),"")</f>
        <v>NL276</v>
      </c>
      <c r="B403" s="15" t="s">
        <v>8592</v>
      </c>
      <c r="C403" s="15"/>
      <c r="D403" t="s">
        <v>10444</v>
      </c>
      <c r="E403" s="10" t="str">
        <f>IFERROR(IF(NOT(BTT[[#This Row],[Manuelle Änderung des Verantwortliches TP
(Auswahl - bei Bedarf)]]=""),BTT[[#This Row],[Manuelle Änderung des Verantwortliches TP
(Auswahl - bei Bedarf)]],VLOOKUP(BTT[[#This Row],[Hauptprozess
(Pflichtauswahl)]],Hauptprozesse[],3,FALSE)),"")</f>
        <v>BLQ</v>
      </c>
      <c r="F403" t="s">
        <v>5</v>
      </c>
      <c r="H403" s="10"/>
      <c r="J403" s="10" t="str">
        <f>IFERROR(VLOOKUP(BTT[[#This Row],[Verwendete Transaktion (Pflichtauswahl)]],Transaktionen[[Transaktionen]:[Langtext]],2,FALSE),"")</f>
        <v/>
      </c>
      <c r="V403" s="10" t="str">
        <f>IFERROR(VLOOKUP(BTT[[#This Row],[Verwendetes Formular
(Auswahl falls relevant)]],Formulare[[Formularbezeichnung]:[Formularname (technisch)]],2,FALSE),"")</f>
        <v/>
      </c>
      <c r="Y403" s="4" t="s">
        <v>10458</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Hauptprozess anderes TP</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s="10" t="str">
        <f>IFERROR(IF(BTT[[#This Row],[SAP-Modul
(Pflichtauswahl)]]&lt;&gt;VLOOKUP(BTT[[#This Row],[Verwendete Transaktion (Pflichtauswahl)]],Transaktionen[[Transaktionen]:[Modul]],3,FALSE),"Modul anders","okay"),"")</f>
        <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10443</v>
      </c>
      <c r="AT403" s="10" t="s">
        <v>10459</v>
      </c>
    </row>
    <row r="404" spans="1:46" x14ac:dyDescent="0.25">
      <c r="A404" s="14" t="str">
        <f>IFERROR(IF(BTT[[#This Row],[Lfd Nr. 
(aus konsolidierter Datei)]]&lt;&gt;"",BTT[[#This Row],[Lfd Nr. 
(aus konsolidierter Datei)]],VLOOKUP(aktives_Teilprojekt,Teilprojekte[[Teilprojekte]:[Kürzel]],2,FALSE)&amp;ROW(BTT[[#This Row],[Lfd Nr.
(automatisch)]])-2),"")</f>
        <v>NL277</v>
      </c>
      <c r="B404" s="15" t="s">
        <v>8592</v>
      </c>
      <c r="C404" s="15"/>
      <c r="D404" t="s">
        <v>10446</v>
      </c>
      <c r="E404" s="10" t="str">
        <f>IFERROR(IF(NOT(BTT[[#This Row],[Manuelle Änderung des Verantwortliches TP
(Auswahl - bei Bedarf)]]=""),BTT[[#This Row],[Manuelle Änderung des Verantwortliches TP
(Auswahl - bei Bedarf)]],VLOOKUP(BTT[[#This Row],[Hauptprozess
(Pflichtauswahl)]],Hauptprozesse[],3,FALSE)),"")</f>
        <v>BLQ</v>
      </c>
      <c r="F404" t="s">
        <v>5</v>
      </c>
      <c r="H404" s="10"/>
      <c r="J404" s="10" t="str">
        <f>IFERROR(VLOOKUP(BTT[[#This Row],[Verwendete Transaktion (Pflichtauswahl)]],Transaktionen[[Transaktionen]:[Langtext]],2,FALSE),"")</f>
        <v/>
      </c>
      <c r="V404" s="10" t="str">
        <f>IFERROR(VLOOKUP(BTT[[#This Row],[Verwendetes Formular
(Auswahl falls relevant)]],Formulare[[Formularbezeichnung]:[Formularname (technisch)]],2,FALSE),"")</f>
        <v/>
      </c>
      <c r="Y404" s="4"/>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Hauptprozess anderes TP</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s="10" t="str">
        <f>IFERROR(IF(BTT[[#This Row],[SAP-Modul
(Pflichtauswahl)]]&lt;&gt;VLOOKUP(BTT[[#This Row],[Verwendete Transaktion (Pflichtauswahl)]],Transaktionen[[Transaktionen]:[Modul]],3,FALSE),"Modul anders","okay"),"")</f>
        <v/>
      </c>
      <c r="AP404" s="10" t="str">
        <f>IFERROR(IF(COUNTIFS(BTT[Verwendete Transaktion (Pflichtauswahl)],BTT[[#This Row],[Verwendete Transaktion (Pflichtauswahl)]],BTT[SAP-Modul
(Pflichtauswahl)],"&lt;&gt;"&amp;BTT[[#This Row],[SAP-Modul
(Pflichtauswahl)]])&gt;0,"Modul anders","okay"),"")</f>
        <v>okay</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10445</v>
      </c>
      <c r="AT404" s="10" t="s">
        <v>10459</v>
      </c>
    </row>
    <row r="405" spans="1:46" x14ac:dyDescent="0.25">
      <c r="A405" s="14" t="str">
        <f>IFERROR(IF(BTT[[#This Row],[Lfd Nr. 
(aus konsolidierter Datei)]]&lt;&gt;"",BTT[[#This Row],[Lfd Nr. 
(aus konsolidierter Datei)]],VLOOKUP(aktives_Teilprojekt,Teilprojekte[[Teilprojekte]:[Kürzel]],2,FALSE)&amp;ROW(BTT[[#This Row],[Lfd Nr.
(automatisch)]])-2),"")</f>
        <v>NL319</v>
      </c>
      <c r="B405" s="15" t="s">
        <v>8592</v>
      </c>
      <c r="C405" s="15"/>
      <c r="D405" t="s">
        <v>10448</v>
      </c>
      <c r="E405" s="10" t="str">
        <f>IFERROR(IF(NOT(BTT[[#This Row],[Manuelle Änderung des Verantwortliches TP
(Auswahl - bei Bedarf)]]=""),BTT[[#This Row],[Manuelle Änderung des Verantwortliches TP
(Auswahl - bei Bedarf)]],VLOOKUP(BTT[[#This Row],[Hauptprozess
(Pflichtauswahl)]],Hauptprozesse[],3,FALSE)),"")</f>
        <v>BLQ</v>
      </c>
      <c r="F405" t="s">
        <v>5</v>
      </c>
      <c r="G405" t="s">
        <v>10238</v>
      </c>
      <c r="H405" s="10" t="s">
        <v>6038</v>
      </c>
      <c r="I405" t="s">
        <v>5472</v>
      </c>
      <c r="J405" s="10" t="str">
        <f>IFERROR(VLOOKUP(BTT[[#This Row],[Verwendete Transaktion (Pflichtauswahl)]],Transaktionen[[Transaktionen]:[Langtext]],2,FALSE),"")</f>
        <v>Cockpit Bedarfsträger</v>
      </c>
      <c r="V405" s="10" t="str">
        <f>IFERROR(VLOOKUP(BTT[[#This Row],[Verwendetes Formular
(Auswahl falls relevant)]],Formulare[[Formularbezeichnung]:[Formularname (technisch)]],2,FALSE),"")</f>
        <v/>
      </c>
      <c r="Y405" s="4"/>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Hauptprozess anderes TP</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s="10" t="str">
        <f>IFERROR(IF(BTT[[#This Row],[SAP-Modul
(Pflichtauswahl)]]&lt;&gt;VLOOKUP(BTT[[#This Row],[Verwendete Transaktion (Pflichtauswahl)]],Transaktionen[[Transaktionen]:[Modul]],3,FALSE),"Modul anders","okay"),"")</f>
        <v>okay</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5" s="10" t="s">
        <v>10447</v>
      </c>
      <c r="AT405" s="10" t="s">
        <v>10459</v>
      </c>
    </row>
    <row r="406" spans="1:46" x14ac:dyDescent="0.25">
      <c r="A406" s="14" t="str">
        <f>IFERROR(IF(BTT[[#This Row],[Lfd Nr. 
(aus konsolidierter Datei)]]&lt;&gt;"",BTT[[#This Row],[Lfd Nr. 
(aus konsolidierter Datei)]],VLOOKUP(aktives_Teilprojekt,Teilprojekte[[Teilprojekte]:[Kürzel]],2,FALSE)&amp;ROW(BTT[[#This Row],[Lfd Nr.
(automatisch)]])-2),"")</f>
        <v>NL320</v>
      </c>
      <c r="B406" s="15" t="s">
        <v>8592</v>
      </c>
      <c r="C406" s="15"/>
      <c r="E406" s="10" t="str">
        <f>IFERROR(IF(NOT(BTT[[#This Row],[Manuelle Änderung des Verantwortliches TP
(Auswahl - bei Bedarf)]]=""),BTT[[#This Row],[Manuelle Änderung des Verantwortliches TP
(Auswahl - bei Bedarf)]],VLOOKUP(BTT[[#This Row],[Hauptprozess
(Pflichtauswahl)]],Hauptprozesse[],3,FALSE)),"")</f>
        <v>BLQ</v>
      </c>
      <c r="F406" t="s">
        <v>5</v>
      </c>
      <c r="G406" t="s">
        <v>10238</v>
      </c>
      <c r="H406" s="10" t="s">
        <v>6038</v>
      </c>
      <c r="I406" t="s">
        <v>3133</v>
      </c>
      <c r="J406" s="10" t="str">
        <f>IFERROR(VLOOKUP(BTT[[#This Row],[Verwendete Transaktion (Pflichtauswahl)]],Transaktionen[[Transaktionen]:[Langtext]],2,FALSE),"")</f>
        <v>Bestellung anzeigen</v>
      </c>
      <c r="V406" s="10" t="str">
        <f>IFERROR(VLOOKUP(BTT[[#This Row],[Verwendetes Formular
(Auswahl falls relevant)]],Formulare[[Formularbezeichnung]:[Formularname (technisch)]],2,FALSE),"")</f>
        <v/>
      </c>
      <c r="Y406" s="4"/>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Hauptprozess anderes TP</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6" s="10" t="str">
        <f>IFERROR(IF(BTT[[#This Row],[SAP-Modul
(Pflichtauswahl)]]&lt;&gt;VLOOKUP(BTT[[#This Row],[Verwendete Transaktion (Pflichtauswahl)]],Transaktionen[[Transaktionen]:[Modul]],3,FALSE),"Modul anders","okay"),"")</f>
        <v>okay</v>
      </c>
      <c r="AP406" s="10" t="str">
        <f>IFERROR(IF(COUNTIFS(BTT[Verwendete Transaktion (Pflichtauswahl)],BTT[[#This Row],[Verwendete Transaktion (Pflichtauswahl)]],BTT[SAP-Modul
(Pflichtauswahl)],"&lt;&gt;"&amp;BTT[[#This Row],[SAP-Modul
(Pflichtauswahl)]])&gt;0,"Modul anders","okay"),"")</f>
        <v>okay</v>
      </c>
      <c r="AQ406" s="10" t="str">
        <f>IFERROR(IF(COUNTIFS(BTT[Verwendete Transaktion (Pflichtauswahl)],BTT[[#This Row],[Verwendete Transaktion (Pflichtauswahl)]],BTT[Verantwortliches TP
(automatisch)],"&lt;&gt;"&amp;BTT[[#This Row],[Verantwortliches TP
(automatisch)]])&gt;0,"Transaktion mehrfach","okay"),"")</f>
        <v>okay</v>
      </c>
      <c r="AR4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6" s="10" t="s">
        <v>10449</v>
      </c>
      <c r="AT406" s="10" t="s">
        <v>10459</v>
      </c>
    </row>
    <row r="407" spans="1:46" x14ac:dyDescent="0.25">
      <c r="A407" s="14" t="str">
        <f>IFERROR(IF(BTT[[#This Row],[Lfd Nr. 
(aus konsolidierter Datei)]]&lt;&gt;"",BTT[[#This Row],[Lfd Nr. 
(aus konsolidierter Datei)]],VLOOKUP(aktives_Teilprojekt,Teilprojekte[[Teilprojekte]:[Kürzel]],2,FALSE)&amp;ROW(BTT[[#This Row],[Lfd Nr.
(automatisch)]])-2),"")</f>
        <v>NL321</v>
      </c>
      <c r="B407" s="15" t="s">
        <v>8592</v>
      </c>
      <c r="C407" s="15"/>
      <c r="D407" t="s">
        <v>10451</v>
      </c>
      <c r="E407" s="10" t="str">
        <f>IFERROR(IF(NOT(BTT[[#This Row],[Manuelle Änderung des Verantwortliches TP
(Auswahl - bei Bedarf)]]=""),BTT[[#This Row],[Manuelle Änderung des Verantwortliches TP
(Auswahl - bei Bedarf)]],VLOOKUP(BTT[[#This Row],[Hauptprozess
(Pflichtauswahl)]],Hauptprozesse[],3,FALSE)),"")</f>
        <v>BLQ</v>
      </c>
      <c r="F407" t="s">
        <v>5</v>
      </c>
      <c r="G407" t="s">
        <v>10238</v>
      </c>
      <c r="H407" s="10" t="s">
        <v>6038</v>
      </c>
      <c r="I407" t="s">
        <v>3160</v>
      </c>
      <c r="J407" s="10" t="str">
        <f>IFERROR(VLOOKUP(BTT[[#This Row],[Verwendete Transaktion (Pflichtauswahl)]],Transaktionen[[Transaktionen]:[Langtext]],2,FALSE),"")</f>
        <v>Kontrakt anzeigen</v>
      </c>
      <c r="V407" s="10" t="str">
        <f>IFERROR(VLOOKUP(BTT[[#This Row],[Verwendetes Formular
(Auswahl falls relevant)]],Formulare[[Formularbezeichnung]:[Formularname (technisch)]],2,FALSE),"")</f>
        <v/>
      </c>
      <c r="Y407" s="4"/>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Hauptprozess anderes TP</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s="10" t="str">
        <f>IFERROR(IF(BTT[[#This Row],[SAP-Modul
(Pflichtauswahl)]]&lt;&gt;VLOOKUP(BTT[[#This Row],[Verwendete Transaktion (Pflichtauswahl)]],Transaktionen[[Transaktionen]:[Modul]],3,FALSE),"Modul anders","okay"),"")</f>
        <v>okay</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7" s="10" t="s">
        <v>10450</v>
      </c>
      <c r="AT407" s="10" t="s">
        <v>10459</v>
      </c>
    </row>
    <row r="408" spans="1:46" x14ac:dyDescent="0.25">
      <c r="A408" s="14" t="str">
        <f>IFERROR(IF(BTT[[#This Row],[Lfd Nr. 
(aus konsolidierter Datei)]]&lt;&gt;"",BTT[[#This Row],[Lfd Nr. 
(aus konsolidierter Datei)]],VLOOKUP(aktives_Teilprojekt,Teilprojekte[[Teilprojekte]:[Kürzel]],2,FALSE)&amp;ROW(BTT[[#This Row],[Lfd Nr.
(automatisch)]])-2),"")</f>
        <v>NL322</v>
      </c>
      <c r="B408" s="15" t="s">
        <v>8592</v>
      </c>
      <c r="C408" s="15"/>
      <c r="D408" t="s">
        <v>10453</v>
      </c>
      <c r="E408" s="10" t="str">
        <f>IFERROR(IF(NOT(BTT[[#This Row],[Manuelle Änderung des Verantwortliches TP
(Auswahl - bei Bedarf)]]=""),BTT[[#This Row],[Manuelle Änderung des Verantwortliches TP
(Auswahl - bei Bedarf)]],VLOOKUP(BTT[[#This Row],[Hauptprozess
(Pflichtauswahl)]],Hauptprozesse[],3,FALSE)),"")</f>
        <v>BLQ</v>
      </c>
      <c r="F408" t="s">
        <v>5</v>
      </c>
      <c r="G408" t="s">
        <v>10238</v>
      </c>
      <c r="H408" s="10" t="s">
        <v>6038</v>
      </c>
      <c r="J408" s="10" t="str">
        <f>IFERROR(VLOOKUP(BTT[[#This Row],[Verwendete Transaktion (Pflichtauswahl)]],Transaktionen[[Transaktionen]:[Langtext]],2,FALSE),"")</f>
        <v/>
      </c>
      <c r="V408" s="10" t="str">
        <f>IFERROR(VLOOKUP(BTT[[#This Row],[Verwendetes Formular
(Auswahl falls relevant)]],Formulare[[Formularbezeichnung]:[Formularname (technisch)]],2,FALSE),"")</f>
        <v/>
      </c>
      <c r="Y408" s="4"/>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Hauptprozess anderes TP</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s="10" t="str">
        <f>IFERROR(IF(BTT[[#This Row],[SAP-Modul
(Pflichtauswahl)]]&lt;&gt;VLOOKUP(BTT[[#This Row],[Verwendete Transaktion (Pflichtauswahl)]],Transaktionen[[Transaktionen]:[Modul]],3,FALSE),"Modul anders","okay"),"")</f>
        <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okay</v>
      </c>
      <c r="AS408" s="10" t="s">
        <v>10452</v>
      </c>
      <c r="AT408" s="10" t="s">
        <v>10459</v>
      </c>
    </row>
    <row r="409" spans="1:46" x14ac:dyDescent="0.25">
      <c r="A409" s="14" t="str">
        <f>IFERROR(IF(BTT[[#This Row],[Lfd Nr. 
(aus konsolidierter Datei)]]&lt;&gt;"",BTT[[#This Row],[Lfd Nr. 
(aus konsolidierter Datei)]],VLOOKUP(aktives_Teilprojekt,Teilprojekte[[Teilprojekte]:[Kürzel]],2,FALSE)&amp;ROW(BTT[[#This Row],[Lfd Nr.
(automatisch)]])-2),"")</f>
        <v>NL287</v>
      </c>
      <c r="B409" s="15" t="s">
        <v>8592</v>
      </c>
      <c r="C409" s="15"/>
      <c r="D409" t="s">
        <v>10461</v>
      </c>
      <c r="E409" s="10" t="s">
        <v>3</v>
      </c>
      <c r="F409" t="s">
        <v>3</v>
      </c>
      <c r="H409" s="10" t="s">
        <v>8457</v>
      </c>
      <c r="I409" t="s">
        <v>2792</v>
      </c>
      <c r="J409" s="10" t="str">
        <f>IFERROR(VLOOKUP(BTT[[#This Row],[Verwendete Transaktion (Pflichtauswahl)]],Transaktionen[[Transaktionen]:[Langtext]],2,FALSE),"")</f>
        <v>Innenauftrag ändern</v>
      </c>
      <c r="V409" s="10" t="str">
        <f>IFERROR(VLOOKUP(BTT[[#This Row],[Verwendetes Formular
(Auswahl falls relevant)]],Formulare[[Formularbezeichnung]:[Formularname (technisch)]],2,FALSE),"")</f>
        <v/>
      </c>
      <c r="Y409" s="4"/>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Hauptprozess anderes TP</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okay</v>
      </c>
      <c r="AQ409" s="10" t="str">
        <f>IFERROR(IF(COUNTIFS(BTT[Verwendete Transaktion (Pflichtauswahl)],BTT[[#This Row],[Verwendete Transaktion (Pflichtauswahl)]],BTT[Verantwortliches TP
(automatisch)],"&lt;&gt;"&amp;BTT[[#This Row],[Verantwortliches TP
(automatisch)]])&gt;0,"Transaktion mehrfach","okay"),"")</f>
        <v>okay</v>
      </c>
      <c r="AR4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9" s="10" t="s">
        <v>10460</v>
      </c>
      <c r="AT409" s="10" t="s">
        <v>10459</v>
      </c>
    </row>
  </sheetData>
  <sheetProtection formatRows="0" insertRows="0" deleteRows="0" autoFilter="0" pivotTables="0"/>
  <mergeCells count="4">
    <mergeCell ref="A1:D1"/>
    <mergeCell ref="AB1:AJ1"/>
    <mergeCell ref="E1:Z1"/>
    <mergeCell ref="AK1:AT1"/>
  </mergeCells>
  <conditionalFormatting sqref="B3:B409">
    <cfRule type="expression" dxfId="37" priority="20">
      <formula>ISBLANK(B3)</formula>
    </cfRule>
  </conditionalFormatting>
  <conditionalFormatting sqref="D3:D409 H3:I409 O3:O409 T3:T409 X3:X409 Z3:Z409 AD3:AD409 AI3:AJ409">
    <cfRule type="expression" dxfId="36" priority="22">
      <formula>ISBLANK(D3)</formula>
    </cfRule>
  </conditionalFormatting>
  <conditionalFormatting sqref="U3:V409">
    <cfRule type="expression" dxfId="35" priority="15">
      <formula>AND(ISBLANK(U3),T3="SAP-Formular")</formula>
    </cfRule>
  </conditionalFormatting>
  <conditionalFormatting sqref="W3:W409">
    <cfRule type="expression" dxfId="34" priority="14">
      <formula>AND(ISBLANK(W3),OR(T3="Mail",T3="XML",T3="weiterer"))</formula>
    </cfRule>
  </conditionalFormatting>
  <conditionalFormatting sqref="AA3:AA409">
    <cfRule type="expression" dxfId="33" priority="11">
      <formula>AND(ISBLANK(AA3),NOT(ISBLANK(I3)),LEFT(I3,1)="Z")</formula>
    </cfRule>
  </conditionalFormatting>
  <conditionalFormatting sqref="AB3:AB409">
    <cfRule type="expression" dxfId="32" priority="10">
      <formula>AND(ISBLANK(AB3),NOT(ISBLANK(I3)),LEFT(I3,1)&lt;&gt;"Z")</formula>
    </cfRule>
  </conditionalFormatting>
  <conditionalFormatting sqref="AE3:AE409">
    <cfRule type="expression" dxfId="31" priority="8">
      <formula>AND(ISBLANK(AE3),AB3="ja")</formula>
    </cfRule>
  </conditionalFormatting>
  <conditionalFormatting sqref="AF3:AF409">
    <cfRule type="expression" dxfId="30" priority="7">
      <formula>AND(ISBLANK(AF3),AD3="Fiori")</formula>
    </cfRule>
  </conditionalFormatting>
  <conditionalFormatting sqref="AG3:AG409">
    <cfRule type="expression" dxfId="29" priority="5">
      <formula>AND(ISBLANK(AG3),NOT(ISBLANK(M3)))</formula>
    </cfRule>
  </conditionalFormatting>
  <conditionalFormatting sqref="AH3:AH409">
    <cfRule type="expression" dxfId="28" priority="4">
      <formula>AND(ISBLANK(AH3),NOT(ISBLANK(R3)))</formula>
    </cfRule>
  </conditionalFormatting>
  <dataValidations count="11">
    <dataValidation type="list" allowBlank="1" showInputMessage="1" showErrorMessage="1" sqref="B3:B409">
      <formula1>Hauptprozess</formula1>
    </dataValidation>
    <dataValidation type="list" allowBlank="1" showInputMessage="1" showErrorMessage="1" sqref="C3:C409">
      <formula1>Subprozess</formula1>
    </dataValidation>
    <dataValidation type="list" allowBlank="1" showInputMessage="1" showErrorMessage="1" sqref="I3:I409">
      <formula1>Transaktion</formula1>
    </dataValidation>
    <dataValidation type="list" allowBlank="1" showInputMessage="1" showErrorMessage="1" sqref="R3:R409">
      <formula1>Schnittstelle</formula1>
    </dataValidation>
    <dataValidation type="list" allowBlank="1" showInputMessage="1" showErrorMessage="1" sqref="H3:H409">
      <formula1>Modul</formula1>
    </dataValidation>
    <dataValidation type="list" allowBlank="1" showInputMessage="1" showErrorMessage="1" sqref="Z3:Z409">
      <formula1>Priorität</formula1>
    </dataValidation>
    <dataValidation type="list" allowBlank="1" showInputMessage="1" showErrorMessage="1" sqref="AA3:AB409 AG3:AJ409 O3:O409 X3:X409">
      <formula1>Vorhanden</formula1>
    </dataValidation>
    <dataValidation type="list" allowBlank="1" showInputMessage="1" showErrorMessage="1" sqref="T3:T409">
      <formula1>Output</formula1>
    </dataValidation>
    <dataValidation type="list" allowBlank="1" showInputMessage="1" showErrorMessage="1" sqref="U3:U409">
      <formula1>Formular</formula1>
    </dataValidation>
    <dataValidation type="list" allowBlank="1" showInputMessage="1" showErrorMessage="1" sqref="AD3:AD409">
      <formula1>Interface</formula1>
    </dataValidation>
    <dataValidation type="list" allowBlank="1" showInputMessage="1" showErrorMessage="1" sqref="F3:F409">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37"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2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nein</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nein</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nein</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nein</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ja</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ja</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ja</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ja</v>
      </c>
      <c r="F37" t="s">
        <v>6215</v>
      </c>
      <c r="G37" t="s">
        <v>6268</v>
      </c>
      <c r="H37" t="s">
        <v>51</v>
      </c>
      <c r="I37" t="str">
        <f>VLOOKUP(BPML[[#This Row],[Zugeordneter Hauptprozess]],Hauptprozesse[],3,FALSE)</f>
        <v>FI</v>
      </c>
      <c r="J37" t="str">
        <f>IF(ISERROR(VLOOKUP(BPML[[#This Row],[Subprozess]],BTT[Subprozess
(optionale Auswahl)],1,FALSE)),"nein","ja")</f>
        <v>nein</v>
      </c>
    </row>
    <row r="38" spans="1:10" x14ac:dyDescent="0.25">
      <c r="A38" t="s">
        <v>6120</v>
      </c>
      <c r="B38" t="s">
        <v>6170</v>
      </c>
      <c r="C38" t="s">
        <v>63</v>
      </c>
      <c r="D38" t="str">
        <f>IF(ISERROR(VLOOKUP(Hauptprozesse[[#This Row],[Hauptprozess]],BTT[Hauptprozess
(Pflichtauswahl)],1,FALSE)),"nein","ja")</f>
        <v>ja</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ja</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25">
      <c r="A41" t="s">
        <v>6121</v>
      </c>
      <c r="B41" t="s">
        <v>6172</v>
      </c>
      <c r="C41" t="s">
        <v>63</v>
      </c>
      <c r="D41" t="str">
        <f>IF(ISERROR(VLOOKUP(Hauptprozesse[[#This Row],[Hauptprozess]],BTT[Hauptprozess
(Pflichtauswahl)],1,FALSE)),"nein","ja")</f>
        <v>ja</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ja</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ja</v>
      </c>
      <c r="F43" t="s">
        <v>6221</v>
      </c>
      <c r="G43" t="s">
        <v>6274</v>
      </c>
      <c r="H43" t="s">
        <v>6107</v>
      </c>
      <c r="I43" t="str">
        <f>VLOOKUP(BPML[[#This Row],[Zugeordneter Hauptprozess]],Hauptprozesse[],3,FALSE)</f>
        <v>IH</v>
      </c>
      <c r="J43" t="str">
        <f>IF(ISERROR(VLOOKUP(BPML[[#This Row],[Subprozess]],BTT[Subprozess
(optionale Auswahl)],1,FALSE)),"nein","ja")</f>
        <v>ja</v>
      </c>
    </row>
    <row r="44" spans="1:10" x14ac:dyDescent="0.2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nein</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2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2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ja</v>
      </c>
    </row>
    <row r="54" spans="1:10" x14ac:dyDescent="0.2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ja</v>
      </c>
    </row>
    <row r="55" spans="1:10" x14ac:dyDescent="0.2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ja</v>
      </c>
    </row>
    <row r="78" spans="1:10" x14ac:dyDescent="0.25">
      <c r="A78" t="s">
        <v>6134</v>
      </c>
      <c r="B78" t="s">
        <v>6203</v>
      </c>
      <c r="C78" t="s">
        <v>62</v>
      </c>
      <c r="D78" t="str">
        <f>IF(ISERROR(VLOOKUP(Hauptprozesse[[#This Row],[Hauptprozess]],BTT[Hauptprozess
(Pflichtauswahl)],1,FALSE)),"nein","ja")</f>
        <v>ja</v>
      </c>
      <c r="F78" t="s">
        <v>6247</v>
      </c>
      <c r="G78" t="s">
        <v>6308</v>
      </c>
      <c r="H78" t="s">
        <v>6134</v>
      </c>
      <c r="I78" s="10" t="str">
        <f>VLOOKUP(BPML[[#This Row],[Zugeordneter Hauptprozess]],Hauptprozesse[],3,FALSE)</f>
        <v>HL</v>
      </c>
      <c r="J78" s="10" t="str">
        <f>IF(ISERROR(VLOOKUP(BPML[[#This Row],[Subprozess]],BTT[Subprozess
(optionale Auswahl)],1,FALSE)),"nein","ja")</f>
        <v>ja</v>
      </c>
    </row>
    <row r="79" spans="1:10" x14ac:dyDescent="0.25">
      <c r="A79" t="s">
        <v>6135</v>
      </c>
      <c r="B79" t="s">
        <v>6204</v>
      </c>
      <c r="C79" t="s">
        <v>62</v>
      </c>
      <c r="D79" s="10" t="str">
        <f>IF(ISERROR(VLOOKUP(Hauptprozesse[[#This Row],[Hauptprozess]],BTT[Hauptprozess
(Pflichtauswahl)],1,FALSE)),"nein","ja")</f>
        <v>ja</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25">
      <c r="A80" t="s">
        <v>41</v>
      </c>
      <c r="B80" t="s">
        <v>6205</v>
      </c>
      <c r="C80" t="s">
        <v>62</v>
      </c>
      <c r="D80" s="10" t="str">
        <f>IF(ISERROR(VLOOKUP(Hauptprozesse[[#This Row],[Hauptprozess]],BTT[Hauptprozess
(Pflichtauswahl)],1,FALSE)),"nein","ja")</f>
        <v>ja</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25">
      <c r="A81" t="s">
        <v>6136</v>
      </c>
      <c r="B81" t="s">
        <v>6206</v>
      </c>
      <c r="C81" t="s">
        <v>62</v>
      </c>
      <c r="D81" s="10" t="str">
        <f>IF(ISERROR(VLOOKUP(Hauptprozesse[[#This Row],[Hauptprozess]],BTT[Hauptprozess
(Pflichtauswahl)],1,FALSE)),"nein","ja")</f>
        <v>ja</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ja</v>
      </c>
      <c r="F83" t="s">
        <v>6251</v>
      </c>
      <c r="G83" t="s">
        <v>6312</v>
      </c>
      <c r="H83" t="s">
        <v>6135</v>
      </c>
      <c r="I83" s="10" t="str">
        <f>VLOOKUP(BPML[[#This Row],[Zugeordneter Hauptprozess]],Hauptprozesse[],3,FALSE)</f>
        <v>HL</v>
      </c>
      <c r="J83" s="10" t="str">
        <f>IF(ISERROR(VLOOKUP(BPML[[#This Row],[Subprozess]],BTT[Subprozess
(optionale Auswahl)],1,FALSE)),"nein","ja")</f>
        <v>ja</v>
      </c>
    </row>
    <row r="84" spans="1:10" x14ac:dyDescent="0.25">
      <c r="A84" t="s">
        <v>8538</v>
      </c>
      <c r="B84" t="s">
        <v>8539</v>
      </c>
      <c r="C84" t="s">
        <v>62</v>
      </c>
      <c r="D84" s="10" t="str">
        <f>IF(ISERROR(VLOOKUP(Hauptprozesse[[#This Row],[Hauptprozess]],BTT[Hauptprozess
(Pflichtauswahl)],1,FALSE)),"nein","ja")</f>
        <v>ja</v>
      </c>
      <c r="F84" t="s">
        <v>8542</v>
      </c>
      <c r="G84" t="s">
        <v>8555</v>
      </c>
      <c r="H84" t="s">
        <v>41</v>
      </c>
      <c r="I84" s="10" t="str">
        <f>VLOOKUP(BPML[[#This Row],[Zugeordneter Hauptprozess]],Hauptprozesse[],3,FALSE)</f>
        <v>HL</v>
      </c>
      <c r="J84" s="10" t="str">
        <f>IF(ISERROR(VLOOKUP(BPML[[#This Row],[Subprozess]],BTT[Subprozess
(optionale Auswahl)],1,FALSE)),"nein","ja")</f>
        <v>ja</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ja</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ja</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ja</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ja</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D4289" sqref="D4289"/>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nein</v>
      </c>
    </row>
    <row r="3" spans="1:7" x14ac:dyDescent="0.25">
      <c r="A3" t="s">
        <v>67</v>
      </c>
      <c r="B3" t="s">
        <v>68</v>
      </c>
      <c r="C3" t="s">
        <v>3</v>
      </c>
      <c r="D3" s="13">
        <v>76</v>
      </c>
      <c r="E3" t="s">
        <v>9102</v>
      </c>
      <c r="F3" t="str">
        <f>IF(ISERROR(VLOOKUP(Transaktionen[[#This Row],[Transaktionen]],BTT[Verwendete Transaktion (Pflichtauswahl)],1,FALSE)),"nein","ja")</f>
        <v>nein</v>
      </c>
    </row>
    <row r="4" spans="1:7" x14ac:dyDescent="0.25">
      <c r="A4" t="s">
        <v>6347</v>
      </c>
      <c r="B4" t="s">
        <v>7448</v>
      </c>
      <c r="C4" t="s">
        <v>3</v>
      </c>
      <c r="D4" s="13">
        <v>3</v>
      </c>
      <c r="E4" t="s">
        <v>576</v>
      </c>
      <c r="F4" t="str">
        <f>IF(ISERROR(VLOOKUP(Transaktionen[[#This Row],[Transaktionen]],BTT[Verwendete Transaktion (Pflichtauswahl)],1,FALSE)),"nein","ja")</f>
        <v>nein</v>
      </c>
    </row>
    <row r="5" spans="1:7" x14ac:dyDescent="0.25">
      <c r="A5" t="s">
        <v>69</v>
      </c>
      <c r="B5" t="s">
        <v>70</v>
      </c>
      <c r="C5" t="s">
        <v>3</v>
      </c>
      <c r="D5" s="13">
        <v>1365</v>
      </c>
      <c r="E5" t="s">
        <v>9102</v>
      </c>
      <c r="F5" t="str">
        <f>IF(ISERROR(VLOOKUP(Transaktionen[[#This Row],[Transaktionen]],BTT[Verwendete Transaktion (Pflichtauswahl)],1,FALSE)),"nein","ja")</f>
        <v>nein</v>
      </c>
    </row>
    <row r="6" spans="1:7" x14ac:dyDescent="0.25">
      <c r="A6" t="s">
        <v>71</v>
      </c>
      <c r="B6" t="s">
        <v>72</v>
      </c>
      <c r="C6" t="s">
        <v>3</v>
      </c>
      <c r="D6" s="13">
        <v>54</v>
      </c>
      <c r="E6" t="s">
        <v>576</v>
      </c>
      <c r="F6" t="str">
        <f>IF(ISERROR(VLOOKUP(Transaktionen[[#This Row],[Transaktionen]],BTT[Verwendete Transaktion (Pflichtauswahl)],1,FALSE)),"nein","ja")</f>
        <v>nein</v>
      </c>
    </row>
    <row r="7" spans="1:7" x14ac:dyDescent="0.25">
      <c r="A7" t="s">
        <v>73</v>
      </c>
      <c r="B7" t="s">
        <v>74</v>
      </c>
      <c r="C7" t="s">
        <v>3</v>
      </c>
      <c r="D7" s="13">
        <v>90</v>
      </c>
      <c r="E7" t="s">
        <v>9102</v>
      </c>
      <c r="F7" t="str">
        <f>IF(ISERROR(VLOOKUP(Transaktionen[[#This Row],[Transaktionen]],BTT[Verwendete Transaktion (Pflichtauswahl)],1,FALSE)),"nein","ja")</f>
        <v>nein</v>
      </c>
    </row>
    <row r="8" spans="1:7" x14ac:dyDescent="0.25">
      <c r="A8" t="s">
        <v>75</v>
      </c>
      <c r="B8" t="s">
        <v>76</v>
      </c>
      <c r="C8" t="s">
        <v>3</v>
      </c>
      <c r="D8" s="13">
        <v>363</v>
      </c>
      <c r="E8" t="s">
        <v>9102</v>
      </c>
      <c r="F8" t="str">
        <f>IF(ISERROR(VLOOKUP(Transaktionen[[#This Row],[Transaktionen]],BTT[Verwendete Transaktion (Pflichtauswahl)],1,FALSE)),"nein","ja")</f>
        <v>nein</v>
      </c>
    </row>
    <row r="9" spans="1:7" x14ac:dyDescent="0.25">
      <c r="A9" t="s">
        <v>77</v>
      </c>
      <c r="B9" t="s">
        <v>78</v>
      </c>
      <c r="C9" t="s">
        <v>3</v>
      </c>
      <c r="D9" s="13">
        <v>366</v>
      </c>
      <c r="E9" t="s">
        <v>9102</v>
      </c>
      <c r="F9" t="str">
        <f>IF(ISERROR(VLOOKUP(Transaktionen[[#This Row],[Transaktionen]],BTT[Verwendete Transaktion (Pflichtauswahl)],1,FALSE)),"nein","ja")</f>
        <v>nein</v>
      </c>
    </row>
    <row r="10" spans="1:7" x14ac:dyDescent="0.25">
      <c r="A10" t="s">
        <v>79</v>
      </c>
      <c r="B10" t="s">
        <v>80</v>
      </c>
      <c r="C10" t="s">
        <v>3</v>
      </c>
      <c r="D10" s="13">
        <v>16</v>
      </c>
      <c r="E10" t="s">
        <v>9102</v>
      </c>
      <c r="F10" t="str">
        <f>IF(ISERROR(VLOOKUP(Transaktionen[[#This Row],[Transaktionen]],BTT[Verwendete Transaktion (Pflichtauswahl)],1,FALSE)),"nein","ja")</f>
        <v>nein</v>
      </c>
    </row>
    <row r="11" spans="1:7" x14ac:dyDescent="0.25">
      <c r="A11" t="s">
        <v>81</v>
      </c>
      <c r="B11" t="s">
        <v>82</v>
      </c>
      <c r="C11" t="s">
        <v>3</v>
      </c>
      <c r="D11" s="13">
        <v>14460</v>
      </c>
      <c r="E11" t="s">
        <v>9102</v>
      </c>
      <c r="F11" t="str">
        <f>IF(ISERROR(VLOOKUP(Transaktionen[[#This Row],[Transaktionen]],BTT[Verwendete Transaktion (Pflichtauswahl)],1,FALSE)),"nein","ja")</f>
        <v>nein</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nein</v>
      </c>
    </row>
    <row r="14" spans="1:7" x14ac:dyDescent="0.25">
      <c r="A14" t="s">
        <v>85</v>
      </c>
      <c r="B14" t="s">
        <v>86</v>
      </c>
      <c r="C14" t="s">
        <v>3</v>
      </c>
      <c r="D14" s="13">
        <v>106</v>
      </c>
      <c r="E14" t="s">
        <v>9102</v>
      </c>
      <c r="F14" t="str">
        <f>IF(ISERROR(VLOOKUP(Transaktionen[[#This Row],[Transaktionen]],BTT[Verwendete Transaktion (Pflichtauswahl)],1,FALSE)),"nein","ja")</f>
        <v>nein</v>
      </c>
    </row>
    <row r="15" spans="1:7" x14ac:dyDescent="0.25">
      <c r="A15" t="s">
        <v>87</v>
      </c>
      <c r="B15" t="s">
        <v>88</v>
      </c>
      <c r="C15" t="s">
        <v>3</v>
      </c>
      <c r="D15" s="13">
        <v>4307</v>
      </c>
      <c r="E15" t="s">
        <v>9102</v>
      </c>
      <c r="F15" t="str">
        <f>IF(ISERROR(VLOOKUP(Transaktionen[[#This Row],[Transaktionen]],BTT[Verwendete Transaktion (Pflichtauswahl)],1,FALSE)),"nein","ja")</f>
        <v>nein</v>
      </c>
    </row>
    <row r="16" spans="1:7" x14ac:dyDescent="0.25">
      <c r="A16" t="s">
        <v>115</v>
      </c>
      <c r="B16" t="s">
        <v>116</v>
      </c>
      <c r="C16" t="s">
        <v>3</v>
      </c>
      <c r="D16" s="13">
        <v>58</v>
      </c>
      <c r="E16" t="s">
        <v>9102</v>
      </c>
      <c r="F16" t="str">
        <f>IF(ISERROR(VLOOKUP(Transaktionen[[#This Row],[Transaktionen]],BTT[Verwendete Transaktion (Pflichtauswahl)],1,FALSE)),"nein","ja")</f>
        <v>nein</v>
      </c>
    </row>
    <row r="17" spans="1:6" x14ac:dyDescent="0.25">
      <c r="A17" t="s">
        <v>89</v>
      </c>
      <c r="B17" t="s">
        <v>90</v>
      </c>
      <c r="C17" t="s">
        <v>3</v>
      </c>
      <c r="D17" s="13">
        <v>14501</v>
      </c>
      <c r="E17" t="s">
        <v>9102</v>
      </c>
      <c r="F17" t="str">
        <f>IF(ISERROR(VLOOKUP(Transaktionen[[#This Row],[Transaktionen]],BTT[Verwendete Transaktion (Pflichtauswahl)],1,FALSE)),"nein","ja")</f>
        <v>nein</v>
      </c>
    </row>
    <row r="18" spans="1:6" x14ac:dyDescent="0.25">
      <c r="A18" t="s">
        <v>91</v>
      </c>
      <c r="B18" t="s">
        <v>92</v>
      </c>
      <c r="C18" t="s">
        <v>3</v>
      </c>
      <c r="D18" s="13">
        <v>96</v>
      </c>
      <c r="E18" t="s">
        <v>9102</v>
      </c>
      <c r="F18" t="str">
        <f>IF(ISERROR(VLOOKUP(Transaktionen[[#This Row],[Transaktionen]],BTT[Verwendete Transaktion (Pflichtauswahl)],1,FALSE)),"nein","ja")</f>
        <v>nein</v>
      </c>
    </row>
    <row r="19" spans="1:6" x14ac:dyDescent="0.25">
      <c r="A19" t="s">
        <v>93</v>
      </c>
      <c r="B19" t="s">
        <v>94</v>
      </c>
      <c r="C19" t="s">
        <v>3</v>
      </c>
      <c r="D19" s="13">
        <v>740</v>
      </c>
      <c r="E19" t="s">
        <v>9102</v>
      </c>
      <c r="F19" t="str">
        <f>IF(ISERROR(VLOOKUP(Transaktionen[[#This Row],[Transaktionen]],BTT[Verwendete Transaktion (Pflichtauswahl)],1,FALSE)),"nein","ja")</f>
        <v>nein</v>
      </c>
    </row>
    <row r="20" spans="1:6" x14ac:dyDescent="0.25">
      <c r="A20" t="s">
        <v>95</v>
      </c>
      <c r="B20" t="s">
        <v>96</v>
      </c>
      <c r="C20" t="s">
        <v>3</v>
      </c>
      <c r="D20" s="13">
        <v>198</v>
      </c>
      <c r="E20" t="s">
        <v>9102</v>
      </c>
      <c r="F20" t="str">
        <f>IF(ISERROR(VLOOKUP(Transaktionen[[#This Row],[Transaktionen]],BTT[Verwendete Transaktion (Pflichtauswahl)],1,FALSE)),"nein","ja")</f>
        <v>nein</v>
      </c>
    </row>
    <row r="21" spans="1:6" x14ac:dyDescent="0.25">
      <c r="A21" t="s">
        <v>97</v>
      </c>
      <c r="B21" t="s">
        <v>98</v>
      </c>
      <c r="C21" t="s">
        <v>3</v>
      </c>
      <c r="D21" s="13">
        <v>6</v>
      </c>
      <c r="E21" t="s">
        <v>9102</v>
      </c>
      <c r="F21" t="str">
        <f>IF(ISERROR(VLOOKUP(Transaktionen[[#This Row],[Transaktionen]],BTT[Verwendete Transaktion (Pflichtauswahl)],1,FALSE)),"nein","ja")</f>
        <v>nein</v>
      </c>
    </row>
    <row r="22" spans="1:6" x14ac:dyDescent="0.25">
      <c r="A22" t="s">
        <v>99</v>
      </c>
      <c r="B22" t="s">
        <v>100</v>
      </c>
      <c r="C22" t="s">
        <v>3</v>
      </c>
      <c r="D22" s="13">
        <v>103</v>
      </c>
      <c r="E22" t="s">
        <v>9102</v>
      </c>
      <c r="F22" t="str">
        <f>IF(ISERROR(VLOOKUP(Transaktionen[[#This Row],[Transaktionen]],BTT[Verwendete Transaktion (Pflichtauswahl)],1,FALSE)),"nein","ja")</f>
        <v>nein</v>
      </c>
    </row>
    <row r="23" spans="1:6" x14ac:dyDescent="0.25">
      <c r="A23" t="s">
        <v>101</v>
      </c>
      <c r="B23" t="s">
        <v>102</v>
      </c>
      <c r="C23" t="s">
        <v>3</v>
      </c>
      <c r="D23" s="13">
        <v>6</v>
      </c>
      <c r="E23" t="s">
        <v>576</v>
      </c>
      <c r="F23" t="str">
        <f>IF(ISERROR(VLOOKUP(Transaktionen[[#This Row],[Transaktionen]],BTT[Verwendete Transaktion (Pflichtauswahl)],1,FALSE)),"nein","ja")</f>
        <v>nein</v>
      </c>
    </row>
    <row r="24" spans="1:6" x14ac:dyDescent="0.25">
      <c r="A24" t="s">
        <v>103</v>
      </c>
      <c r="B24" t="s">
        <v>104</v>
      </c>
      <c r="C24" t="s">
        <v>3</v>
      </c>
      <c r="D24" s="13">
        <v>18</v>
      </c>
      <c r="E24" t="s">
        <v>9102</v>
      </c>
      <c r="F24" t="str">
        <f>IF(ISERROR(VLOOKUP(Transaktionen[[#This Row],[Transaktionen]],BTT[Verwendete Transaktion (Pflichtauswahl)],1,FALSE)),"nein","ja")</f>
        <v>nein</v>
      </c>
    </row>
    <row r="25" spans="1:6" x14ac:dyDescent="0.25">
      <c r="A25" t="s">
        <v>105</v>
      </c>
      <c r="B25" t="s">
        <v>106</v>
      </c>
      <c r="C25" t="s">
        <v>3</v>
      </c>
      <c r="D25" s="13">
        <v>2727</v>
      </c>
      <c r="E25" t="s">
        <v>9102</v>
      </c>
      <c r="F25" t="str">
        <f>IF(ISERROR(VLOOKUP(Transaktionen[[#This Row],[Transaktionen]],BTT[Verwendete Transaktion (Pflichtauswahl)],1,FALSE)),"nein","ja")</f>
        <v>nein</v>
      </c>
    </row>
    <row r="26" spans="1:6" x14ac:dyDescent="0.25">
      <c r="A26" t="s">
        <v>107</v>
      </c>
      <c r="B26" t="s">
        <v>108</v>
      </c>
      <c r="C26" t="s">
        <v>3</v>
      </c>
      <c r="D26" s="13">
        <v>10394</v>
      </c>
      <c r="E26" t="s">
        <v>9102</v>
      </c>
      <c r="F26" t="str">
        <f>IF(ISERROR(VLOOKUP(Transaktionen[[#This Row],[Transaktionen]],BTT[Verwendete Transaktion (Pflichtauswahl)],1,FALSE)),"nein","ja")</f>
        <v>nein</v>
      </c>
    </row>
    <row r="27" spans="1:6" x14ac:dyDescent="0.25">
      <c r="A27" t="s">
        <v>109</v>
      </c>
      <c r="B27" t="s">
        <v>110</v>
      </c>
      <c r="C27" t="s">
        <v>3</v>
      </c>
      <c r="D27" s="13">
        <v>6</v>
      </c>
      <c r="E27" t="s">
        <v>576</v>
      </c>
      <c r="F27" t="str">
        <f>IF(ISERROR(VLOOKUP(Transaktionen[[#This Row],[Transaktionen]],BTT[Verwendete Transaktion (Pflichtauswahl)],1,FALSE)),"nein","ja")</f>
        <v>nein</v>
      </c>
    </row>
    <row r="28" spans="1:6" x14ac:dyDescent="0.25">
      <c r="A28" t="s">
        <v>111</v>
      </c>
      <c r="B28" t="s">
        <v>112</v>
      </c>
      <c r="C28" t="s">
        <v>3</v>
      </c>
      <c r="D28" s="13">
        <v>4</v>
      </c>
      <c r="E28" t="s">
        <v>9102</v>
      </c>
      <c r="F28" t="str">
        <f>IF(ISERROR(VLOOKUP(Transaktionen[[#This Row],[Transaktionen]],BTT[Verwendete Transaktion (Pflichtauswahl)],1,FALSE)),"nein","ja")</f>
        <v>nein</v>
      </c>
    </row>
    <row r="29" spans="1:6" x14ac:dyDescent="0.25">
      <c r="A29" t="s">
        <v>113</v>
      </c>
      <c r="B29" t="s">
        <v>114</v>
      </c>
      <c r="C29" t="s">
        <v>3</v>
      </c>
      <c r="D29" s="13">
        <v>24</v>
      </c>
      <c r="E29" t="s">
        <v>9102</v>
      </c>
      <c r="F29" t="str">
        <f>IF(ISERROR(VLOOKUP(Transaktionen[[#This Row],[Transaktionen]],BTT[Verwendete Transaktion (Pflichtauswahl)],1,FALSE)),"nein","ja")</f>
        <v>nein</v>
      </c>
    </row>
    <row r="30" spans="1:6" x14ac:dyDescent="0.25">
      <c r="A30" t="s">
        <v>206</v>
      </c>
      <c r="B30" t="s">
        <v>207</v>
      </c>
      <c r="C30" t="s">
        <v>3</v>
      </c>
      <c r="D30" s="13">
        <v>18</v>
      </c>
      <c r="E30" t="s">
        <v>576</v>
      </c>
      <c r="F30" t="str">
        <f>IF(ISERROR(VLOOKUP(Transaktionen[[#This Row],[Transaktionen]],BTT[Verwendete Transaktion (Pflichtauswahl)],1,FALSE)),"nein","ja")</f>
        <v>nein</v>
      </c>
    </row>
    <row r="31" spans="1:6" x14ac:dyDescent="0.25">
      <c r="A31" t="s">
        <v>208</v>
      </c>
      <c r="B31" t="s">
        <v>209</v>
      </c>
      <c r="C31" t="s">
        <v>3</v>
      </c>
      <c r="D31" s="13">
        <v>70</v>
      </c>
      <c r="E31" t="s">
        <v>9102</v>
      </c>
      <c r="F31" t="str">
        <f>IF(ISERROR(VLOOKUP(Transaktionen[[#This Row],[Transaktionen]],BTT[Verwendete Transaktion (Pflichtauswahl)],1,FALSE)),"nein","ja")</f>
        <v>nein</v>
      </c>
    </row>
    <row r="32" spans="1:6" x14ac:dyDescent="0.25">
      <c r="A32" t="s">
        <v>6367</v>
      </c>
      <c r="B32" t="s">
        <v>7462</v>
      </c>
      <c r="C32" t="s">
        <v>3</v>
      </c>
      <c r="D32" s="13">
        <v>595</v>
      </c>
      <c r="E32" t="s">
        <v>576</v>
      </c>
      <c r="F32" t="str">
        <f>IF(ISERROR(VLOOKUP(Transaktionen[[#This Row],[Transaktionen]],BTT[Verwendete Transaktion (Pflichtauswahl)],1,FALSE)),"nein","ja")</f>
        <v>nein</v>
      </c>
    </row>
    <row r="33" spans="1:7" x14ac:dyDescent="0.25">
      <c r="A33" t="s">
        <v>210</v>
      </c>
      <c r="B33" t="s">
        <v>211</v>
      </c>
      <c r="C33" t="s">
        <v>3</v>
      </c>
      <c r="D33" s="13">
        <v>101</v>
      </c>
      <c r="E33" t="s">
        <v>9102</v>
      </c>
      <c r="F33" t="str">
        <f>IF(ISERROR(VLOOKUP(Transaktionen[[#This Row],[Transaktionen]],BTT[Verwendete Transaktion (Pflichtauswahl)],1,FALSE)),"nein","ja")</f>
        <v>nein</v>
      </c>
    </row>
    <row r="34" spans="1:7" x14ac:dyDescent="0.25">
      <c r="A34" t="s">
        <v>117</v>
      </c>
      <c r="B34" t="s">
        <v>118</v>
      </c>
      <c r="C34" t="s">
        <v>3</v>
      </c>
      <c r="D34" s="13">
        <v>484</v>
      </c>
      <c r="E34" t="s">
        <v>9102</v>
      </c>
      <c r="F34" t="str">
        <f>IF(ISERROR(VLOOKUP(Transaktionen[[#This Row],[Transaktionen]],BTT[Verwendete Transaktion (Pflichtauswahl)],1,FALSE)),"nein","ja")</f>
        <v>nein</v>
      </c>
    </row>
    <row r="35" spans="1:7" x14ac:dyDescent="0.25">
      <c r="A35" t="s">
        <v>119</v>
      </c>
      <c r="B35" t="s">
        <v>120</v>
      </c>
      <c r="C35" t="s">
        <v>3</v>
      </c>
      <c r="D35" s="13">
        <v>778</v>
      </c>
      <c r="E35" t="s">
        <v>9102</v>
      </c>
      <c r="F35" t="str">
        <f>IF(ISERROR(VLOOKUP(Transaktionen[[#This Row],[Transaktionen]],BTT[Verwendete Transaktion (Pflichtauswahl)],1,FALSE)),"nein","ja")</f>
        <v>nein</v>
      </c>
    </row>
    <row r="36" spans="1:7" x14ac:dyDescent="0.25">
      <c r="A36" t="s">
        <v>121</v>
      </c>
      <c r="B36" t="s">
        <v>122</v>
      </c>
      <c r="C36" t="s">
        <v>3</v>
      </c>
      <c r="D36" s="13">
        <v>42</v>
      </c>
      <c r="E36" t="s">
        <v>576</v>
      </c>
      <c r="F36" t="str">
        <f>IF(ISERROR(VLOOKUP(Transaktionen[[#This Row],[Transaktionen]],BTT[Verwendete Transaktion (Pflichtauswahl)],1,FALSE)),"nein","ja")</f>
        <v>nein</v>
      </c>
    </row>
    <row r="37" spans="1:7" x14ac:dyDescent="0.25">
      <c r="A37" t="s">
        <v>123</v>
      </c>
      <c r="B37" t="s">
        <v>124</v>
      </c>
      <c r="C37" t="s">
        <v>3</v>
      </c>
      <c r="D37" s="13">
        <v>12</v>
      </c>
      <c r="E37" t="s">
        <v>9102</v>
      </c>
      <c r="F37" t="str">
        <f>IF(ISERROR(VLOOKUP(Transaktionen[[#This Row],[Transaktionen]],BTT[Verwendete Transaktion (Pflichtauswahl)],1,FALSE)),"nein","ja")</f>
        <v>nein</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nein</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nein</v>
      </c>
    </row>
    <row r="42" spans="1:7" x14ac:dyDescent="0.25">
      <c r="A42" t="s">
        <v>127</v>
      </c>
      <c r="B42" t="s">
        <v>128</v>
      </c>
      <c r="C42" t="s">
        <v>3</v>
      </c>
      <c r="D42" s="13">
        <v>11385</v>
      </c>
      <c r="E42" t="s">
        <v>9102</v>
      </c>
      <c r="F42" t="str">
        <f>IF(ISERROR(VLOOKUP(Transaktionen[[#This Row],[Transaktionen]],BTT[Verwendete Transaktion (Pflichtauswahl)],1,FALSE)),"nein","ja")</f>
        <v>nein</v>
      </c>
    </row>
    <row r="43" spans="1:7" x14ac:dyDescent="0.25">
      <c r="A43" t="s">
        <v>129</v>
      </c>
      <c r="B43" t="s">
        <v>130</v>
      </c>
      <c r="C43" t="s">
        <v>3</v>
      </c>
      <c r="D43" s="13">
        <v>630</v>
      </c>
      <c r="E43" t="s">
        <v>576</v>
      </c>
      <c r="F43" t="str">
        <f>IF(ISERROR(VLOOKUP(Transaktionen[[#This Row],[Transaktionen]],BTT[Verwendete Transaktion (Pflichtauswahl)],1,FALSE)),"nein","ja")</f>
        <v>nein</v>
      </c>
    </row>
    <row r="44" spans="1:7" x14ac:dyDescent="0.25">
      <c r="A44" t="s">
        <v>131</v>
      </c>
      <c r="B44" t="s">
        <v>132</v>
      </c>
      <c r="C44" t="s">
        <v>3</v>
      </c>
      <c r="D44" s="13">
        <v>9592</v>
      </c>
      <c r="E44" t="s">
        <v>9102</v>
      </c>
      <c r="F44" t="str">
        <f>IF(ISERROR(VLOOKUP(Transaktionen[[#This Row],[Transaktionen]],BTT[Verwendete Transaktion (Pflichtauswahl)],1,FALSE)),"nein","ja")</f>
        <v>nein</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nein</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nein</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nein</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nein</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nein</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nein</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nein</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nein</v>
      </c>
    </row>
    <row r="61" spans="1:7" x14ac:dyDescent="0.25">
      <c r="A61" t="s">
        <v>149</v>
      </c>
      <c r="B61" t="s">
        <v>150</v>
      </c>
      <c r="C61" t="s">
        <v>3</v>
      </c>
      <c r="D61" s="13">
        <v>78</v>
      </c>
      <c r="E61" t="s">
        <v>9102</v>
      </c>
      <c r="F61" t="str">
        <f>IF(ISERROR(VLOOKUP(Transaktionen[[#This Row],[Transaktionen]],BTT[Verwendete Transaktion (Pflichtauswahl)],1,FALSE)),"nein","ja")</f>
        <v>nein</v>
      </c>
    </row>
    <row r="62" spans="1:7" x14ac:dyDescent="0.25">
      <c r="A62" t="s">
        <v>6360</v>
      </c>
      <c r="B62" t="s">
        <v>7456</v>
      </c>
      <c r="C62" t="s">
        <v>3</v>
      </c>
      <c r="D62" s="13">
        <v>9</v>
      </c>
      <c r="E62" t="s">
        <v>576</v>
      </c>
      <c r="F62" t="str">
        <f>IF(ISERROR(VLOOKUP(Transaktionen[[#This Row],[Transaktionen]],BTT[Verwendete Transaktion (Pflichtauswahl)],1,FALSE)),"nein","ja")</f>
        <v>nein</v>
      </c>
    </row>
    <row r="63" spans="1:7" x14ac:dyDescent="0.25">
      <c r="A63" t="s">
        <v>151</v>
      </c>
      <c r="B63" t="s">
        <v>152</v>
      </c>
      <c r="C63" t="s">
        <v>3</v>
      </c>
      <c r="D63" s="13">
        <v>494</v>
      </c>
      <c r="E63" t="s">
        <v>9102</v>
      </c>
      <c r="F63" t="str">
        <f>IF(ISERROR(VLOOKUP(Transaktionen[[#This Row],[Transaktionen]],BTT[Verwendete Transaktion (Pflichtauswahl)],1,FALSE)),"nein","ja")</f>
        <v>nein</v>
      </c>
    </row>
    <row r="64" spans="1:7" x14ac:dyDescent="0.25">
      <c r="A64" t="s">
        <v>153</v>
      </c>
      <c r="B64" t="s">
        <v>154</v>
      </c>
      <c r="C64" t="s">
        <v>3</v>
      </c>
      <c r="D64" s="13">
        <v>30</v>
      </c>
      <c r="E64" t="s">
        <v>576</v>
      </c>
      <c r="F64" t="str">
        <f>IF(ISERROR(VLOOKUP(Transaktionen[[#This Row],[Transaktionen]],BTT[Verwendete Transaktion (Pflichtauswahl)],1,FALSE)),"nein","ja")</f>
        <v>nein</v>
      </c>
    </row>
    <row r="65" spans="1:6" x14ac:dyDescent="0.25">
      <c r="A65" t="s">
        <v>155</v>
      </c>
      <c r="B65" t="s">
        <v>156</v>
      </c>
      <c r="C65" t="s">
        <v>3</v>
      </c>
      <c r="D65" s="13">
        <v>611263</v>
      </c>
      <c r="E65" t="s">
        <v>9102</v>
      </c>
      <c r="F65" t="str">
        <f>IF(ISERROR(VLOOKUP(Transaktionen[[#This Row],[Transaktionen]],BTT[Verwendete Transaktion (Pflichtauswahl)],1,FALSE)),"nein","ja")</f>
        <v>ja</v>
      </c>
    </row>
    <row r="66" spans="1:6" x14ac:dyDescent="0.25">
      <c r="A66" t="s">
        <v>167</v>
      </c>
      <c r="B66" t="s">
        <v>168</v>
      </c>
      <c r="C66" t="s">
        <v>3</v>
      </c>
      <c r="D66" s="13">
        <v>71138</v>
      </c>
      <c r="E66" t="s">
        <v>9102</v>
      </c>
      <c r="F66" t="str">
        <f>IF(ISERROR(VLOOKUP(Transaktionen[[#This Row],[Transaktionen]],BTT[Verwendete Transaktion (Pflichtauswahl)],1,FALSE)),"nein","ja")</f>
        <v>ja</v>
      </c>
    </row>
    <row r="67" spans="1:6" x14ac:dyDescent="0.25">
      <c r="A67" t="s">
        <v>169</v>
      </c>
      <c r="B67" t="s">
        <v>168</v>
      </c>
      <c r="C67" t="s">
        <v>3</v>
      </c>
      <c r="D67" s="13">
        <v>867</v>
      </c>
      <c r="E67" t="s">
        <v>9102</v>
      </c>
      <c r="F67" t="str">
        <f>IF(ISERROR(VLOOKUP(Transaktionen[[#This Row],[Transaktionen]],BTT[Verwendete Transaktion (Pflichtauswahl)],1,FALSE)),"nein","ja")</f>
        <v>ja</v>
      </c>
    </row>
    <row r="68" spans="1:6" x14ac:dyDescent="0.25">
      <c r="A68" t="s">
        <v>170</v>
      </c>
      <c r="B68" t="s">
        <v>171</v>
      </c>
      <c r="C68" t="s">
        <v>3</v>
      </c>
      <c r="D68" s="13">
        <v>20</v>
      </c>
      <c r="E68" t="s">
        <v>9102</v>
      </c>
      <c r="F68" t="str">
        <f>IF(ISERROR(VLOOKUP(Transaktionen[[#This Row],[Transaktionen]],BTT[Verwendete Transaktion (Pflichtauswahl)],1,FALSE)),"nein","ja")</f>
        <v>nein</v>
      </c>
    </row>
    <row r="69" spans="1:6" x14ac:dyDescent="0.25">
      <c r="A69" t="s">
        <v>172</v>
      </c>
      <c r="B69" t="s">
        <v>173</v>
      </c>
      <c r="C69" t="s">
        <v>3</v>
      </c>
      <c r="D69" s="13">
        <v>1926</v>
      </c>
      <c r="E69" t="s">
        <v>9102</v>
      </c>
      <c r="F69" t="str">
        <f>IF(ISERROR(VLOOKUP(Transaktionen[[#This Row],[Transaktionen]],BTT[Verwendete Transaktion (Pflichtauswahl)],1,FALSE)),"nein","ja")</f>
        <v>nein</v>
      </c>
    </row>
    <row r="70" spans="1:6" x14ac:dyDescent="0.25">
      <c r="A70" t="s">
        <v>174</v>
      </c>
      <c r="B70" t="s">
        <v>175</v>
      </c>
      <c r="C70" t="s">
        <v>3</v>
      </c>
      <c r="D70" s="13">
        <v>1348</v>
      </c>
      <c r="E70" t="s">
        <v>9102</v>
      </c>
      <c r="F70" t="str">
        <f>IF(ISERROR(VLOOKUP(Transaktionen[[#This Row],[Transaktionen]],BTT[Verwendete Transaktion (Pflichtauswahl)],1,FALSE)),"nein","ja")</f>
        <v>nein</v>
      </c>
    </row>
    <row r="71" spans="1:6" x14ac:dyDescent="0.25">
      <c r="A71" t="s">
        <v>6362</v>
      </c>
      <c r="B71" t="s">
        <v>7458</v>
      </c>
      <c r="C71" t="s">
        <v>3</v>
      </c>
      <c r="D71" s="13">
        <v>7</v>
      </c>
      <c r="E71" t="s">
        <v>576</v>
      </c>
      <c r="F71" t="str">
        <f>IF(ISERROR(VLOOKUP(Transaktionen[[#This Row],[Transaktionen]],BTT[Verwendete Transaktion (Pflichtauswahl)],1,FALSE)),"nein","ja")</f>
        <v>nein</v>
      </c>
    </row>
    <row r="72" spans="1:6" x14ac:dyDescent="0.25">
      <c r="A72" t="s">
        <v>6363</v>
      </c>
      <c r="B72" t="s">
        <v>7459</v>
      </c>
      <c r="C72" t="s">
        <v>3</v>
      </c>
      <c r="D72" s="13">
        <v>7</v>
      </c>
      <c r="E72" t="s">
        <v>576</v>
      </c>
      <c r="F72" t="str">
        <f>IF(ISERROR(VLOOKUP(Transaktionen[[#This Row],[Transaktionen]],BTT[Verwendete Transaktion (Pflichtauswahl)],1,FALSE)),"nein","ja")</f>
        <v>nein</v>
      </c>
    </row>
    <row r="73" spans="1:6" x14ac:dyDescent="0.25">
      <c r="A73" t="s">
        <v>176</v>
      </c>
      <c r="B73" t="s">
        <v>177</v>
      </c>
      <c r="C73" t="s">
        <v>3</v>
      </c>
      <c r="D73" s="13">
        <v>152</v>
      </c>
      <c r="E73" t="s">
        <v>576</v>
      </c>
      <c r="F73" t="str">
        <f>IF(ISERROR(VLOOKUP(Transaktionen[[#This Row],[Transaktionen]],BTT[Verwendete Transaktion (Pflichtauswahl)],1,FALSE)),"nein","ja")</f>
        <v>nein</v>
      </c>
    </row>
    <row r="74" spans="1:6" x14ac:dyDescent="0.25">
      <c r="A74" t="s">
        <v>178</v>
      </c>
      <c r="B74" t="s">
        <v>179</v>
      </c>
      <c r="C74" t="s">
        <v>3</v>
      </c>
      <c r="D74" s="13">
        <v>76</v>
      </c>
      <c r="E74" t="s">
        <v>576</v>
      </c>
      <c r="F74" t="str">
        <f>IF(ISERROR(VLOOKUP(Transaktionen[[#This Row],[Transaktionen]],BTT[Verwendete Transaktion (Pflichtauswahl)],1,FALSE)),"nein","ja")</f>
        <v>nein</v>
      </c>
    </row>
    <row r="75" spans="1:6" x14ac:dyDescent="0.25">
      <c r="A75" t="s">
        <v>180</v>
      </c>
      <c r="B75" t="s">
        <v>181</v>
      </c>
      <c r="C75" t="s">
        <v>3</v>
      </c>
      <c r="D75" s="13">
        <v>84</v>
      </c>
      <c r="E75" t="s">
        <v>576</v>
      </c>
      <c r="F75" t="str">
        <f>IF(ISERROR(VLOOKUP(Transaktionen[[#This Row],[Transaktionen]],BTT[Verwendete Transaktion (Pflichtauswahl)],1,FALSE)),"nein","ja")</f>
        <v>nein</v>
      </c>
    </row>
    <row r="76" spans="1:6" x14ac:dyDescent="0.25">
      <c r="A76" t="s">
        <v>182</v>
      </c>
      <c r="B76" t="s">
        <v>183</v>
      </c>
      <c r="C76" t="s">
        <v>3</v>
      </c>
      <c r="D76" s="13">
        <v>293</v>
      </c>
      <c r="E76" t="s">
        <v>9102</v>
      </c>
      <c r="F76" t="str">
        <f>IF(ISERROR(VLOOKUP(Transaktionen[[#This Row],[Transaktionen]],BTT[Verwendete Transaktion (Pflichtauswahl)],1,FALSE)),"nein","ja")</f>
        <v>nein</v>
      </c>
    </row>
    <row r="77" spans="1:6" x14ac:dyDescent="0.25">
      <c r="A77" t="s">
        <v>184</v>
      </c>
      <c r="B77" t="s">
        <v>185</v>
      </c>
      <c r="C77" t="s">
        <v>3</v>
      </c>
      <c r="D77" s="13">
        <v>5517</v>
      </c>
      <c r="E77" t="s">
        <v>9102</v>
      </c>
      <c r="F77" t="str">
        <f>IF(ISERROR(VLOOKUP(Transaktionen[[#This Row],[Transaktionen]],BTT[Verwendete Transaktion (Pflichtauswahl)],1,FALSE)),"nein","ja")</f>
        <v>nein</v>
      </c>
    </row>
    <row r="78" spans="1:6" x14ac:dyDescent="0.25">
      <c r="A78" t="s">
        <v>6364</v>
      </c>
      <c r="B78" t="s">
        <v>7460</v>
      </c>
      <c r="C78" t="s">
        <v>3</v>
      </c>
      <c r="D78" s="13">
        <v>875</v>
      </c>
      <c r="E78" t="s">
        <v>576</v>
      </c>
      <c r="F78" t="str">
        <f>IF(ISERROR(VLOOKUP(Transaktionen[[#This Row],[Transaktionen]],BTT[Verwendete Transaktion (Pflichtauswahl)],1,FALSE)),"nein","ja")</f>
        <v>nein</v>
      </c>
    </row>
    <row r="79" spans="1:6" x14ac:dyDescent="0.25">
      <c r="A79" t="s">
        <v>186</v>
      </c>
      <c r="B79" t="s">
        <v>187</v>
      </c>
      <c r="C79" t="s">
        <v>3</v>
      </c>
      <c r="D79" s="13">
        <v>306</v>
      </c>
      <c r="E79" t="s">
        <v>9102</v>
      </c>
      <c r="F79" t="str">
        <f>IF(ISERROR(VLOOKUP(Transaktionen[[#This Row],[Transaktionen]],BTT[Verwendete Transaktion (Pflichtauswahl)],1,FALSE)),"nein","ja")</f>
        <v>nein</v>
      </c>
    </row>
    <row r="80" spans="1:6" x14ac:dyDescent="0.25">
      <c r="A80" t="s">
        <v>188</v>
      </c>
      <c r="B80" t="s">
        <v>189</v>
      </c>
      <c r="C80" t="s">
        <v>3</v>
      </c>
      <c r="D80" s="13">
        <v>16</v>
      </c>
      <c r="E80" t="s">
        <v>576</v>
      </c>
      <c r="F80" t="str">
        <f>IF(ISERROR(VLOOKUP(Transaktionen[[#This Row],[Transaktionen]],BTT[Verwendete Transaktion (Pflichtauswahl)],1,FALSE)),"nein","ja")</f>
        <v>nein</v>
      </c>
    </row>
    <row r="81" spans="1:7" x14ac:dyDescent="0.25">
      <c r="A81" t="s">
        <v>157</v>
      </c>
      <c r="B81" t="s">
        <v>158</v>
      </c>
      <c r="C81" t="s">
        <v>3</v>
      </c>
      <c r="D81" s="13">
        <v>46</v>
      </c>
      <c r="E81" t="s">
        <v>576</v>
      </c>
      <c r="F81" t="str">
        <f>IF(ISERROR(VLOOKUP(Transaktionen[[#This Row],[Transaktionen]],BTT[Verwendete Transaktion (Pflichtauswahl)],1,FALSE)),"nein","ja")</f>
        <v>nein</v>
      </c>
    </row>
    <row r="82" spans="1:7" x14ac:dyDescent="0.25">
      <c r="A82" t="s">
        <v>159</v>
      </c>
      <c r="B82" t="s">
        <v>160</v>
      </c>
      <c r="C82" t="s">
        <v>3</v>
      </c>
      <c r="D82" s="13">
        <v>36</v>
      </c>
      <c r="E82" t="s">
        <v>576</v>
      </c>
      <c r="F82" t="str">
        <f>IF(ISERROR(VLOOKUP(Transaktionen[[#This Row],[Transaktionen]],BTT[Verwendete Transaktion (Pflichtauswahl)],1,FALSE)),"nein","ja")</f>
        <v>nein</v>
      </c>
    </row>
    <row r="83" spans="1:7" x14ac:dyDescent="0.25">
      <c r="A83" t="s">
        <v>161</v>
      </c>
      <c r="B83" t="s">
        <v>162</v>
      </c>
      <c r="C83" t="s">
        <v>3</v>
      </c>
      <c r="D83" s="13">
        <v>90</v>
      </c>
      <c r="E83" t="s">
        <v>576</v>
      </c>
      <c r="F83" t="str">
        <f>IF(ISERROR(VLOOKUP(Transaktionen[[#This Row],[Transaktionen]],BTT[Verwendete Transaktion (Pflichtauswahl)],1,FALSE)),"nein","ja")</f>
        <v>nein</v>
      </c>
    </row>
    <row r="84" spans="1:7" x14ac:dyDescent="0.25">
      <c r="A84" t="s">
        <v>6361</v>
      </c>
      <c r="B84" t="s">
        <v>7457</v>
      </c>
      <c r="C84" t="s">
        <v>3</v>
      </c>
      <c r="D84" s="13">
        <v>469</v>
      </c>
      <c r="E84" t="s">
        <v>576</v>
      </c>
      <c r="F84" t="str">
        <f>IF(ISERROR(VLOOKUP(Transaktionen[[#This Row],[Transaktionen]],BTT[Verwendete Transaktion (Pflichtauswahl)],1,FALSE)),"nein","ja")</f>
        <v>nein</v>
      </c>
    </row>
    <row r="85" spans="1:7" x14ac:dyDescent="0.25">
      <c r="A85" t="s">
        <v>163</v>
      </c>
      <c r="B85" t="s">
        <v>164</v>
      </c>
      <c r="C85" t="s">
        <v>3</v>
      </c>
      <c r="D85" s="13">
        <v>12</v>
      </c>
      <c r="E85" t="s">
        <v>576</v>
      </c>
      <c r="F85" t="str">
        <f>IF(ISERROR(VLOOKUP(Transaktionen[[#This Row],[Transaktionen]],BTT[Verwendete Transaktion (Pflichtauswahl)],1,FALSE)),"nein","ja")</f>
        <v>nein</v>
      </c>
    </row>
    <row r="86" spans="1:7" x14ac:dyDescent="0.25">
      <c r="A86" t="s">
        <v>165</v>
      </c>
      <c r="B86" t="s">
        <v>166</v>
      </c>
      <c r="C86" t="s">
        <v>3</v>
      </c>
      <c r="D86" s="13">
        <v>23320</v>
      </c>
      <c r="E86" t="s">
        <v>9102</v>
      </c>
      <c r="F86" t="str">
        <f>IF(ISERROR(VLOOKUP(Transaktionen[[#This Row],[Transaktionen]],BTT[Verwendete Transaktion (Pflichtauswahl)],1,FALSE)),"nein","ja")</f>
        <v>nein</v>
      </c>
    </row>
    <row r="87" spans="1:7" x14ac:dyDescent="0.25">
      <c r="A87" t="s">
        <v>190</v>
      </c>
      <c r="B87" t="s">
        <v>191</v>
      </c>
      <c r="C87" t="s">
        <v>3</v>
      </c>
      <c r="D87" s="13">
        <v>264</v>
      </c>
      <c r="E87" t="s">
        <v>576</v>
      </c>
      <c r="F87" t="str">
        <f>IF(ISERROR(VLOOKUP(Transaktionen[[#This Row],[Transaktionen]],BTT[Verwendete Transaktion (Pflichtauswahl)],1,FALSE)),"nein","ja")</f>
        <v>nein</v>
      </c>
    </row>
    <row r="88" spans="1:7" x14ac:dyDescent="0.25">
      <c r="A88" t="s">
        <v>192</v>
      </c>
      <c r="B88" t="s">
        <v>193</v>
      </c>
      <c r="C88" t="s">
        <v>3</v>
      </c>
      <c r="D88" s="13">
        <v>154</v>
      </c>
      <c r="E88" t="s">
        <v>9102</v>
      </c>
      <c r="F88" t="str">
        <f>IF(ISERROR(VLOOKUP(Transaktionen[[#This Row],[Transaktionen]],BTT[Verwendete Transaktion (Pflichtauswahl)],1,FALSE)),"nein","ja")</f>
        <v>nein</v>
      </c>
    </row>
    <row r="89" spans="1:7" x14ac:dyDescent="0.25">
      <c r="A89" t="s">
        <v>194</v>
      </c>
      <c r="B89" t="s">
        <v>195</v>
      </c>
      <c r="C89" t="s">
        <v>3</v>
      </c>
      <c r="D89" s="13">
        <v>24</v>
      </c>
      <c r="E89" t="s">
        <v>9102</v>
      </c>
      <c r="F89" t="str">
        <f>IF(ISERROR(VLOOKUP(Transaktionen[[#This Row],[Transaktionen]],BTT[Verwendete Transaktion (Pflichtauswahl)],1,FALSE)),"nein","ja")</f>
        <v>nein</v>
      </c>
    </row>
    <row r="90" spans="1:7" x14ac:dyDescent="0.25">
      <c r="A90" t="s">
        <v>9105</v>
      </c>
      <c r="B90" t="s">
        <v>148</v>
      </c>
      <c r="C90" t="s">
        <v>3</v>
      </c>
      <c r="D90" s="13">
        <v>16</v>
      </c>
      <c r="E90" t="s">
        <v>9102</v>
      </c>
      <c r="F90" s="10" t="str">
        <f>IF(ISERROR(VLOOKUP(Transaktionen[[#This Row],[Transaktionen]],BTT[Verwendete Transaktion (Pflichtauswahl)],1,FALSE)),"nein","ja")</f>
        <v>nein</v>
      </c>
    </row>
    <row r="91" spans="1:7" x14ac:dyDescent="0.25">
      <c r="A91" t="s">
        <v>196</v>
      </c>
      <c r="B91" t="s">
        <v>197</v>
      </c>
      <c r="C91" t="s">
        <v>3</v>
      </c>
      <c r="D91" s="13">
        <v>18</v>
      </c>
      <c r="E91" t="s">
        <v>9102</v>
      </c>
      <c r="F91" t="str">
        <f>IF(ISERROR(VLOOKUP(Transaktionen[[#This Row],[Transaktionen]],BTT[Verwendete Transaktion (Pflichtauswahl)],1,FALSE)),"nein","ja")</f>
        <v>nein</v>
      </c>
    </row>
    <row r="92" spans="1:7" x14ac:dyDescent="0.25">
      <c r="A92" t="s">
        <v>198</v>
      </c>
      <c r="B92" t="s">
        <v>199</v>
      </c>
      <c r="C92" t="s">
        <v>3</v>
      </c>
      <c r="D92" s="13">
        <v>48</v>
      </c>
      <c r="E92" t="s">
        <v>9102</v>
      </c>
      <c r="F92" t="str">
        <f>IF(ISERROR(VLOOKUP(Transaktionen[[#This Row],[Transaktionen]],BTT[Verwendete Transaktion (Pflichtauswahl)],1,FALSE)),"nein","ja")</f>
        <v>nein</v>
      </c>
    </row>
    <row r="93" spans="1:7" x14ac:dyDescent="0.25">
      <c r="A93" t="s">
        <v>200</v>
      </c>
      <c r="B93" t="s">
        <v>201</v>
      </c>
      <c r="C93" t="s">
        <v>3</v>
      </c>
      <c r="D93" s="13">
        <v>392</v>
      </c>
      <c r="E93" t="s">
        <v>9102</v>
      </c>
      <c r="F93" t="str">
        <f>IF(ISERROR(VLOOKUP(Transaktionen[[#This Row],[Transaktionen]],BTT[Verwendete Transaktion (Pflichtauswahl)],1,FALSE)),"nein","ja")</f>
        <v>nein</v>
      </c>
    </row>
    <row r="94" spans="1:7" x14ac:dyDescent="0.25">
      <c r="A94" t="s">
        <v>202</v>
      </c>
      <c r="B94" t="s">
        <v>203</v>
      </c>
      <c r="C94" t="s">
        <v>3</v>
      </c>
      <c r="D94" s="13">
        <v>39947</v>
      </c>
      <c r="E94" t="s">
        <v>9102</v>
      </c>
      <c r="F94" t="str">
        <f>IF(ISERROR(VLOOKUP(Transaktionen[[#This Row],[Transaktionen]],BTT[Verwendete Transaktion (Pflichtauswahl)],1,FALSE)),"nein","ja")</f>
        <v>nein</v>
      </c>
    </row>
    <row r="95" spans="1:7" x14ac:dyDescent="0.25">
      <c r="A95" t="s">
        <v>204</v>
      </c>
      <c r="B95" t="s">
        <v>205</v>
      </c>
      <c r="C95" t="s">
        <v>3</v>
      </c>
      <c r="D95" s="13">
        <v>4</v>
      </c>
      <c r="E95" t="s">
        <v>9102</v>
      </c>
      <c r="F95" t="str">
        <f>IF(ISERROR(VLOOKUP(Transaktionen[[#This Row],[Transaktionen]],BTT[Verwendete Transaktion (Pflichtauswahl)],1,FALSE)),"nein","ja")</f>
        <v>nein</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nein</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nein</v>
      </c>
    </row>
    <row r="101" spans="1:7" x14ac:dyDescent="0.25">
      <c r="A101" t="s">
        <v>216</v>
      </c>
      <c r="B101" t="s">
        <v>217</v>
      </c>
      <c r="C101" t="s">
        <v>3</v>
      </c>
      <c r="D101" s="13">
        <v>58</v>
      </c>
      <c r="E101" t="s">
        <v>9102</v>
      </c>
      <c r="F101" t="str">
        <f>IF(ISERROR(VLOOKUP(Transaktionen[[#This Row],[Transaktionen]],BTT[Verwendete Transaktion (Pflichtauswahl)],1,FALSE)),"nein","ja")</f>
        <v>nein</v>
      </c>
    </row>
    <row r="102" spans="1:7" x14ac:dyDescent="0.25">
      <c r="A102" t="s">
        <v>234</v>
      </c>
      <c r="B102" t="s">
        <v>235</v>
      </c>
      <c r="C102" t="s">
        <v>3</v>
      </c>
      <c r="D102" s="13">
        <v>12</v>
      </c>
      <c r="E102" t="s">
        <v>576</v>
      </c>
      <c r="F102" t="str">
        <f>IF(ISERROR(VLOOKUP(Transaktionen[[#This Row],[Transaktionen]],BTT[Verwendete Transaktion (Pflichtauswahl)],1,FALSE)),"nein","ja")</f>
        <v>nein</v>
      </c>
    </row>
    <row r="103" spans="1:7" x14ac:dyDescent="0.25">
      <c r="A103" t="s">
        <v>236</v>
      </c>
      <c r="B103" t="s">
        <v>237</v>
      </c>
      <c r="C103" t="s">
        <v>3</v>
      </c>
      <c r="D103" s="13">
        <v>18</v>
      </c>
      <c r="E103" t="s">
        <v>9102</v>
      </c>
      <c r="F103" t="str">
        <f>IF(ISERROR(VLOOKUP(Transaktionen[[#This Row],[Transaktionen]],BTT[Verwendete Transaktion (Pflichtauswahl)],1,FALSE)),"nein","ja")</f>
        <v>nein</v>
      </c>
    </row>
    <row r="104" spans="1:7" x14ac:dyDescent="0.25">
      <c r="A104" t="s">
        <v>238</v>
      </c>
      <c r="B104" t="s">
        <v>239</v>
      </c>
      <c r="C104" t="s">
        <v>3</v>
      </c>
      <c r="D104" s="13">
        <v>66</v>
      </c>
      <c r="E104" t="s">
        <v>9102</v>
      </c>
      <c r="F104" t="str">
        <f>IF(ISERROR(VLOOKUP(Transaktionen[[#This Row],[Transaktionen]],BTT[Verwendete Transaktion (Pflichtauswahl)],1,FALSE)),"nein","ja")</f>
        <v>nein</v>
      </c>
    </row>
    <row r="105" spans="1:7" x14ac:dyDescent="0.25">
      <c r="A105" t="s">
        <v>240</v>
      </c>
      <c r="B105" t="s">
        <v>241</v>
      </c>
      <c r="C105" t="s">
        <v>3</v>
      </c>
      <c r="D105" s="13">
        <v>30</v>
      </c>
      <c r="E105" t="s">
        <v>9102</v>
      </c>
      <c r="F105" t="str">
        <f>IF(ISERROR(VLOOKUP(Transaktionen[[#This Row],[Transaktionen]],BTT[Verwendete Transaktion (Pflichtauswahl)],1,FALSE)),"nein","ja")</f>
        <v>nein</v>
      </c>
    </row>
    <row r="106" spans="1:7" x14ac:dyDescent="0.25">
      <c r="A106" t="s">
        <v>242</v>
      </c>
      <c r="B106" t="s">
        <v>243</v>
      </c>
      <c r="C106" t="s">
        <v>3</v>
      </c>
      <c r="D106" s="13">
        <v>15</v>
      </c>
      <c r="E106" t="s">
        <v>9102</v>
      </c>
      <c r="F106" t="str">
        <f>IF(ISERROR(VLOOKUP(Transaktionen[[#This Row],[Transaktionen]],BTT[Verwendete Transaktion (Pflichtauswahl)],1,FALSE)),"nein","ja")</f>
        <v>nein</v>
      </c>
    </row>
    <row r="107" spans="1:7" x14ac:dyDescent="0.25">
      <c r="A107" t="s">
        <v>220</v>
      </c>
      <c r="B107" t="s">
        <v>221</v>
      </c>
      <c r="C107" t="s">
        <v>3</v>
      </c>
      <c r="D107" s="13">
        <v>42</v>
      </c>
      <c r="E107" t="s">
        <v>9102</v>
      </c>
      <c r="F107" t="str">
        <f>IF(ISERROR(VLOOKUP(Transaktionen[[#This Row],[Transaktionen]],BTT[Verwendete Transaktion (Pflichtauswahl)],1,FALSE)),"nein","ja")</f>
        <v>nein</v>
      </c>
    </row>
    <row r="108" spans="1:7" x14ac:dyDescent="0.25">
      <c r="A108" t="s">
        <v>218</v>
      </c>
      <c r="B108" t="s">
        <v>219</v>
      </c>
      <c r="C108" t="s">
        <v>3</v>
      </c>
      <c r="D108" s="13">
        <v>6</v>
      </c>
      <c r="E108" t="s">
        <v>9102</v>
      </c>
      <c r="F108" t="str">
        <f>IF(ISERROR(VLOOKUP(Transaktionen[[#This Row],[Transaktionen]],BTT[Verwendete Transaktion (Pflichtauswahl)],1,FALSE)),"nein","ja")</f>
        <v>nein</v>
      </c>
    </row>
    <row r="109" spans="1:7" x14ac:dyDescent="0.25">
      <c r="A109" t="s">
        <v>222</v>
      </c>
      <c r="B109" t="s">
        <v>223</v>
      </c>
      <c r="C109" t="s">
        <v>3</v>
      </c>
      <c r="D109" s="13">
        <v>24</v>
      </c>
      <c r="E109" t="s">
        <v>9102</v>
      </c>
      <c r="F109" t="str">
        <f>IF(ISERROR(VLOOKUP(Transaktionen[[#This Row],[Transaktionen]],BTT[Verwendete Transaktion (Pflichtauswahl)],1,FALSE)),"nein","ja")</f>
        <v>nein</v>
      </c>
    </row>
    <row r="110" spans="1:7" x14ac:dyDescent="0.25">
      <c r="A110" t="s">
        <v>224</v>
      </c>
      <c r="B110" t="s">
        <v>225</v>
      </c>
      <c r="C110" t="s">
        <v>3</v>
      </c>
      <c r="D110" s="13">
        <v>710</v>
      </c>
      <c r="E110" t="s">
        <v>9102</v>
      </c>
      <c r="F110" t="str">
        <f>IF(ISERROR(VLOOKUP(Transaktionen[[#This Row],[Transaktionen]],BTT[Verwendete Transaktion (Pflichtauswahl)],1,FALSE)),"nein","ja")</f>
        <v>nein</v>
      </c>
    </row>
    <row r="111" spans="1:7" x14ac:dyDescent="0.25">
      <c r="A111" t="s">
        <v>226</v>
      </c>
      <c r="B111" t="s">
        <v>227</v>
      </c>
      <c r="C111" t="s">
        <v>3</v>
      </c>
      <c r="D111" s="13">
        <v>6683</v>
      </c>
      <c r="E111" t="s">
        <v>9102</v>
      </c>
      <c r="F111" t="str">
        <f>IF(ISERROR(VLOOKUP(Transaktionen[[#This Row],[Transaktionen]],BTT[Verwendete Transaktion (Pflichtauswahl)],1,FALSE)),"nein","ja")</f>
        <v>nein</v>
      </c>
    </row>
    <row r="112" spans="1:7" x14ac:dyDescent="0.25">
      <c r="A112" t="s">
        <v>228</v>
      </c>
      <c r="B112" t="s">
        <v>229</v>
      </c>
      <c r="C112" t="s">
        <v>3</v>
      </c>
      <c r="D112" s="13">
        <v>1477</v>
      </c>
      <c r="E112" t="s">
        <v>9102</v>
      </c>
      <c r="F112" t="str">
        <f>IF(ISERROR(VLOOKUP(Transaktionen[[#This Row],[Transaktionen]],BTT[Verwendete Transaktion (Pflichtauswahl)],1,FALSE)),"nein","ja")</f>
        <v>nein</v>
      </c>
    </row>
    <row r="113" spans="1:7" x14ac:dyDescent="0.25">
      <c r="A113" t="s">
        <v>230</v>
      </c>
      <c r="B113" t="s">
        <v>231</v>
      </c>
      <c r="C113" t="s">
        <v>3</v>
      </c>
      <c r="D113" s="13">
        <v>12</v>
      </c>
      <c r="E113" t="s">
        <v>9102</v>
      </c>
      <c r="F113" t="str">
        <f>IF(ISERROR(VLOOKUP(Transaktionen[[#This Row],[Transaktionen]],BTT[Verwendete Transaktion (Pflichtauswahl)],1,FALSE)),"nein","ja")</f>
        <v>nein</v>
      </c>
    </row>
    <row r="114" spans="1:7" x14ac:dyDescent="0.25">
      <c r="A114" t="s">
        <v>232</v>
      </c>
      <c r="B114" t="s">
        <v>233</v>
      </c>
      <c r="C114" t="s">
        <v>3</v>
      </c>
      <c r="D114" s="13">
        <v>8</v>
      </c>
      <c r="E114" t="s">
        <v>9102</v>
      </c>
      <c r="F114" t="str">
        <f>IF(ISERROR(VLOOKUP(Transaktionen[[#This Row],[Transaktionen]],BTT[Verwendete Transaktion (Pflichtauswahl)],1,FALSE)),"nein","ja")</f>
        <v>nein</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nein</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nein</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nein</v>
      </c>
    </row>
    <row r="121" spans="1:7" x14ac:dyDescent="0.25">
      <c r="A121" t="s">
        <v>248</v>
      </c>
      <c r="B121" t="s">
        <v>249</v>
      </c>
      <c r="C121" t="s">
        <v>3</v>
      </c>
      <c r="D121" s="13">
        <v>18</v>
      </c>
      <c r="E121" t="s">
        <v>576</v>
      </c>
      <c r="F121" t="str">
        <f>IF(ISERROR(VLOOKUP(Transaktionen[[#This Row],[Transaktionen]],BTT[Verwendete Transaktion (Pflichtauswahl)],1,FALSE)),"nein","ja")</f>
        <v>nein</v>
      </c>
    </row>
    <row r="122" spans="1:7" x14ac:dyDescent="0.25">
      <c r="A122" t="s">
        <v>250</v>
      </c>
      <c r="B122" t="s">
        <v>251</v>
      </c>
      <c r="C122" t="s">
        <v>3</v>
      </c>
      <c r="D122" s="13">
        <v>6</v>
      </c>
      <c r="E122" t="s">
        <v>576</v>
      </c>
      <c r="F122" t="str">
        <f>IF(ISERROR(VLOOKUP(Transaktionen[[#This Row],[Transaktionen]],BTT[Verwendete Transaktion (Pflichtauswahl)],1,FALSE)),"nein","ja")</f>
        <v>nein</v>
      </c>
    </row>
    <row r="123" spans="1:7" x14ac:dyDescent="0.25">
      <c r="A123" t="s">
        <v>252</v>
      </c>
      <c r="B123" t="s">
        <v>253</v>
      </c>
      <c r="C123" t="s">
        <v>3</v>
      </c>
      <c r="D123" s="13">
        <v>120</v>
      </c>
      <c r="E123" t="s">
        <v>9102</v>
      </c>
      <c r="F123" t="str">
        <f>IF(ISERROR(VLOOKUP(Transaktionen[[#This Row],[Transaktionen]],BTT[Verwendete Transaktion (Pflichtauswahl)],1,FALSE)),"nein","ja")</f>
        <v>nein</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nein</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nein</v>
      </c>
    </row>
    <row r="130" spans="1:7" x14ac:dyDescent="0.25">
      <c r="A130" t="s">
        <v>258</v>
      </c>
      <c r="B130" t="s">
        <v>259</v>
      </c>
      <c r="C130" t="s">
        <v>3</v>
      </c>
      <c r="D130" s="13">
        <v>212</v>
      </c>
      <c r="E130" t="s">
        <v>9102</v>
      </c>
      <c r="F130" t="str">
        <f>IF(ISERROR(VLOOKUP(Transaktionen[[#This Row],[Transaktionen]],BTT[Verwendete Transaktion (Pflichtauswahl)],1,FALSE)),"nein","ja")</f>
        <v>nein</v>
      </c>
    </row>
    <row r="131" spans="1:7" x14ac:dyDescent="0.25">
      <c r="A131" t="s">
        <v>260</v>
      </c>
      <c r="B131" t="s">
        <v>261</v>
      </c>
      <c r="C131" t="s">
        <v>3</v>
      </c>
      <c r="D131" s="13">
        <v>807</v>
      </c>
      <c r="E131" t="s">
        <v>9102</v>
      </c>
      <c r="F131" t="str">
        <f>IF(ISERROR(VLOOKUP(Transaktionen[[#This Row],[Transaktionen]],BTT[Verwendete Transaktion (Pflichtauswahl)],1,FALSE)),"nein","ja")</f>
        <v>nein</v>
      </c>
    </row>
    <row r="132" spans="1:7" x14ac:dyDescent="0.25">
      <c r="A132" t="s">
        <v>262</v>
      </c>
      <c r="B132" t="s">
        <v>263</v>
      </c>
      <c r="C132" t="s">
        <v>3</v>
      </c>
      <c r="D132" s="13">
        <v>6181</v>
      </c>
      <c r="E132" t="s">
        <v>9102</v>
      </c>
      <c r="F132" t="str">
        <f>IF(ISERROR(VLOOKUP(Transaktionen[[#This Row],[Transaktionen]],BTT[Verwendete Transaktion (Pflichtauswahl)],1,FALSE)),"nein","ja")</f>
        <v>nein</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nein</v>
      </c>
    </row>
    <row r="141" spans="1:7" x14ac:dyDescent="0.25">
      <c r="A141" t="s">
        <v>6380</v>
      </c>
      <c r="B141" t="s">
        <v>7474</v>
      </c>
      <c r="C141" t="s">
        <v>3</v>
      </c>
      <c r="D141" s="13">
        <v>24</v>
      </c>
      <c r="E141" t="s">
        <v>9102</v>
      </c>
      <c r="F141" t="str">
        <f>IF(ISERROR(VLOOKUP(Transaktionen[[#This Row],[Transaktionen]],BTT[Verwendete Transaktion (Pflichtauswahl)],1,FALSE)),"nein","ja")</f>
        <v>nein</v>
      </c>
    </row>
    <row r="142" spans="1:7" x14ac:dyDescent="0.25">
      <c r="A142" t="s">
        <v>267</v>
      </c>
      <c r="B142" t="s">
        <v>268</v>
      </c>
      <c r="C142" t="s">
        <v>3</v>
      </c>
      <c r="D142" s="13">
        <v>24</v>
      </c>
      <c r="E142" t="s">
        <v>9102</v>
      </c>
      <c r="F142" t="str">
        <f>IF(ISERROR(VLOOKUP(Transaktionen[[#This Row],[Transaktionen]],BTT[Verwendete Transaktion (Pflichtauswahl)],1,FALSE)),"nein","ja")</f>
        <v>nein</v>
      </c>
    </row>
    <row r="143" spans="1:7" x14ac:dyDescent="0.25">
      <c r="A143" t="s">
        <v>269</v>
      </c>
      <c r="B143" t="s">
        <v>270</v>
      </c>
      <c r="C143" t="s">
        <v>3</v>
      </c>
      <c r="D143" s="13">
        <v>12</v>
      </c>
      <c r="E143" t="s">
        <v>9102</v>
      </c>
      <c r="F143" t="str">
        <f>IF(ISERROR(VLOOKUP(Transaktionen[[#This Row],[Transaktionen]],BTT[Verwendete Transaktion (Pflichtauswahl)],1,FALSE)),"nein","ja")</f>
        <v>nein</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nein</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nein</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nein</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nein</v>
      </c>
    </row>
    <row r="160" spans="1:7" x14ac:dyDescent="0.25">
      <c r="A160" t="s">
        <v>279</v>
      </c>
      <c r="B160" t="s">
        <v>280</v>
      </c>
      <c r="C160" t="s">
        <v>3</v>
      </c>
      <c r="D160" s="13">
        <v>3973</v>
      </c>
      <c r="E160" t="s">
        <v>9102</v>
      </c>
      <c r="F160" t="str">
        <f>IF(ISERROR(VLOOKUP(Transaktionen[[#This Row],[Transaktionen]],BTT[Verwendete Transaktion (Pflichtauswahl)],1,FALSE)),"nein","ja")</f>
        <v>nein</v>
      </c>
    </row>
    <row r="161" spans="1:7" x14ac:dyDescent="0.25">
      <c r="A161" t="s">
        <v>281</v>
      </c>
      <c r="B161" t="s">
        <v>282</v>
      </c>
      <c r="C161" t="s">
        <v>3</v>
      </c>
      <c r="D161" s="13">
        <v>312</v>
      </c>
      <c r="E161" t="s">
        <v>9102</v>
      </c>
      <c r="F161" t="str">
        <f>IF(ISERROR(VLOOKUP(Transaktionen[[#This Row],[Transaktionen]],BTT[Verwendete Transaktion (Pflichtauswahl)],1,FALSE)),"nein","ja")</f>
        <v>nein</v>
      </c>
    </row>
    <row r="162" spans="1:7" x14ac:dyDescent="0.25">
      <c r="A162" t="s">
        <v>283</v>
      </c>
      <c r="B162" t="s">
        <v>284</v>
      </c>
      <c r="C162" t="s">
        <v>3</v>
      </c>
      <c r="D162" s="13">
        <v>1238</v>
      </c>
      <c r="E162" t="s">
        <v>9102</v>
      </c>
      <c r="F162" t="str">
        <f>IF(ISERROR(VLOOKUP(Transaktionen[[#This Row],[Transaktionen]],BTT[Verwendete Transaktion (Pflichtauswahl)],1,FALSE)),"nein","ja")</f>
        <v>nein</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nein</v>
      </c>
    </row>
    <row r="187" spans="1:7" x14ac:dyDescent="0.25">
      <c r="A187" t="s">
        <v>287</v>
      </c>
      <c r="B187" t="s">
        <v>288</v>
      </c>
      <c r="C187" t="s">
        <v>3</v>
      </c>
      <c r="D187" s="13">
        <v>553</v>
      </c>
      <c r="E187" t="s">
        <v>576</v>
      </c>
      <c r="F187" t="str">
        <f>IF(ISERROR(VLOOKUP(Transaktionen[[#This Row],[Transaktionen]],BTT[Verwendete Transaktion (Pflichtauswahl)],1,FALSE)),"nein","ja")</f>
        <v>nein</v>
      </c>
    </row>
    <row r="188" spans="1:7" x14ac:dyDescent="0.25">
      <c r="A188" t="s">
        <v>291</v>
      </c>
      <c r="B188" t="s">
        <v>292</v>
      </c>
      <c r="C188" t="s">
        <v>3</v>
      </c>
      <c r="D188" s="13">
        <v>11</v>
      </c>
      <c r="E188" t="s">
        <v>9102</v>
      </c>
      <c r="F188" t="str">
        <f>IF(ISERROR(VLOOKUP(Transaktionen[[#This Row],[Transaktionen]],BTT[Verwendete Transaktion (Pflichtauswahl)],1,FALSE)),"nein","ja")</f>
        <v>nein</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nein</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nein</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nein</v>
      </c>
    </row>
    <row r="198" spans="1:7" x14ac:dyDescent="0.25">
      <c r="A198" t="s">
        <v>6426</v>
      </c>
      <c r="B198" t="s">
        <v>7519</v>
      </c>
      <c r="C198" t="s">
        <v>3</v>
      </c>
      <c r="D198" s="13">
        <v>8</v>
      </c>
      <c r="E198" t="s">
        <v>576</v>
      </c>
      <c r="F198" t="str">
        <f>IF(ISERROR(VLOOKUP(Transaktionen[[#This Row],[Transaktionen]],BTT[Verwendete Transaktion (Pflichtauswahl)],1,FALSE)),"nein","ja")</f>
        <v>nein</v>
      </c>
    </row>
    <row r="199" spans="1:7" x14ac:dyDescent="0.25">
      <c r="A199" t="s">
        <v>297</v>
      </c>
      <c r="B199" t="s">
        <v>298</v>
      </c>
      <c r="C199" t="s">
        <v>3</v>
      </c>
      <c r="D199" s="13">
        <v>165723</v>
      </c>
      <c r="E199" t="s">
        <v>9102</v>
      </c>
      <c r="F199" t="str">
        <f>IF(ISERROR(VLOOKUP(Transaktionen[[#This Row],[Transaktionen]],BTT[Verwendete Transaktion (Pflichtauswahl)],1,FALSE)),"nein","ja")</f>
        <v>nein</v>
      </c>
    </row>
    <row r="200" spans="1:7" x14ac:dyDescent="0.25">
      <c r="A200" t="s">
        <v>9106</v>
      </c>
      <c r="B200" t="s">
        <v>9107</v>
      </c>
      <c r="C200" t="s">
        <v>3</v>
      </c>
      <c r="D200" s="13">
        <v>66</v>
      </c>
      <c r="E200" t="s">
        <v>9102</v>
      </c>
      <c r="F200" s="10" t="str">
        <f>IF(ISERROR(VLOOKUP(Transaktionen[[#This Row],[Transaktionen]],BTT[Verwendete Transaktion (Pflichtauswahl)],1,FALSE)),"nein","ja")</f>
        <v>nein</v>
      </c>
    </row>
    <row r="201" spans="1:7" x14ac:dyDescent="0.25">
      <c r="A201" t="s">
        <v>299</v>
      </c>
      <c r="B201" t="s">
        <v>300</v>
      </c>
      <c r="C201" t="s">
        <v>3</v>
      </c>
      <c r="D201" s="13">
        <v>16</v>
      </c>
      <c r="E201" t="s">
        <v>9102</v>
      </c>
      <c r="F201" t="str">
        <f>IF(ISERROR(VLOOKUP(Transaktionen[[#This Row],[Transaktionen]],BTT[Verwendete Transaktion (Pflichtauswahl)],1,FALSE)),"nein","ja")</f>
        <v>nein</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nein</v>
      </c>
    </row>
    <row r="206" spans="1:7" x14ac:dyDescent="0.25">
      <c r="A206" t="s">
        <v>303</v>
      </c>
      <c r="B206" t="s">
        <v>304</v>
      </c>
      <c r="C206" t="s">
        <v>3</v>
      </c>
      <c r="D206" s="13">
        <v>12</v>
      </c>
      <c r="E206" t="s">
        <v>9102</v>
      </c>
      <c r="F206" t="str">
        <f>IF(ISERROR(VLOOKUP(Transaktionen[[#This Row],[Transaktionen]],BTT[Verwendete Transaktion (Pflichtauswahl)],1,FALSE)),"nein","ja")</f>
        <v>nein</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nein</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nein</v>
      </c>
    </row>
    <row r="213" spans="1:7" x14ac:dyDescent="0.25">
      <c r="A213" t="s">
        <v>309</v>
      </c>
      <c r="B213" t="s">
        <v>310</v>
      </c>
      <c r="C213" t="s">
        <v>3</v>
      </c>
      <c r="D213" s="13">
        <v>324</v>
      </c>
      <c r="E213" t="s">
        <v>9102</v>
      </c>
      <c r="F213" t="str">
        <f>IF(ISERROR(VLOOKUP(Transaktionen[[#This Row],[Transaktionen]],BTT[Verwendete Transaktion (Pflichtauswahl)],1,FALSE)),"nein","ja")</f>
        <v>nein</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nein</v>
      </c>
    </row>
    <row r="221" spans="1:7" x14ac:dyDescent="0.25">
      <c r="A221" t="s">
        <v>6437</v>
      </c>
      <c r="B221" t="s">
        <v>7530</v>
      </c>
      <c r="C221" t="s">
        <v>3</v>
      </c>
      <c r="D221" s="13">
        <v>14</v>
      </c>
      <c r="E221" t="s">
        <v>576</v>
      </c>
      <c r="F221" t="str">
        <f>IF(ISERROR(VLOOKUP(Transaktionen[[#This Row],[Transaktionen]],BTT[Verwendete Transaktion (Pflichtauswahl)],1,FALSE)),"nein","ja")</f>
        <v>nein</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nein</v>
      </c>
    </row>
    <row r="226" spans="1:7" x14ac:dyDescent="0.25">
      <c r="A226" t="s">
        <v>317</v>
      </c>
      <c r="B226" t="s">
        <v>318</v>
      </c>
      <c r="C226" t="s">
        <v>3</v>
      </c>
      <c r="D226" s="13">
        <v>32</v>
      </c>
      <c r="E226" t="s">
        <v>576</v>
      </c>
      <c r="F226" t="str">
        <f>IF(ISERROR(VLOOKUP(Transaktionen[[#This Row],[Transaktionen]],BTT[Verwendete Transaktion (Pflichtauswahl)],1,FALSE)),"nein","ja")</f>
        <v>nein</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nein</v>
      </c>
    </row>
    <row r="230" spans="1:7" x14ac:dyDescent="0.25">
      <c r="A230" t="s">
        <v>321</v>
      </c>
      <c r="B230" t="s">
        <v>322</v>
      </c>
      <c r="C230" t="s">
        <v>3</v>
      </c>
      <c r="D230" s="13">
        <v>41599</v>
      </c>
      <c r="E230" t="s">
        <v>9102</v>
      </c>
      <c r="F230" t="str">
        <f>IF(ISERROR(VLOOKUP(Transaktionen[[#This Row],[Transaktionen]],BTT[Verwendete Transaktion (Pflichtauswahl)],1,FALSE)),"nein","ja")</f>
        <v>nein</v>
      </c>
    </row>
    <row r="231" spans="1:7" x14ac:dyDescent="0.25">
      <c r="A231" t="s">
        <v>323</v>
      </c>
      <c r="B231" t="s">
        <v>324</v>
      </c>
      <c r="C231" t="s">
        <v>3</v>
      </c>
      <c r="D231" s="13">
        <v>48</v>
      </c>
      <c r="E231" t="s">
        <v>9102</v>
      </c>
      <c r="F231" t="str">
        <f>IF(ISERROR(VLOOKUP(Transaktionen[[#This Row],[Transaktionen]],BTT[Verwendete Transaktion (Pflichtauswahl)],1,FALSE)),"nein","ja")</f>
        <v>nein</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nein</v>
      </c>
    </row>
    <row r="234" spans="1:7" x14ac:dyDescent="0.25">
      <c r="A234" t="s">
        <v>327</v>
      </c>
      <c r="B234" t="s">
        <v>328</v>
      </c>
      <c r="C234" t="s">
        <v>3</v>
      </c>
      <c r="D234" s="13">
        <v>216</v>
      </c>
      <c r="E234" t="s">
        <v>9102</v>
      </c>
      <c r="F234" t="str">
        <f>IF(ISERROR(VLOOKUP(Transaktionen[[#This Row],[Transaktionen]],BTT[Verwendete Transaktion (Pflichtauswahl)],1,FALSE)),"nein","ja")</f>
        <v>nein</v>
      </c>
    </row>
    <row r="235" spans="1:7" x14ac:dyDescent="0.25">
      <c r="A235" t="s">
        <v>329</v>
      </c>
      <c r="B235" t="s">
        <v>330</v>
      </c>
      <c r="C235" t="s">
        <v>3</v>
      </c>
      <c r="D235" s="13">
        <v>136</v>
      </c>
      <c r="E235" t="s">
        <v>9102</v>
      </c>
      <c r="F235" t="str">
        <f>IF(ISERROR(VLOOKUP(Transaktionen[[#This Row],[Transaktionen]],BTT[Verwendete Transaktion (Pflichtauswahl)],1,FALSE)),"nein","ja")</f>
        <v>nein</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nein</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nein</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nein</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nein</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nein</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nein</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nein</v>
      </c>
    </row>
    <row r="261" spans="1:7" x14ac:dyDescent="0.25">
      <c r="A261" t="s">
        <v>339</v>
      </c>
      <c r="B261" t="s">
        <v>340</v>
      </c>
      <c r="C261" t="s">
        <v>3</v>
      </c>
      <c r="D261" s="13">
        <v>8896</v>
      </c>
      <c r="E261" t="s">
        <v>9102</v>
      </c>
      <c r="F261" t="str">
        <f>IF(ISERROR(VLOOKUP(Transaktionen[[#This Row],[Transaktionen]],BTT[Verwendete Transaktion (Pflichtauswahl)],1,FALSE)),"nein","ja")</f>
        <v>nein</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nein</v>
      </c>
    </row>
    <row r="264" spans="1:7" x14ac:dyDescent="0.25">
      <c r="A264" t="s">
        <v>343</v>
      </c>
      <c r="B264" t="s">
        <v>344</v>
      </c>
      <c r="C264" t="s">
        <v>3</v>
      </c>
      <c r="D264" s="13">
        <v>2550</v>
      </c>
      <c r="E264" t="s">
        <v>9102</v>
      </c>
      <c r="F264" t="str">
        <f>IF(ISERROR(VLOOKUP(Transaktionen[[#This Row],[Transaktionen]],BTT[Verwendete Transaktion (Pflichtauswahl)],1,FALSE)),"nein","ja")</f>
        <v>nein</v>
      </c>
    </row>
    <row r="265" spans="1:7" x14ac:dyDescent="0.25">
      <c r="A265" t="s">
        <v>345</v>
      </c>
      <c r="B265" t="s">
        <v>346</v>
      </c>
      <c r="C265" t="s">
        <v>3</v>
      </c>
      <c r="D265" s="13">
        <v>1934</v>
      </c>
      <c r="E265" t="s">
        <v>9102</v>
      </c>
      <c r="F265" t="str">
        <f>IF(ISERROR(VLOOKUP(Transaktionen[[#This Row],[Transaktionen]],BTT[Verwendete Transaktion (Pflichtauswahl)],1,FALSE)),"nein","ja")</f>
        <v>nein</v>
      </c>
    </row>
    <row r="266" spans="1:7" x14ac:dyDescent="0.25">
      <c r="A266" t="s">
        <v>347</v>
      </c>
      <c r="B266" t="s">
        <v>348</v>
      </c>
      <c r="C266" t="s">
        <v>3</v>
      </c>
      <c r="D266" s="13">
        <v>196</v>
      </c>
      <c r="E266" t="s">
        <v>9102</v>
      </c>
      <c r="F266" t="str">
        <f>IF(ISERROR(VLOOKUP(Transaktionen[[#This Row],[Transaktionen]],BTT[Verwendete Transaktion (Pflichtauswahl)],1,FALSE)),"nein","ja")</f>
        <v>nein</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nein</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nein</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nein</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nein</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nein</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nein</v>
      </c>
    </row>
    <row r="329" spans="1:7" x14ac:dyDescent="0.25">
      <c r="A329" t="s">
        <v>361</v>
      </c>
      <c r="B329" t="s">
        <v>362</v>
      </c>
      <c r="C329" t="s">
        <v>3</v>
      </c>
      <c r="D329" s="13">
        <v>16</v>
      </c>
      <c r="E329" t="s">
        <v>9102</v>
      </c>
      <c r="F329" t="str">
        <f>IF(ISERROR(VLOOKUP(Transaktionen[[#This Row],[Transaktionen]],BTT[Verwendete Transaktion (Pflichtauswahl)],1,FALSE)),"nein","ja")</f>
        <v>nein</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nein</v>
      </c>
    </row>
    <row r="390" spans="1:7" x14ac:dyDescent="0.25">
      <c r="A390" t="s">
        <v>365</v>
      </c>
      <c r="B390" t="s">
        <v>366</v>
      </c>
      <c r="C390" t="s">
        <v>3</v>
      </c>
      <c r="D390" s="13">
        <v>33</v>
      </c>
      <c r="E390" t="s">
        <v>9102</v>
      </c>
      <c r="F390" t="str">
        <f>IF(ISERROR(VLOOKUP(Transaktionen[[#This Row],[Transaktionen]],BTT[Verwendete Transaktion (Pflichtauswahl)],1,FALSE)),"nein","ja")</f>
        <v>nein</v>
      </c>
    </row>
    <row r="391" spans="1:7" x14ac:dyDescent="0.25">
      <c r="A391" t="s">
        <v>367</v>
      </c>
      <c r="B391" t="s">
        <v>368</v>
      </c>
      <c r="C391" t="s">
        <v>3</v>
      </c>
      <c r="D391" s="13">
        <v>75135</v>
      </c>
      <c r="E391" t="s">
        <v>9102</v>
      </c>
      <c r="F391" t="str">
        <f>IF(ISERROR(VLOOKUP(Transaktionen[[#This Row],[Transaktionen]],BTT[Verwendete Transaktion (Pflichtauswahl)],1,FALSE)),"nein","ja")</f>
        <v>nein</v>
      </c>
    </row>
    <row r="392" spans="1:7" x14ac:dyDescent="0.25">
      <c r="A392" t="s">
        <v>369</v>
      </c>
      <c r="B392" t="s">
        <v>370</v>
      </c>
      <c r="C392" t="s">
        <v>3</v>
      </c>
      <c r="D392" s="13">
        <v>296</v>
      </c>
      <c r="E392" t="s">
        <v>576</v>
      </c>
      <c r="F392" t="str">
        <f>IF(ISERROR(VLOOKUP(Transaktionen[[#This Row],[Transaktionen]],BTT[Verwendete Transaktion (Pflichtauswahl)],1,FALSE)),"nein","ja")</f>
        <v>nein</v>
      </c>
    </row>
    <row r="393" spans="1:7" x14ac:dyDescent="0.25">
      <c r="A393" t="s">
        <v>371</v>
      </c>
      <c r="B393" t="s">
        <v>372</v>
      </c>
      <c r="C393" t="s">
        <v>3</v>
      </c>
      <c r="D393" s="13">
        <v>160</v>
      </c>
      <c r="E393" t="s">
        <v>9102</v>
      </c>
      <c r="F393" t="str">
        <f>IF(ISERROR(VLOOKUP(Transaktionen[[#This Row],[Transaktionen]],BTT[Verwendete Transaktion (Pflichtauswahl)],1,FALSE)),"nein","ja")</f>
        <v>nein</v>
      </c>
    </row>
    <row r="394" spans="1:7" x14ac:dyDescent="0.25">
      <c r="A394" t="s">
        <v>373</v>
      </c>
      <c r="B394" t="s">
        <v>374</v>
      </c>
      <c r="C394" t="s">
        <v>3</v>
      </c>
      <c r="D394" s="13">
        <v>40</v>
      </c>
      <c r="E394" t="s">
        <v>9102</v>
      </c>
      <c r="F394" t="str">
        <f>IF(ISERROR(VLOOKUP(Transaktionen[[#This Row],[Transaktionen]],BTT[Verwendete Transaktion (Pflichtauswahl)],1,FALSE)),"nein","ja")</f>
        <v>nein</v>
      </c>
    </row>
    <row r="395" spans="1:7" x14ac:dyDescent="0.25">
      <c r="A395" t="s">
        <v>375</v>
      </c>
      <c r="B395" t="s">
        <v>376</v>
      </c>
      <c r="C395" t="s">
        <v>3</v>
      </c>
      <c r="D395" s="13">
        <v>715</v>
      </c>
      <c r="E395" t="s">
        <v>9102</v>
      </c>
      <c r="F395" t="str">
        <f>IF(ISERROR(VLOOKUP(Transaktionen[[#This Row],[Transaktionen]],BTT[Verwendete Transaktion (Pflichtauswahl)],1,FALSE)),"nein","ja")</f>
        <v>nein</v>
      </c>
    </row>
    <row r="396" spans="1:7" x14ac:dyDescent="0.25">
      <c r="A396" t="s">
        <v>377</v>
      </c>
      <c r="B396" t="s">
        <v>235</v>
      </c>
      <c r="C396" t="s">
        <v>3</v>
      </c>
      <c r="D396" s="13">
        <v>62</v>
      </c>
      <c r="E396" t="s">
        <v>9102</v>
      </c>
      <c r="F396" t="str">
        <f>IF(ISERROR(VLOOKUP(Transaktionen[[#This Row],[Transaktionen]],BTT[Verwendete Transaktion (Pflichtauswahl)],1,FALSE)),"nein","ja")</f>
        <v>nein</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nein</v>
      </c>
    </row>
    <row r="399" spans="1:7" x14ac:dyDescent="0.25">
      <c r="A399" t="s">
        <v>380</v>
      </c>
      <c r="B399" t="s">
        <v>381</v>
      </c>
      <c r="C399" t="s">
        <v>3</v>
      </c>
      <c r="D399" s="13">
        <v>243</v>
      </c>
      <c r="E399" t="s">
        <v>9102</v>
      </c>
      <c r="F399" t="str">
        <f>IF(ISERROR(VLOOKUP(Transaktionen[[#This Row],[Transaktionen]],BTT[Verwendete Transaktion (Pflichtauswahl)],1,FALSE)),"nein","ja")</f>
        <v>nein</v>
      </c>
    </row>
    <row r="400" spans="1:7" x14ac:dyDescent="0.25">
      <c r="A400" t="s">
        <v>382</v>
      </c>
      <c r="B400" t="s">
        <v>383</v>
      </c>
      <c r="C400" t="s">
        <v>3</v>
      </c>
      <c r="D400" s="13">
        <v>525</v>
      </c>
      <c r="E400" t="s">
        <v>9102</v>
      </c>
      <c r="F400" t="str">
        <f>IF(ISERROR(VLOOKUP(Transaktionen[[#This Row],[Transaktionen]],BTT[Verwendete Transaktion (Pflichtauswahl)],1,FALSE)),"nein","ja")</f>
        <v>nein</v>
      </c>
    </row>
    <row r="401" spans="1:7" x14ac:dyDescent="0.25">
      <c r="A401" t="s">
        <v>384</v>
      </c>
      <c r="B401" t="s">
        <v>385</v>
      </c>
      <c r="C401" t="s">
        <v>3</v>
      </c>
      <c r="D401" s="13">
        <v>43</v>
      </c>
      <c r="E401" t="s">
        <v>9102</v>
      </c>
      <c r="F401" t="str">
        <f>IF(ISERROR(VLOOKUP(Transaktionen[[#This Row],[Transaktionen]],BTT[Verwendete Transaktion (Pflichtauswahl)],1,FALSE)),"nein","ja")</f>
        <v>nein</v>
      </c>
    </row>
    <row r="402" spans="1:7" x14ac:dyDescent="0.25">
      <c r="A402" t="s">
        <v>386</v>
      </c>
      <c r="B402" t="s">
        <v>387</v>
      </c>
      <c r="C402" t="s">
        <v>3</v>
      </c>
      <c r="D402" s="13">
        <v>18</v>
      </c>
      <c r="E402" t="s">
        <v>9102</v>
      </c>
      <c r="F402" t="str">
        <f>IF(ISERROR(VLOOKUP(Transaktionen[[#This Row],[Transaktionen]],BTT[Verwendete Transaktion (Pflichtauswahl)],1,FALSE)),"nein","ja")</f>
        <v>nein</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nein</v>
      </c>
    </row>
    <row r="406" spans="1:7" x14ac:dyDescent="0.25">
      <c r="A406" t="s">
        <v>388</v>
      </c>
      <c r="B406" t="s">
        <v>389</v>
      </c>
      <c r="C406" t="s">
        <v>3</v>
      </c>
      <c r="D406" s="13">
        <v>30</v>
      </c>
      <c r="E406" t="s">
        <v>9102</v>
      </c>
      <c r="F406" t="str">
        <f>IF(ISERROR(VLOOKUP(Transaktionen[[#This Row],[Transaktionen]],BTT[Verwendete Transaktion (Pflichtauswahl)],1,FALSE)),"nein","ja")</f>
        <v>nein</v>
      </c>
    </row>
    <row r="407" spans="1:7" x14ac:dyDescent="0.25">
      <c r="A407" t="s">
        <v>390</v>
      </c>
      <c r="B407" t="s">
        <v>391</v>
      </c>
      <c r="C407" t="s">
        <v>3</v>
      </c>
      <c r="D407" s="13">
        <v>9562</v>
      </c>
      <c r="E407" t="s">
        <v>9102</v>
      </c>
      <c r="F407" t="str">
        <f>IF(ISERROR(VLOOKUP(Transaktionen[[#This Row],[Transaktionen]],BTT[Verwendete Transaktion (Pflichtauswahl)],1,FALSE)),"nein","ja")</f>
        <v>nein</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nein</v>
      </c>
    </row>
    <row r="410" spans="1:7" x14ac:dyDescent="0.25">
      <c r="A410" t="s">
        <v>6586</v>
      </c>
      <c r="B410" t="s">
        <v>7677</v>
      </c>
      <c r="C410" t="s">
        <v>3</v>
      </c>
      <c r="D410" s="13">
        <v>36</v>
      </c>
      <c r="E410" t="s">
        <v>576</v>
      </c>
      <c r="F410" t="str">
        <f>IF(ISERROR(VLOOKUP(Transaktionen[[#This Row],[Transaktionen]],BTT[Verwendete Transaktion (Pflichtauswahl)],1,FALSE)),"nein","ja")</f>
        <v>nein</v>
      </c>
    </row>
    <row r="411" spans="1:7" x14ac:dyDescent="0.25">
      <c r="A411" t="s">
        <v>396</v>
      </c>
      <c r="B411" t="s">
        <v>397</v>
      </c>
      <c r="C411" t="s">
        <v>3</v>
      </c>
      <c r="D411" s="13">
        <v>2499</v>
      </c>
      <c r="E411" t="s">
        <v>9102</v>
      </c>
      <c r="F411" t="str">
        <f>IF(ISERROR(VLOOKUP(Transaktionen[[#This Row],[Transaktionen]],BTT[Verwendete Transaktion (Pflichtauswahl)],1,FALSE)),"nein","ja")</f>
        <v>nein</v>
      </c>
    </row>
    <row r="412" spans="1:7" x14ac:dyDescent="0.25">
      <c r="A412" t="s">
        <v>398</v>
      </c>
      <c r="B412" t="s">
        <v>399</v>
      </c>
      <c r="C412" t="s">
        <v>3</v>
      </c>
      <c r="D412" s="13">
        <v>2753</v>
      </c>
      <c r="E412" t="s">
        <v>9102</v>
      </c>
      <c r="F412" t="str">
        <f>IF(ISERROR(VLOOKUP(Transaktionen[[#This Row],[Transaktionen]],BTT[Verwendete Transaktion (Pflichtauswahl)],1,FALSE)),"nein","ja")</f>
        <v>nein</v>
      </c>
    </row>
    <row r="413" spans="1:7" x14ac:dyDescent="0.25">
      <c r="A413" t="s">
        <v>6587</v>
      </c>
      <c r="B413" t="s">
        <v>7678</v>
      </c>
      <c r="C413" t="s">
        <v>3</v>
      </c>
      <c r="D413" s="13">
        <v>24</v>
      </c>
      <c r="E413" t="s">
        <v>9102</v>
      </c>
      <c r="F413" t="str">
        <f>IF(ISERROR(VLOOKUP(Transaktionen[[#This Row],[Transaktionen]],BTT[Verwendete Transaktion (Pflichtauswahl)],1,FALSE)),"nein","ja")</f>
        <v>nein</v>
      </c>
    </row>
    <row r="414" spans="1:7" x14ac:dyDescent="0.25">
      <c r="A414" t="s">
        <v>400</v>
      </c>
      <c r="B414" t="s">
        <v>401</v>
      </c>
      <c r="C414" t="s">
        <v>3</v>
      </c>
      <c r="D414" s="13">
        <v>2447</v>
      </c>
      <c r="E414" t="s">
        <v>9102</v>
      </c>
      <c r="F414" t="str">
        <f>IF(ISERROR(VLOOKUP(Transaktionen[[#This Row],[Transaktionen]],BTT[Verwendete Transaktion (Pflichtauswahl)],1,FALSE)),"nein","ja")</f>
        <v>nein</v>
      </c>
    </row>
    <row r="415" spans="1:7" x14ac:dyDescent="0.25">
      <c r="A415" t="s">
        <v>402</v>
      </c>
      <c r="B415" t="s">
        <v>403</v>
      </c>
      <c r="C415" t="s">
        <v>3</v>
      </c>
      <c r="D415" s="13">
        <v>68</v>
      </c>
      <c r="E415" t="s">
        <v>9102</v>
      </c>
      <c r="F415" t="str">
        <f>IF(ISERROR(VLOOKUP(Transaktionen[[#This Row],[Transaktionen]],BTT[Verwendete Transaktion (Pflichtauswahl)],1,FALSE)),"nein","ja")</f>
        <v>nein</v>
      </c>
    </row>
    <row r="416" spans="1:7" x14ac:dyDescent="0.25">
      <c r="A416" t="s">
        <v>404</v>
      </c>
      <c r="B416" t="s">
        <v>405</v>
      </c>
      <c r="C416" t="s">
        <v>3</v>
      </c>
      <c r="D416" s="13">
        <v>75</v>
      </c>
      <c r="E416" t="s">
        <v>9102</v>
      </c>
      <c r="F416" t="str">
        <f>IF(ISERROR(VLOOKUP(Transaktionen[[#This Row],[Transaktionen]],BTT[Verwendete Transaktion (Pflichtauswahl)],1,FALSE)),"nein","ja")</f>
        <v>nein</v>
      </c>
    </row>
    <row r="417" spans="1:7" x14ac:dyDescent="0.25">
      <c r="A417" t="s">
        <v>406</v>
      </c>
      <c r="B417" t="s">
        <v>407</v>
      </c>
      <c r="C417" t="s">
        <v>3</v>
      </c>
      <c r="D417" s="13">
        <v>15317</v>
      </c>
      <c r="E417" t="s">
        <v>9102</v>
      </c>
      <c r="F417" t="str">
        <f>IF(ISERROR(VLOOKUP(Transaktionen[[#This Row],[Transaktionen]],BTT[Verwendete Transaktion (Pflichtauswahl)],1,FALSE)),"nein","ja")</f>
        <v>nein</v>
      </c>
    </row>
    <row r="418" spans="1:7" x14ac:dyDescent="0.25">
      <c r="A418" t="s">
        <v>408</v>
      </c>
      <c r="B418" t="s">
        <v>407</v>
      </c>
      <c r="C418" t="s">
        <v>3</v>
      </c>
      <c r="D418" s="13">
        <v>758</v>
      </c>
      <c r="E418" t="s">
        <v>9102</v>
      </c>
      <c r="F418" t="str">
        <f>IF(ISERROR(VLOOKUP(Transaktionen[[#This Row],[Transaktionen]],BTT[Verwendete Transaktion (Pflichtauswahl)],1,FALSE)),"nein","ja")</f>
        <v>nein</v>
      </c>
    </row>
    <row r="419" spans="1:7" x14ac:dyDescent="0.25">
      <c r="A419" t="s">
        <v>409</v>
      </c>
      <c r="B419" t="s">
        <v>410</v>
      </c>
      <c r="C419" t="s">
        <v>3</v>
      </c>
      <c r="D419" s="13">
        <v>36</v>
      </c>
      <c r="E419" t="s">
        <v>9102</v>
      </c>
      <c r="F419" t="str">
        <f>IF(ISERROR(VLOOKUP(Transaktionen[[#This Row],[Transaktionen]],BTT[Verwendete Transaktion (Pflichtauswahl)],1,FALSE)),"nein","ja")</f>
        <v>nein</v>
      </c>
    </row>
    <row r="420" spans="1:7" x14ac:dyDescent="0.25">
      <c r="A420" t="s">
        <v>411</v>
      </c>
      <c r="B420" t="s">
        <v>412</v>
      </c>
      <c r="C420" t="s">
        <v>3</v>
      </c>
      <c r="D420" s="13">
        <v>92</v>
      </c>
      <c r="E420" t="s">
        <v>9102</v>
      </c>
      <c r="F420" t="str">
        <f>IF(ISERROR(VLOOKUP(Transaktionen[[#This Row],[Transaktionen]],BTT[Verwendete Transaktion (Pflichtauswahl)],1,FALSE)),"nein","ja")</f>
        <v>nein</v>
      </c>
    </row>
    <row r="421" spans="1:7" x14ac:dyDescent="0.25">
      <c r="A421" t="s">
        <v>413</v>
      </c>
      <c r="B421" t="s">
        <v>414</v>
      </c>
      <c r="C421" t="s">
        <v>3</v>
      </c>
      <c r="D421" s="13">
        <v>160</v>
      </c>
      <c r="E421" t="s">
        <v>9102</v>
      </c>
      <c r="F421" t="str">
        <f>IF(ISERROR(VLOOKUP(Transaktionen[[#This Row],[Transaktionen]],BTT[Verwendete Transaktion (Pflichtauswahl)],1,FALSE)),"nein","ja")</f>
        <v>nein</v>
      </c>
    </row>
    <row r="422" spans="1:7" x14ac:dyDescent="0.25">
      <c r="A422" t="s">
        <v>415</v>
      </c>
      <c r="B422" t="s">
        <v>416</v>
      </c>
      <c r="C422" t="s">
        <v>3</v>
      </c>
      <c r="D422" s="13">
        <v>18</v>
      </c>
      <c r="E422" t="s">
        <v>9102</v>
      </c>
      <c r="F422" t="str">
        <f>IF(ISERROR(VLOOKUP(Transaktionen[[#This Row],[Transaktionen]],BTT[Verwendete Transaktion (Pflichtauswahl)],1,FALSE)),"nein","ja")</f>
        <v>nein</v>
      </c>
    </row>
    <row r="423" spans="1:7" x14ac:dyDescent="0.25">
      <c r="A423" t="s">
        <v>6588</v>
      </c>
      <c r="B423" t="s">
        <v>7679</v>
      </c>
      <c r="C423" t="s">
        <v>3</v>
      </c>
      <c r="D423" s="13">
        <v>63</v>
      </c>
      <c r="E423" t="s">
        <v>576</v>
      </c>
      <c r="F423" t="str">
        <f>IF(ISERROR(VLOOKUP(Transaktionen[[#This Row],[Transaktionen]],BTT[Verwendete Transaktion (Pflichtauswahl)],1,FALSE)),"nein","ja")</f>
        <v>nein</v>
      </c>
    </row>
    <row r="424" spans="1:7" x14ac:dyDescent="0.25">
      <c r="A424" t="s">
        <v>6589</v>
      </c>
      <c r="B424" t="s">
        <v>7680</v>
      </c>
      <c r="C424" t="s">
        <v>3</v>
      </c>
      <c r="D424" s="13">
        <v>8</v>
      </c>
      <c r="E424" t="s">
        <v>9102</v>
      </c>
      <c r="F424" t="str">
        <f>IF(ISERROR(VLOOKUP(Transaktionen[[#This Row],[Transaktionen]],BTT[Verwendete Transaktion (Pflichtauswahl)],1,FALSE)),"nein","ja")</f>
        <v>nein</v>
      </c>
    </row>
    <row r="425" spans="1:7" x14ac:dyDescent="0.25">
      <c r="A425" t="s">
        <v>417</v>
      </c>
      <c r="B425" t="s">
        <v>418</v>
      </c>
      <c r="C425" t="s">
        <v>3</v>
      </c>
      <c r="D425" s="13">
        <v>923</v>
      </c>
      <c r="E425" t="s">
        <v>9102</v>
      </c>
      <c r="F425" t="str">
        <f>IF(ISERROR(VLOOKUP(Transaktionen[[#This Row],[Transaktionen]],BTT[Verwendete Transaktion (Pflichtauswahl)],1,FALSE)),"nein","ja")</f>
        <v>nein</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nein</v>
      </c>
    </row>
    <row r="429" spans="1:7" x14ac:dyDescent="0.25">
      <c r="A429" t="s">
        <v>419</v>
      </c>
      <c r="B429" t="s">
        <v>420</v>
      </c>
      <c r="C429" t="s">
        <v>3</v>
      </c>
      <c r="D429" s="13">
        <v>245</v>
      </c>
      <c r="E429" t="s">
        <v>9102</v>
      </c>
      <c r="F429" t="str">
        <f>IF(ISERROR(VLOOKUP(Transaktionen[[#This Row],[Transaktionen]],BTT[Verwendete Transaktion (Pflichtauswahl)],1,FALSE)),"nein","ja")</f>
        <v>nein</v>
      </c>
    </row>
    <row r="430" spans="1:7" x14ac:dyDescent="0.25">
      <c r="A430" t="s">
        <v>421</v>
      </c>
      <c r="B430" t="s">
        <v>422</v>
      </c>
      <c r="C430" t="s">
        <v>3</v>
      </c>
      <c r="D430" s="13">
        <v>79</v>
      </c>
      <c r="E430" t="s">
        <v>9102</v>
      </c>
      <c r="F430" t="str">
        <f>IF(ISERROR(VLOOKUP(Transaktionen[[#This Row],[Transaktionen]],BTT[Verwendete Transaktion (Pflichtauswahl)],1,FALSE)),"nein","ja")</f>
        <v>nein</v>
      </c>
    </row>
    <row r="431" spans="1:7" x14ac:dyDescent="0.25">
      <c r="A431" t="s">
        <v>423</v>
      </c>
      <c r="B431" t="s">
        <v>424</v>
      </c>
      <c r="C431" t="s">
        <v>3</v>
      </c>
      <c r="D431" s="13">
        <v>396</v>
      </c>
      <c r="E431" t="s">
        <v>9102</v>
      </c>
      <c r="F431" t="str">
        <f>IF(ISERROR(VLOOKUP(Transaktionen[[#This Row],[Transaktionen]],BTT[Verwendete Transaktion (Pflichtauswahl)],1,FALSE)),"nein","ja")</f>
        <v>nein</v>
      </c>
    </row>
    <row r="432" spans="1:7" x14ac:dyDescent="0.25">
      <c r="A432" t="s">
        <v>425</v>
      </c>
      <c r="B432" t="s">
        <v>426</v>
      </c>
      <c r="C432" t="s">
        <v>3</v>
      </c>
      <c r="D432" s="13">
        <v>12981</v>
      </c>
      <c r="E432" t="s">
        <v>9102</v>
      </c>
      <c r="F432" t="str">
        <f>IF(ISERROR(VLOOKUP(Transaktionen[[#This Row],[Transaktionen]],BTT[Verwendete Transaktion (Pflichtauswahl)],1,FALSE)),"nein","ja")</f>
        <v>nein</v>
      </c>
    </row>
    <row r="433" spans="1:6" x14ac:dyDescent="0.25">
      <c r="A433" t="s">
        <v>427</v>
      </c>
      <c r="B433" t="s">
        <v>428</v>
      </c>
      <c r="C433" t="s">
        <v>3</v>
      </c>
      <c r="D433" s="13">
        <v>21950</v>
      </c>
      <c r="E433" t="s">
        <v>9102</v>
      </c>
      <c r="F433" t="str">
        <f>IF(ISERROR(VLOOKUP(Transaktionen[[#This Row],[Transaktionen]],BTT[Verwendete Transaktion (Pflichtauswahl)],1,FALSE)),"nein","ja")</f>
        <v>nein</v>
      </c>
    </row>
    <row r="434" spans="1:6" x14ac:dyDescent="0.25">
      <c r="A434" t="s">
        <v>6592</v>
      </c>
      <c r="B434" t="s">
        <v>370</v>
      </c>
      <c r="C434" t="s">
        <v>3</v>
      </c>
      <c r="D434" s="13">
        <v>4600</v>
      </c>
      <c r="E434" t="s">
        <v>576</v>
      </c>
      <c r="F434" t="str">
        <f>IF(ISERROR(VLOOKUP(Transaktionen[[#This Row],[Transaktionen]],BTT[Verwendete Transaktion (Pflichtauswahl)],1,FALSE)),"nein","ja")</f>
        <v>nein</v>
      </c>
    </row>
    <row r="435" spans="1:6" x14ac:dyDescent="0.25">
      <c r="A435" t="s">
        <v>431</v>
      </c>
      <c r="B435" t="s">
        <v>432</v>
      </c>
      <c r="C435" t="s">
        <v>3</v>
      </c>
      <c r="D435" s="13">
        <v>30</v>
      </c>
      <c r="E435" t="s">
        <v>576</v>
      </c>
      <c r="F435" t="str">
        <f>IF(ISERROR(VLOOKUP(Transaktionen[[#This Row],[Transaktionen]],BTT[Verwendete Transaktion (Pflichtauswahl)],1,FALSE)),"nein","ja")</f>
        <v>nein</v>
      </c>
    </row>
    <row r="436" spans="1:6" x14ac:dyDescent="0.25">
      <c r="A436" t="s">
        <v>433</v>
      </c>
      <c r="B436" t="s">
        <v>434</v>
      </c>
      <c r="C436" t="s">
        <v>3</v>
      </c>
      <c r="D436" s="13">
        <v>12</v>
      </c>
      <c r="E436" t="s">
        <v>9102</v>
      </c>
      <c r="F436" t="str">
        <f>IF(ISERROR(VLOOKUP(Transaktionen[[#This Row],[Transaktionen]],BTT[Verwendete Transaktion (Pflichtauswahl)],1,FALSE)),"nein","ja")</f>
        <v>nein</v>
      </c>
    </row>
    <row r="437" spans="1:6" x14ac:dyDescent="0.25">
      <c r="A437" t="s">
        <v>435</v>
      </c>
      <c r="B437" t="s">
        <v>436</v>
      </c>
      <c r="C437" t="s">
        <v>3</v>
      </c>
      <c r="D437" s="13">
        <v>32</v>
      </c>
      <c r="E437" t="s">
        <v>9102</v>
      </c>
      <c r="F437" t="str">
        <f>IF(ISERROR(VLOOKUP(Transaktionen[[#This Row],[Transaktionen]],BTT[Verwendete Transaktion (Pflichtauswahl)],1,FALSE)),"nein","ja")</f>
        <v>nein</v>
      </c>
    </row>
    <row r="438" spans="1:6" x14ac:dyDescent="0.25">
      <c r="A438" t="s">
        <v>6593</v>
      </c>
      <c r="B438" t="s">
        <v>7683</v>
      </c>
      <c r="C438" t="s">
        <v>3</v>
      </c>
      <c r="D438" s="13">
        <v>18</v>
      </c>
      <c r="E438" t="s">
        <v>576</v>
      </c>
      <c r="F438" t="str">
        <f>IF(ISERROR(VLOOKUP(Transaktionen[[#This Row],[Transaktionen]],BTT[Verwendete Transaktion (Pflichtauswahl)],1,FALSE)),"nein","ja")</f>
        <v>nein</v>
      </c>
    </row>
    <row r="439" spans="1:6" x14ac:dyDescent="0.25">
      <c r="A439" t="s">
        <v>437</v>
      </c>
      <c r="B439" t="s">
        <v>438</v>
      </c>
      <c r="C439" t="s">
        <v>3</v>
      </c>
      <c r="D439" s="13">
        <v>670</v>
      </c>
      <c r="E439" t="s">
        <v>9102</v>
      </c>
      <c r="F439" t="str">
        <f>IF(ISERROR(VLOOKUP(Transaktionen[[#This Row],[Transaktionen]],BTT[Verwendete Transaktion (Pflichtauswahl)],1,FALSE)),"nein","ja")</f>
        <v>nein</v>
      </c>
    </row>
    <row r="440" spans="1:6" x14ac:dyDescent="0.25">
      <c r="A440" t="s">
        <v>439</v>
      </c>
      <c r="B440" t="s">
        <v>440</v>
      </c>
      <c r="C440" t="s">
        <v>3</v>
      </c>
      <c r="D440" s="13">
        <v>90</v>
      </c>
      <c r="E440" t="s">
        <v>9102</v>
      </c>
      <c r="F440" t="str">
        <f>IF(ISERROR(VLOOKUP(Transaktionen[[#This Row],[Transaktionen]],BTT[Verwendete Transaktion (Pflichtauswahl)],1,FALSE)),"nein","ja")</f>
        <v>nein</v>
      </c>
    </row>
    <row r="441" spans="1:6" x14ac:dyDescent="0.25">
      <c r="A441" t="s">
        <v>441</v>
      </c>
      <c r="B441" t="s">
        <v>442</v>
      </c>
      <c r="C441" t="s">
        <v>3</v>
      </c>
      <c r="D441" s="13">
        <v>23088</v>
      </c>
      <c r="E441" t="s">
        <v>9102</v>
      </c>
      <c r="F441" t="str">
        <f>IF(ISERROR(VLOOKUP(Transaktionen[[#This Row],[Transaktionen]],BTT[Verwendete Transaktion (Pflichtauswahl)],1,FALSE)),"nein","ja")</f>
        <v>nein</v>
      </c>
    </row>
    <row r="442" spans="1:6" x14ac:dyDescent="0.25">
      <c r="A442" t="s">
        <v>443</v>
      </c>
      <c r="B442" t="s">
        <v>444</v>
      </c>
      <c r="C442" t="s">
        <v>3</v>
      </c>
      <c r="D442" s="13">
        <v>2104</v>
      </c>
      <c r="E442" t="s">
        <v>9102</v>
      </c>
      <c r="F442" t="str">
        <f>IF(ISERROR(VLOOKUP(Transaktionen[[#This Row],[Transaktionen]],BTT[Verwendete Transaktion (Pflichtauswahl)],1,FALSE)),"nein","ja")</f>
        <v>nein</v>
      </c>
    </row>
    <row r="443" spans="1:6" x14ac:dyDescent="0.25">
      <c r="A443" t="s">
        <v>445</v>
      </c>
      <c r="B443" t="s">
        <v>446</v>
      </c>
      <c r="C443" t="s">
        <v>3</v>
      </c>
      <c r="D443" s="13">
        <v>550</v>
      </c>
      <c r="E443" t="s">
        <v>9102</v>
      </c>
      <c r="F443" t="str">
        <f>IF(ISERROR(VLOOKUP(Transaktionen[[#This Row],[Transaktionen]],BTT[Verwendete Transaktion (Pflichtauswahl)],1,FALSE)),"nein","ja")</f>
        <v>nein</v>
      </c>
    </row>
    <row r="444" spans="1:6" x14ac:dyDescent="0.25">
      <c r="A444" t="s">
        <v>447</v>
      </c>
      <c r="B444" t="s">
        <v>448</v>
      </c>
      <c r="C444" t="s">
        <v>3</v>
      </c>
      <c r="D444" s="13">
        <v>1167</v>
      </c>
      <c r="E444" t="s">
        <v>9102</v>
      </c>
      <c r="F444" t="str">
        <f>IF(ISERROR(VLOOKUP(Transaktionen[[#This Row],[Transaktionen]],BTT[Verwendete Transaktion (Pflichtauswahl)],1,FALSE)),"nein","ja")</f>
        <v>nein</v>
      </c>
    </row>
    <row r="445" spans="1:6" x14ac:dyDescent="0.25">
      <c r="A445" t="s">
        <v>449</v>
      </c>
      <c r="B445" t="s">
        <v>450</v>
      </c>
      <c r="C445" t="s">
        <v>3</v>
      </c>
      <c r="D445" s="13">
        <v>36</v>
      </c>
      <c r="E445" t="s">
        <v>9102</v>
      </c>
      <c r="F445" t="str">
        <f>IF(ISERROR(VLOOKUP(Transaktionen[[#This Row],[Transaktionen]],BTT[Verwendete Transaktion (Pflichtauswahl)],1,FALSE)),"nein","ja")</f>
        <v>nein</v>
      </c>
    </row>
    <row r="446" spans="1:6" x14ac:dyDescent="0.25">
      <c r="A446" t="s">
        <v>451</v>
      </c>
      <c r="B446" t="s">
        <v>452</v>
      </c>
      <c r="C446" t="s">
        <v>3</v>
      </c>
      <c r="D446" s="13">
        <v>30</v>
      </c>
      <c r="E446" t="s">
        <v>9102</v>
      </c>
      <c r="F446" t="str">
        <f>IF(ISERROR(VLOOKUP(Transaktionen[[#This Row],[Transaktionen]],BTT[Verwendete Transaktion (Pflichtauswahl)],1,FALSE)),"nein","ja")</f>
        <v>nein</v>
      </c>
    </row>
    <row r="447" spans="1:6" x14ac:dyDescent="0.25">
      <c r="A447" t="s">
        <v>6594</v>
      </c>
      <c r="B447" t="s">
        <v>7576</v>
      </c>
      <c r="C447" t="s">
        <v>3</v>
      </c>
      <c r="D447" s="13">
        <v>9</v>
      </c>
      <c r="E447" t="s">
        <v>576</v>
      </c>
      <c r="F447" t="str">
        <f>IF(ISERROR(VLOOKUP(Transaktionen[[#This Row],[Transaktionen]],BTT[Verwendete Transaktion (Pflichtauswahl)],1,FALSE)),"nein","ja")</f>
        <v>nein</v>
      </c>
    </row>
    <row r="448" spans="1:6" x14ac:dyDescent="0.25">
      <c r="A448" t="s">
        <v>453</v>
      </c>
      <c r="B448" t="s">
        <v>454</v>
      </c>
      <c r="C448" t="s">
        <v>3</v>
      </c>
      <c r="D448" s="13">
        <v>319</v>
      </c>
      <c r="E448" t="s">
        <v>9102</v>
      </c>
      <c r="F448" t="str">
        <f>IF(ISERROR(VLOOKUP(Transaktionen[[#This Row],[Transaktionen]],BTT[Verwendete Transaktion (Pflichtauswahl)],1,FALSE)),"nein","ja")</f>
        <v>nein</v>
      </c>
    </row>
    <row r="449" spans="1:7" x14ac:dyDescent="0.25">
      <c r="A449" t="s">
        <v>455</v>
      </c>
      <c r="B449" t="s">
        <v>456</v>
      </c>
      <c r="C449" t="s">
        <v>3</v>
      </c>
      <c r="D449" s="13">
        <v>2791</v>
      </c>
      <c r="E449" t="s">
        <v>9102</v>
      </c>
      <c r="F449" t="str">
        <f>IF(ISERROR(VLOOKUP(Transaktionen[[#This Row],[Transaktionen]],BTT[Verwendete Transaktion (Pflichtauswahl)],1,FALSE)),"nein","ja")</f>
        <v>nein</v>
      </c>
    </row>
    <row r="450" spans="1:7" x14ac:dyDescent="0.25">
      <c r="A450" t="s">
        <v>457</v>
      </c>
      <c r="B450" t="s">
        <v>458</v>
      </c>
      <c r="C450" t="s">
        <v>3</v>
      </c>
      <c r="D450" s="13">
        <v>28054</v>
      </c>
      <c r="E450" t="s">
        <v>9102</v>
      </c>
      <c r="F450" t="str">
        <f>IF(ISERROR(VLOOKUP(Transaktionen[[#This Row],[Transaktionen]],BTT[Verwendete Transaktion (Pflichtauswahl)],1,FALSE)),"nein","ja")</f>
        <v>nein</v>
      </c>
    </row>
    <row r="451" spans="1:7" x14ac:dyDescent="0.25">
      <c r="A451" t="s">
        <v>459</v>
      </c>
      <c r="B451" t="s">
        <v>460</v>
      </c>
      <c r="C451" t="s">
        <v>3</v>
      </c>
      <c r="D451" s="13">
        <v>611</v>
      </c>
      <c r="E451" t="s">
        <v>9102</v>
      </c>
      <c r="F451" t="str">
        <f>IF(ISERROR(VLOOKUP(Transaktionen[[#This Row],[Transaktionen]],BTT[Verwendete Transaktion (Pflichtauswahl)],1,FALSE)),"nein","ja")</f>
        <v>nein</v>
      </c>
    </row>
    <row r="452" spans="1:7" x14ac:dyDescent="0.25">
      <c r="A452" t="s">
        <v>461</v>
      </c>
      <c r="B452" t="s">
        <v>462</v>
      </c>
      <c r="C452" t="s">
        <v>3</v>
      </c>
      <c r="D452" s="13">
        <v>136</v>
      </c>
      <c r="E452" t="s">
        <v>9102</v>
      </c>
      <c r="F452" t="str">
        <f>IF(ISERROR(VLOOKUP(Transaktionen[[#This Row],[Transaktionen]],BTT[Verwendete Transaktion (Pflichtauswahl)],1,FALSE)),"nein","ja")</f>
        <v>nein</v>
      </c>
    </row>
    <row r="453" spans="1:7" x14ac:dyDescent="0.25">
      <c r="A453" t="s">
        <v>463</v>
      </c>
      <c r="B453" t="s">
        <v>235</v>
      </c>
      <c r="C453" t="s">
        <v>3</v>
      </c>
      <c r="D453" s="13">
        <v>4819</v>
      </c>
      <c r="E453" t="s">
        <v>9102</v>
      </c>
      <c r="F453" t="str">
        <f>IF(ISERROR(VLOOKUP(Transaktionen[[#This Row],[Transaktionen]],BTT[Verwendete Transaktion (Pflichtauswahl)],1,FALSE)),"nein","ja")</f>
        <v>nein</v>
      </c>
    </row>
    <row r="454" spans="1:7" x14ac:dyDescent="0.25">
      <c r="A454" t="s">
        <v>464</v>
      </c>
      <c r="B454" t="s">
        <v>465</v>
      </c>
      <c r="C454" t="s">
        <v>3</v>
      </c>
      <c r="D454" s="13">
        <v>281</v>
      </c>
      <c r="E454" t="s">
        <v>9102</v>
      </c>
      <c r="F454" t="str">
        <f>IF(ISERROR(VLOOKUP(Transaktionen[[#This Row],[Transaktionen]],BTT[Verwendete Transaktion (Pflichtauswahl)],1,FALSE)),"nein","ja")</f>
        <v>nein</v>
      </c>
    </row>
    <row r="455" spans="1:7" x14ac:dyDescent="0.25">
      <c r="A455" t="s">
        <v>466</v>
      </c>
      <c r="B455" t="s">
        <v>467</v>
      </c>
      <c r="C455" t="s">
        <v>3</v>
      </c>
      <c r="D455" s="13">
        <v>220</v>
      </c>
      <c r="E455" t="s">
        <v>9102</v>
      </c>
      <c r="F455" t="str">
        <f>IF(ISERROR(VLOOKUP(Transaktionen[[#This Row],[Transaktionen]],BTT[Verwendete Transaktion (Pflichtauswahl)],1,FALSE)),"nein","ja")</f>
        <v>nein</v>
      </c>
    </row>
    <row r="456" spans="1:7" x14ac:dyDescent="0.25">
      <c r="A456" t="s">
        <v>468</v>
      </c>
      <c r="B456" t="s">
        <v>469</v>
      </c>
      <c r="C456" t="s">
        <v>3</v>
      </c>
      <c r="D456" s="13">
        <v>6040</v>
      </c>
      <c r="E456" t="s">
        <v>9102</v>
      </c>
      <c r="F456" t="str">
        <f>IF(ISERROR(VLOOKUP(Transaktionen[[#This Row],[Transaktionen]],BTT[Verwendete Transaktion (Pflichtauswahl)],1,FALSE)),"nein","ja")</f>
        <v>nein</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nein</v>
      </c>
    </row>
    <row r="459" spans="1:7" x14ac:dyDescent="0.25">
      <c r="A459" t="s">
        <v>472</v>
      </c>
      <c r="B459" t="s">
        <v>473</v>
      </c>
      <c r="C459" t="s">
        <v>3</v>
      </c>
      <c r="D459" s="13">
        <v>983</v>
      </c>
      <c r="E459" t="s">
        <v>9102</v>
      </c>
      <c r="F459" t="str">
        <f>IF(ISERROR(VLOOKUP(Transaktionen[[#This Row],[Transaktionen]],BTT[Verwendete Transaktion (Pflichtauswahl)],1,FALSE)),"nein","ja")</f>
        <v>nein</v>
      </c>
    </row>
    <row r="460" spans="1:7" x14ac:dyDescent="0.25">
      <c r="A460" t="s">
        <v>474</v>
      </c>
      <c r="B460" t="s">
        <v>475</v>
      </c>
      <c r="C460" t="s">
        <v>3</v>
      </c>
      <c r="D460" s="13">
        <v>8</v>
      </c>
      <c r="E460" t="s">
        <v>9102</v>
      </c>
      <c r="F460" t="str">
        <f>IF(ISERROR(VLOOKUP(Transaktionen[[#This Row],[Transaktionen]],BTT[Verwendete Transaktion (Pflichtauswahl)],1,FALSE)),"nein","ja")</f>
        <v>nein</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nein</v>
      </c>
    </row>
    <row r="463" spans="1:7" x14ac:dyDescent="0.25">
      <c r="A463" t="s">
        <v>478</v>
      </c>
      <c r="B463" t="s">
        <v>479</v>
      </c>
      <c r="C463" t="s">
        <v>3</v>
      </c>
      <c r="D463" s="13">
        <v>27</v>
      </c>
      <c r="E463" t="s">
        <v>576</v>
      </c>
      <c r="F463" t="str">
        <f>IF(ISERROR(VLOOKUP(Transaktionen[[#This Row],[Transaktionen]],BTT[Verwendete Transaktion (Pflichtauswahl)],1,FALSE)),"nein","ja")</f>
        <v>nein</v>
      </c>
    </row>
    <row r="464" spans="1:7" x14ac:dyDescent="0.25">
      <c r="A464" t="s">
        <v>480</v>
      </c>
      <c r="B464" t="s">
        <v>395</v>
      </c>
      <c r="C464" t="s">
        <v>3</v>
      </c>
      <c r="D464" s="13">
        <v>144</v>
      </c>
      <c r="E464" t="s">
        <v>576</v>
      </c>
      <c r="F464" t="str">
        <f>IF(ISERROR(VLOOKUP(Transaktionen[[#This Row],[Transaktionen]],BTT[Verwendete Transaktion (Pflichtauswahl)],1,FALSE)),"nein","ja")</f>
        <v>nein</v>
      </c>
    </row>
    <row r="465" spans="1:6" x14ac:dyDescent="0.25">
      <c r="A465" t="s">
        <v>489</v>
      </c>
      <c r="B465" t="s">
        <v>490</v>
      </c>
      <c r="C465" t="s">
        <v>3</v>
      </c>
      <c r="D465" s="13">
        <v>12</v>
      </c>
      <c r="E465" t="s">
        <v>9102</v>
      </c>
      <c r="F465" t="str">
        <f>IF(ISERROR(VLOOKUP(Transaktionen[[#This Row],[Transaktionen]],BTT[Verwendete Transaktion (Pflichtauswahl)],1,FALSE)),"nein","ja")</f>
        <v>nein</v>
      </c>
    </row>
    <row r="466" spans="1:6" x14ac:dyDescent="0.25">
      <c r="A466" t="s">
        <v>481</v>
      </c>
      <c r="B466" t="s">
        <v>482</v>
      </c>
      <c r="C466" t="s">
        <v>3</v>
      </c>
      <c r="D466" s="13">
        <v>982</v>
      </c>
      <c r="E466" t="s">
        <v>9102</v>
      </c>
      <c r="F466" t="str">
        <f>IF(ISERROR(VLOOKUP(Transaktionen[[#This Row],[Transaktionen]],BTT[Verwendete Transaktion (Pflichtauswahl)],1,FALSE)),"nein","ja")</f>
        <v>nein</v>
      </c>
    </row>
    <row r="467" spans="1:6" x14ac:dyDescent="0.25">
      <c r="A467" t="s">
        <v>483</v>
      </c>
      <c r="B467" t="s">
        <v>484</v>
      </c>
      <c r="C467" t="s">
        <v>3</v>
      </c>
      <c r="D467" s="13">
        <v>1211</v>
      </c>
      <c r="E467" t="s">
        <v>9102</v>
      </c>
      <c r="F467" t="str">
        <f>IF(ISERROR(VLOOKUP(Transaktionen[[#This Row],[Transaktionen]],BTT[Verwendete Transaktion (Pflichtauswahl)],1,FALSE)),"nein","ja")</f>
        <v>nein</v>
      </c>
    </row>
    <row r="468" spans="1:6" x14ac:dyDescent="0.25">
      <c r="A468" t="s">
        <v>485</v>
      </c>
      <c r="B468" t="s">
        <v>486</v>
      </c>
      <c r="C468" t="s">
        <v>3</v>
      </c>
      <c r="D468" s="13">
        <v>18</v>
      </c>
      <c r="E468" t="s">
        <v>9102</v>
      </c>
      <c r="F468" t="str">
        <f>IF(ISERROR(VLOOKUP(Transaktionen[[#This Row],[Transaktionen]],BTT[Verwendete Transaktion (Pflichtauswahl)],1,FALSE)),"nein","ja")</f>
        <v>nein</v>
      </c>
    </row>
    <row r="469" spans="1:6" x14ac:dyDescent="0.25">
      <c r="A469" t="s">
        <v>487</v>
      </c>
      <c r="B469" t="s">
        <v>488</v>
      </c>
      <c r="C469" t="s">
        <v>3</v>
      </c>
      <c r="D469" s="13">
        <v>205</v>
      </c>
      <c r="E469" t="s">
        <v>9102</v>
      </c>
      <c r="F469" t="str">
        <f>IF(ISERROR(VLOOKUP(Transaktionen[[#This Row],[Transaktionen]],BTT[Verwendete Transaktion (Pflichtauswahl)],1,FALSE)),"nein","ja")</f>
        <v>nein</v>
      </c>
    </row>
    <row r="470" spans="1:6" x14ac:dyDescent="0.25">
      <c r="A470" t="s">
        <v>491</v>
      </c>
      <c r="B470" t="s">
        <v>492</v>
      </c>
      <c r="C470" t="s">
        <v>3</v>
      </c>
      <c r="D470" s="13">
        <v>585</v>
      </c>
      <c r="E470" t="s">
        <v>9102</v>
      </c>
      <c r="F470" t="str">
        <f>IF(ISERROR(VLOOKUP(Transaktionen[[#This Row],[Transaktionen]],BTT[Verwendete Transaktion (Pflichtauswahl)],1,FALSE)),"nein","ja")</f>
        <v>nein</v>
      </c>
    </row>
    <row r="471" spans="1:6" x14ac:dyDescent="0.25">
      <c r="A471" t="s">
        <v>493</v>
      </c>
      <c r="B471" t="s">
        <v>494</v>
      </c>
      <c r="C471" t="s">
        <v>3</v>
      </c>
      <c r="D471" s="13">
        <v>8</v>
      </c>
      <c r="E471" t="s">
        <v>9102</v>
      </c>
      <c r="F471" t="str">
        <f>IF(ISERROR(VLOOKUP(Transaktionen[[#This Row],[Transaktionen]],BTT[Verwendete Transaktion (Pflichtauswahl)],1,FALSE)),"nein","ja")</f>
        <v>nein</v>
      </c>
    </row>
    <row r="472" spans="1:6" x14ac:dyDescent="0.25">
      <c r="A472" t="s">
        <v>495</v>
      </c>
      <c r="B472" t="s">
        <v>496</v>
      </c>
      <c r="C472" t="s">
        <v>3</v>
      </c>
      <c r="D472" s="13">
        <v>6</v>
      </c>
      <c r="E472" t="s">
        <v>9102</v>
      </c>
      <c r="F472" t="str">
        <f>IF(ISERROR(VLOOKUP(Transaktionen[[#This Row],[Transaktionen]],BTT[Verwendete Transaktion (Pflichtauswahl)],1,FALSE)),"nein","ja")</f>
        <v>nein</v>
      </c>
    </row>
    <row r="473" spans="1:6" x14ac:dyDescent="0.25">
      <c r="A473" t="s">
        <v>497</v>
      </c>
      <c r="B473" t="s">
        <v>498</v>
      </c>
      <c r="C473" t="s">
        <v>3</v>
      </c>
      <c r="D473" s="13">
        <v>522</v>
      </c>
      <c r="E473" t="s">
        <v>9102</v>
      </c>
      <c r="F473" t="str">
        <f>IF(ISERROR(VLOOKUP(Transaktionen[[#This Row],[Transaktionen]],BTT[Verwendete Transaktion (Pflichtauswahl)],1,FALSE)),"nein","ja")</f>
        <v>nein</v>
      </c>
    </row>
    <row r="474" spans="1:6" x14ac:dyDescent="0.25">
      <c r="A474" t="s">
        <v>499</v>
      </c>
      <c r="B474" t="s">
        <v>219</v>
      </c>
      <c r="C474" t="s">
        <v>3</v>
      </c>
      <c r="D474" s="13">
        <v>2090</v>
      </c>
      <c r="E474" t="s">
        <v>9102</v>
      </c>
      <c r="F474" t="str">
        <f>IF(ISERROR(VLOOKUP(Transaktionen[[#This Row],[Transaktionen]],BTT[Verwendete Transaktion (Pflichtauswahl)],1,FALSE)),"nein","ja")</f>
        <v>nein</v>
      </c>
    </row>
    <row r="475" spans="1:6" x14ac:dyDescent="0.25">
      <c r="A475" t="s">
        <v>500</v>
      </c>
      <c r="B475" t="s">
        <v>239</v>
      </c>
      <c r="C475" t="s">
        <v>3</v>
      </c>
      <c r="D475" s="13">
        <v>3361</v>
      </c>
      <c r="E475" t="s">
        <v>9102</v>
      </c>
      <c r="F475" t="str">
        <f>IF(ISERROR(VLOOKUP(Transaktionen[[#This Row],[Transaktionen]],BTT[Verwendete Transaktion (Pflichtauswahl)],1,FALSE)),"nein","ja")</f>
        <v>nein</v>
      </c>
    </row>
    <row r="476" spans="1:6" x14ac:dyDescent="0.25">
      <c r="A476" t="s">
        <v>501</v>
      </c>
      <c r="B476" t="s">
        <v>502</v>
      </c>
      <c r="C476" t="s">
        <v>3</v>
      </c>
      <c r="D476" s="13">
        <v>86</v>
      </c>
      <c r="E476" t="s">
        <v>9102</v>
      </c>
      <c r="F476" t="str">
        <f>IF(ISERROR(VLOOKUP(Transaktionen[[#This Row],[Transaktionen]],BTT[Verwendete Transaktion (Pflichtauswahl)],1,FALSE)),"nein","ja")</f>
        <v>nein</v>
      </c>
    </row>
    <row r="477" spans="1:6" x14ac:dyDescent="0.25">
      <c r="A477" t="s">
        <v>503</v>
      </c>
      <c r="B477" t="s">
        <v>504</v>
      </c>
      <c r="C477" t="s">
        <v>3</v>
      </c>
      <c r="D477" s="13">
        <v>66</v>
      </c>
      <c r="E477" t="s">
        <v>9102</v>
      </c>
      <c r="F477" t="str">
        <f>IF(ISERROR(VLOOKUP(Transaktionen[[#This Row],[Transaktionen]],BTT[Verwendete Transaktion (Pflichtauswahl)],1,FALSE)),"nein","ja")</f>
        <v>nein</v>
      </c>
    </row>
    <row r="478" spans="1:6" x14ac:dyDescent="0.25">
      <c r="A478" t="s">
        <v>505</v>
      </c>
      <c r="B478" t="s">
        <v>506</v>
      </c>
      <c r="C478" t="s">
        <v>3</v>
      </c>
      <c r="D478" s="13">
        <v>381</v>
      </c>
      <c r="E478" t="s">
        <v>9102</v>
      </c>
      <c r="F478" t="str">
        <f>IF(ISERROR(VLOOKUP(Transaktionen[[#This Row],[Transaktionen]],BTT[Verwendete Transaktion (Pflichtauswahl)],1,FALSE)),"nein","ja")</f>
        <v>nein</v>
      </c>
    </row>
    <row r="479" spans="1:6" x14ac:dyDescent="0.25">
      <c r="A479" t="s">
        <v>507</v>
      </c>
      <c r="B479" t="s">
        <v>508</v>
      </c>
      <c r="C479" t="s">
        <v>3</v>
      </c>
      <c r="D479" s="13">
        <v>1183</v>
      </c>
      <c r="E479" t="s">
        <v>9102</v>
      </c>
      <c r="F479" t="str">
        <f>IF(ISERROR(VLOOKUP(Transaktionen[[#This Row],[Transaktionen]],BTT[Verwendete Transaktion (Pflichtauswahl)],1,FALSE)),"nein","ja")</f>
        <v>nein</v>
      </c>
    </row>
    <row r="480" spans="1:6" x14ac:dyDescent="0.25">
      <c r="A480" t="s">
        <v>509</v>
      </c>
      <c r="B480" t="s">
        <v>510</v>
      </c>
      <c r="C480" t="s">
        <v>3</v>
      </c>
      <c r="D480" s="13">
        <v>50</v>
      </c>
      <c r="E480" t="s">
        <v>9102</v>
      </c>
      <c r="F480" t="str">
        <f>IF(ISERROR(VLOOKUP(Transaktionen[[#This Row],[Transaktionen]],BTT[Verwendete Transaktion (Pflichtauswahl)],1,FALSE)),"nein","ja")</f>
        <v>nein</v>
      </c>
    </row>
    <row r="481" spans="1:7" x14ac:dyDescent="0.25">
      <c r="A481" t="s">
        <v>9108</v>
      </c>
      <c r="B481" t="s">
        <v>9109</v>
      </c>
      <c r="C481" t="s">
        <v>3</v>
      </c>
      <c r="D481" s="13">
        <v>222</v>
      </c>
      <c r="E481" t="s">
        <v>9102</v>
      </c>
      <c r="F481" s="10" t="str">
        <f>IF(ISERROR(VLOOKUP(Transaktionen[[#This Row],[Transaktionen]],BTT[Verwendete Transaktion (Pflichtauswahl)],1,FALSE)),"nein","ja")</f>
        <v>nein</v>
      </c>
    </row>
    <row r="482" spans="1:7" x14ac:dyDescent="0.25">
      <c r="A482" t="s">
        <v>511</v>
      </c>
      <c r="B482" t="s">
        <v>512</v>
      </c>
      <c r="C482" t="s">
        <v>3</v>
      </c>
      <c r="D482" s="13">
        <v>8</v>
      </c>
      <c r="E482" t="s">
        <v>9102</v>
      </c>
      <c r="F482" t="str">
        <f>IF(ISERROR(VLOOKUP(Transaktionen[[#This Row],[Transaktionen]],BTT[Verwendete Transaktion (Pflichtauswahl)],1,FALSE)),"nein","ja")</f>
        <v>nein</v>
      </c>
    </row>
    <row r="483" spans="1:7" x14ac:dyDescent="0.25">
      <c r="A483" t="s">
        <v>515</v>
      </c>
      <c r="B483" t="s">
        <v>516</v>
      </c>
      <c r="C483" t="s">
        <v>3</v>
      </c>
      <c r="D483" s="13">
        <v>1473</v>
      </c>
      <c r="E483" t="s">
        <v>9102</v>
      </c>
      <c r="F483" t="str">
        <f>IF(ISERROR(VLOOKUP(Transaktionen[[#This Row],[Transaktionen]],BTT[Verwendete Transaktion (Pflichtauswahl)],1,FALSE)),"nein","ja")</f>
        <v>nein</v>
      </c>
    </row>
    <row r="484" spans="1:7" x14ac:dyDescent="0.25">
      <c r="A484" t="s">
        <v>513</v>
      </c>
      <c r="B484" t="s">
        <v>514</v>
      </c>
      <c r="C484" t="s">
        <v>3</v>
      </c>
      <c r="D484" s="13">
        <v>24</v>
      </c>
      <c r="E484" t="s">
        <v>9102</v>
      </c>
      <c r="F484" t="str">
        <f>IF(ISERROR(VLOOKUP(Transaktionen[[#This Row],[Transaktionen]],BTT[Verwendete Transaktion (Pflichtauswahl)],1,FALSE)),"nein","ja")</f>
        <v>nein</v>
      </c>
    </row>
    <row r="485" spans="1:7" x14ac:dyDescent="0.25">
      <c r="A485" t="s">
        <v>6597</v>
      </c>
      <c r="B485" t="s">
        <v>7686</v>
      </c>
      <c r="C485" t="s">
        <v>3</v>
      </c>
      <c r="D485" s="13">
        <v>16</v>
      </c>
      <c r="E485" t="s">
        <v>9102</v>
      </c>
      <c r="F485" t="str">
        <f>IF(ISERROR(VLOOKUP(Transaktionen[[#This Row],[Transaktionen]],BTT[Verwendete Transaktion (Pflichtauswahl)],1,FALSE)),"nein","ja")</f>
        <v>nein</v>
      </c>
    </row>
    <row r="486" spans="1:7" x14ac:dyDescent="0.25">
      <c r="A486" t="s">
        <v>6598</v>
      </c>
      <c r="B486" t="s">
        <v>274</v>
      </c>
      <c r="C486" t="s">
        <v>3</v>
      </c>
      <c r="D486" s="13">
        <v>14</v>
      </c>
      <c r="E486" t="s">
        <v>576</v>
      </c>
      <c r="F486" t="str">
        <f>IF(ISERROR(VLOOKUP(Transaktionen[[#This Row],[Transaktionen]],BTT[Verwendete Transaktion (Pflichtauswahl)],1,FALSE)),"nein","ja")</f>
        <v>nein</v>
      </c>
    </row>
    <row r="487" spans="1:7" x14ac:dyDescent="0.25">
      <c r="A487" t="s">
        <v>517</v>
      </c>
      <c r="B487" t="s">
        <v>518</v>
      </c>
      <c r="C487" t="s">
        <v>3</v>
      </c>
      <c r="D487" s="13">
        <v>74</v>
      </c>
      <c r="E487" t="s">
        <v>9102</v>
      </c>
      <c r="F487" t="str">
        <f>IF(ISERROR(VLOOKUP(Transaktionen[[#This Row],[Transaktionen]],BTT[Verwendete Transaktion (Pflichtauswahl)],1,FALSE)),"nein","ja")</f>
        <v>nein</v>
      </c>
    </row>
    <row r="488" spans="1:7" x14ac:dyDescent="0.25">
      <c r="A488" t="s">
        <v>519</v>
      </c>
      <c r="B488" t="s">
        <v>520</v>
      </c>
      <c r="C488" t="s">
        <v>3</v>
      </c>
      <c r="D488" s="13">
        <v>2520</v>
      </c>
      <c r="E488" t="s">
        <v>9102</v>
      </c>
      <c r="F488" t="str">
        <f>IF(ISERROR(VLOOKUP(Transaktionen[[#This Row],[Transaktionen]],BTT[Verwendete Transaktion (Pflichtauswahl)],1,FALSE)),"nein","ja")</f>
        <v>nein</v>
      </c>
    </row>
    <row r="489" spans="1:7" x14ac:dyDescent="0.25">
      <c r="A489" t="s">
        <v>521</v>
      </c>
      <c r="B489" t="s">
        <v>522</v>
      </c>
      <c r="C489" t="s">
        <v>3</v>
      </c>
      <c r="D489" s="13">
        <v>532</v>
      </c>
      <c r="E489" t="s">
        <v>9102</v>
      </c>
      <c r="F489" t="str">
        <f>IF(ISERROR(VLOOKUP(Transaktionen[[#This Row],[Transaktionen]],BTT[Verwendete Transaktion (Pflichtauswahl)],1,FALSE)),"nein","ja")</f>
        <v>nein</v>
      </c>
    </row>
    <row r="490" spans="1:7" x14ac:dyDescent="0.25">
      <c r="A490" t="s">
        <v>527</v>
      </c>
      <c r="B490" t="s">
        <v>528</v>
      </c>
      <c r="C490" t="s">
        <v>3</v>
      </c>
      <c r="D490" s="13">
        <v>1075</v>
      </c>
      <c r="E490" t="s">
        <v>9102</v>
      </c>
      <c r="F490" t="str">
        <f>IF(ISERROR(VLOOKUP(Transaktionen[[#This Row],[Transaktionen]],BTT[Verwendete Transaktion (Pflichtauswahl)],1,FALSE)),"nein","ja")</f>
        <v>nein</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nein</v>
      </c>
    </row>
    <row r="493" spans="1:7" x14ac:dyDescent="0.25">
      <c r="A493" t="s">
        <v>525</v>
      </c>
      <c r="B493" t="s">
        <v>526</v>
      </c>
      <c r="C493" t="s">
        <v>3</v>
      </c>
      <c r="D493" s="13">
        <v>204</v>
      </c>
      <c r="E493" t="s">
        <v>9102</v>
      </c>
      <c r="F493" t="str">
        <f>IF(ISERROR(VLOOKUP(Transaktionen[[#This Row],[Transaktionen]],BTT[Verwendete Transaktion (Pflichtauswahl)],1,FALSE)),"nein","ja")</f>
        <v>nein</v>
      </c>
    </row>
    <row r="494" spans="1:7" x14ac:dyDescent="0.25">
      <c r="A494" t="s">
        <v>529</v>
      </c>
      <c r="B494" t="s">
        <v>530</v>
      </c>
      <c r="C494" t="s">
        <v>3</v>
      </c>
      <c r="D494" s="13">
        <v>9</v>
      </c>
      <c r="E494" t="s">
        <v>9102</v>
      </c>
      <c r="F494" t="str">
        <f>IF(ISERROR(VLOOKUP(Transaktionen[[#This Row],[Transaktionen]],BTT[Verwendete Transaktion (Pflichtauswahl)],1,FALSE)),"nein","ja")</f>
        <v>nein</v>
      </c>
    </row>
    <row r="495" spans="1:7" x14ac:dyDescent="0.25">
      <c r="A495" t="s">
        <v>531</v>
      </c>
      <c r="B495" t="s">
        <v>532</v>
      </c>
      <c r="C495" t="s">
        <v>3</v>
      </c>
      <c r="D495" s="13">
        <v>539</v>
      </c>
      <c r="E495" t="s">
        <v>9102</v>
      </c>
      <c r="F495" t="str">
        <f>IF(ISERROR(VLOOKUP(Transaktionen[[#This Row],[Transaktionen]],BTT[Verwendete Transaktion (Pflichtauswahl)],1,FALSE)),"nein","ja")</f>
        <v>nein</v>
      </c>
    </row>
    <row r="496" spans="1:7" x14ac:dyDescent="0.25">
      <c r="A496" t="s">
        <v>533</v>
      </c>
      <c r="B496" t="s">
        <v>534</v>
      </c>
      <c r="C496" t="s">
        <v>3</v>
      </c>
      <c r="D496" s="13">
        <v>608</v>
      </c>
      <c r="E496" t="s">
        <v>9102</v>
      </c>
      <c r="F496" t="str">
        <f>IF(ISERROR(VLOOKUP(Transaktionen[[#This Row],[Transaktionen]],BTT[Verwendete Transaktion (Pflichtauswahl)],1,FALSE)),"nein","ja")</f>
        <v>nein</v>
      </c>
    </row>
    <row r="497" spans="1:7" x14ac:dyDescent="0.25">
      <c r="A497" t="s">
        <v>9110</v>
      </c>
      <c r="B497" t="s">
        <v>9111</v>
      </c>
      <c r="C497" t="s">
        <v>3</v>
      </c>
      <c r="D497" s="13">
        <v>24</v>
      </c>
      <c r="E497" t="s">
        <v>9102</v>
      </c>
      <c r="F497" s="10" t="str">
        <f>IF(ISERROR(VLOOKUP(Transaktionen[[#This Row],[Transaktionen]],BTT[Verwendete Transaktion (Pflichtauswahl)],1,FALSE)),"nein","ja")</f>
        <v>nein</v>
      </c>
    </row>
    <row r="498" spans="1:7" x14ac:dyDescent="0.25">
      <c r="A498" t="s">
        <v>551</v>
      </c>
      <c r="B498" t="s">
        <v>552</v>
      </c>
      <c r="C498" t="s">
        <v>3</v>
      </c>
      <c r="D498" s="13">
        <v>711</v>
      </c>
      <c r="E498" t="s">
        <v>9102</v>
      </c>
      <c r="F498" t="str">
        <f>IF(ISERROR(VLOOKUP(Transaktionen[[#This Row],[Transaktionen]],BTT[Verwendete Transaktion (Pflichtauswahl)],1,FALSE)),"nein","ja")</f>
        <v>nein</v>
      </c>
    </row>
    <row r="499" spans="1:7" x14ac:dyDescent="0.25">
      <c r="A499" t="s">
        <v>535</v>
      </c>
      <c r="B499" t="s">
        <v>536</v>
      </c>
      <c r="C499" t="s">
        <v>3</v>
      </c>
      <c r="D499" s="13">
        <v>207709</v>
      </c>
      <c r="E499" t="s">
        <v>9102</v>
      </c>
      <c r="F499" t="str">
        <f>IF(ISERROR(VLOOKUP(Transaktionen[[#This Row],[Transaktionen]],BTT[Verwendete Transaktion (Pflichtauswahl)],1,FALSE)),"nein","ja")</f>
        <v>nein</v>
      </c>
    </row>
    <row r="500" spans="1:7" x14ac:dyDescent="0.25">
      <c r="A500" t="s">
        <v>545</v>
      </c>
      <c r="B500" t="s">
        <v>546</v>
      </c>
      <c r="C500" t="s">
        <v>3</v>
      </c>
      <c r="D500" s="13">
        <v>53666</v>
      </c>
      <c r="E500" t="s">
        <v>9102</v>
      </c>
      <c r="F500" t="str">
        <f>IF(ISERROR(VLOOKUP(Transaktionen[[#This Row],[Transaktionen]],BTT[Verwendete Transaktion (Pflichtauswahl)],1,FALSE)),"nein","ja")</f>
        <v>nein</v>
      </c>
    </row>
    <row r="501" spans="1:7" x14ac:dyDescent="0.25">
      <c r="A501" t="s">
        <v>547</v>
      </c>
      <c r="B501" t="s">
        <v>548</v>
      </c>
      <c r="C501" t="s">
        <v>3</v>
      </c>
      <c r="D501" s="13">
        <v>30907</v>
      </c>
      <c r="E501" t="s">
        <v>9102</v>
      </c>
      <c r="F501" t="str">
        <f>IF(ISERROR(VLOOKUP(Transaktionen[[#This Row],[Transaktionen]],BTT[Verwendete Transaktion (Pflichtauswahl)],1,FALSE)),"nein","ja")</f>
        <v>nein</v>
      </c>
    </row>
    <row r="502" spans="1:7" x14ac:dyDescent="0.25">
      <c r="A502" t="s">
        <v>549</v>
      </c>
      <c r="B502" t="s">
        <v>550</v>
      </c>
      <c r="C502" t="s">
        <v>3</v>
      </c>
      <c r="D502" s="13">
        <v>383</v>
      </c>
      <c r="E502" t="s">
        <v>9102</v>
      </c>
      <c r="F502" t="str">
        <f>IF(ISERROR(VLOOKUP(Transaktionen[[#This Row],[Transaktionen]],BTT[Verwendete Transaktion (Pflichtauswahl)],1,FALSE)),"nein","ja")</f>
        <v>nein</v>
      </c>
    </row>
    <row r="503" spans="1:7" x14ac:dyDescent="0.25">
      <c r="A503" t="s">
        <v>537</v>
      </c>
      <c r="B503" t="s">
        <v>538</v>
      </c>
      <c r="C503" t="s">
        <v>3</v>
      </c>
      <c r="D503" s="13">
        <v>195523</v>
      </c>
      <c r="E503" t="s">
        <v>9102</v>
      </c>
      <c r="F503" t="str">
        <f>IF(ISERROR(VLOOKUP(Transaktionen[[#This Row],[Transaktionen]],BTT[Verwendete Transaktion (Pflichtauswahl)],1,FALSE)),"nein","ja")</f>
        <v>nein</v>
      </c>
    </row>
    <row r="504" spans="1:7" x14ac:dyDescent="0.25">
      <c r="A504" t="s">
        <v>541</v>
      </c>
      <c r="B504" t="s">
        <v>542</v>
      </c>
      <c r="C504" t="s">
        <v>3</v>
      </c>
      <c r="D504" s="13">
        <v>37442</v>
      </c>
      <c r="E504" t="s">
        <v>9102</v>
      </c>
      <c r="F504" t="str">
        <f>IF(ISERROR(VLOOKUP(Transaktionen[[#This Row],[Transaktionen]],BTT[Verwendete Transaktion (Pflichtauswahl)],1,FALSE)),"nein","ja")</f>
        <v>nein</v>
      </c>
    </row>
    <row r="505" spans="1:7" x14ac:dyDescent="0.25">
      <c r="A505" t="s">
        <v>539</v>
      </c>
      <c r="B505" t="s">
        <v>540</v>
      </c>
      <c r="C505" t="s">
        <v>3</v>
      </c>
      <c r="D505" s="13">
        <v>643</v>
      </c>
      <c r="E505" t="s">
        <v>9102</v>
      </c>
      <c r="F505" t="str">
        <f>IF(ISERROR(VLOOKUP(Transaktionen[[#This Row],[Transaktionen]],BTT[Verwendete Transaktion (Pflichtauswahl)],1,FALSE)),"nein","ja")</f>
        <v>nein</v>
      </c>
    </row>
    <row r="506" spans="1:7" x14ac:dyDescent="0.25">
      <c r="A506" t="s">
        <v>543</v>
      </c>
      <c r="B506" t="s">
        <v>544</v>
      </c>
      <c r="C506" t="s">
        <v>3</v>
      </c>
      <c r="D506" s="13">
        <v>8</v>
      </c>
      <c r="E506" t="s">
        <v>9102</v>
      </c>
      <c r="F506" t="str">
        <f>IF(ISERROR(VLOOKUP(Transaktionen[[#This Row],[Transaktionen]],BTT[Verwendete Transaktion (Pflichtauswahl)],1,FALSE)),"nein","ja")</f>
        <v>nein</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nein</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nein</v>
      </c>
    </row>
    <row r="519" spans="1:7" x14ac:dyDescent="0.25">
      <c r="A519" t="s">
        <v>573</v>
      </c>
      <c r="B519" t="s">
        <v>574</v>
      </c>
      <c r="C519" t="s">
        <v>6041</v>
      </c>
      <c r="D519" s="13">
        <v>10</v>
      </c>
      <c r="E519" t="s">
        <v>576</v>
      </c>
      <c r="F519" t="str">
        <f>IF(ISERROR(VLOOKUP(Transaktionen[[#This Row],[Transaktionen]],BTT[Verwendete Transaktion (Pflichtauswahl)],1,FALSE)),"nein","ja")</f>
        <v>nein</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nein</v>
      </c>
    </row>
    <row r="542" spans="1:7" x14ac:dyDescent="0.25">
      <c r="A542" t="s">
        <v>581</v>
      </c>
      <c r="B542" t="s">
        <v>582</v>
      </c>
      <c r="C542" t="s">
        <v>6041</v>
      </c>
      <c r="D542" s="13" t="s">
        <v>576</v>
      </c>
      <c r="E542" t="s">
        <v>576</v>
      </c>
      <c r="F542" t="str">
        <f>IF(ISERROR(VLOOKUP(Transaktionen[[#This Row],[Transaktionen]],BTT[Verwendete Transaktion (Pflichtauswahl)],1,FALSE)),"nein","ja")</f>
        <v>nein</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nein</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nein</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nein</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nein</v>
      </c>
    </row>
    <row r="590" spans="1:7" x14ac:dyDescent="0.25">
      <c r="A590" t="s">
        <v>633</v>
      </c>
      <c r="B590" t="s">
        <v>634</v>
      </c>
      <c r="C590" t="s">
        <v>8454</v>
      </c>
      <c r="D590" s="13">
        <v>23607</v>
      </c>
      <c r="E590" t="s">
        <v>9102</v>
      </c>
      <c r="F590" t="str">
        <f>IF(ISERROR(VLOOKUP(Transaktionen[[#This Row],[Transaktionen]],BTT[Verwendete Transaktion (Pflichtauswahl)],1,FALSE)),"nein","ja")</f>
        <v>nein</v>
      </c>
    </row>
    <row r="591" spans="1:7" x14ac:dyDescent="0.25">
      <c r="A591" t="s">
        <v>635</v>
      </c>
      <c r="B591" t="s">
        <v>636</v>
      </c>
      <c r="C591" t="s">
        <v>8454</v>
      </c>
      <c r="D591" s="13">
        <v>4679</v>
      </c>
      <c r="E591" t="s">
        <v>9102</v>
      </c>
      <c r="F591" t="str">
        <f>IF(ISERROR(VLOOKUP(Transaktionen[[#This Row],[Transaktionen]],BTT[Verwendete Transaktion (Pflichtauswahl)],1,FALSE)),"nein","ja")</f>
        <v>nein</v>
      </c>
    </row>
    <row r="592" spans="1:7" x14ac:dyDescent="0.25">
      <c r="A592" t="s">
        <v>637</v>
      </c>
      <c r="B592" t="s">
        <v>638</v>
      </c>
      <c r="C592" t="s">
        <v>8454</v>
      </c>
      <c r="D592" s="13">
        <v>6730</v>
      </c>
      <c r="E592" t="s">
        <v>9102</v>
      </c>
      <c r="F592" t="str">
        <f>IF(ISERROR(VLOOKUP(Transaktionen[[#This Row],[Transaktionen]],BTT[Verwendete Transaktion (Pflichtauswahl)],1,FALSE)),"nein","ja")</f>
        <v>nein</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nein</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nein</v>
      </c>
    </row>
    <row r="615" spans="1:7" x14ac:dyDescent="0.25">
      <c r="A615" t="s">
        <v>669</v>
      </c>
      <c r="B615" t="s">
        <v>670</v>
      </c>
      <c r="C615" t="s">
        <v>8454</v>
      </c>
      <c r="D615" s="13">
        <v>6968</v>
      </c>
      <c r="E615" t="s">
        <v>9102</v>
      </c>
      <c r="F615" t="str">
        <f>IF(ISERROR(VLOOKUP(Transaktionen[[#This Row],[Transaktionen]],BTT[Verwendete Transaktion (Pflichtauswahl)],1,FALSE)),"nein","ja")</f>
        <v>nein</v>
      </c>
    </row>
    <row r="616" spans="1:7" x14ac:dyDescent="0.25">
      <c r="A616" t="s">
        <v>6648</v>
      </c>
      <c r="B616" t="s">
        <v>670</v>
      </c>
      <c r="C616" t="s">
        <v>8454</v>
      </c>
      <c r="D616" s="13">
        <v>2</v>
      </c>
      <c r="E616" t="s">
        <v>576</v>
      </c>
      <c r="F616" t="str">
        <f>IF(ISERROR(VLOOKUP(Transaktionen[[#This Row],[Transaktionen]],BTT[Verwendete Transaktion (Pflichtauswahl)],1,FALSE)),"nein","ja")</f>
        <v>nein</v>
      </c>
    </row>
    <row r="617" spans="1:7" x14ac:dyDescent="0.25">
      <c r="A617" t="s">
        <v>671</v>
      </c>
      <c r="B617" t="s">
        <v>672</v>
      </c>
      <c r="C617" t="s">
        <v>8454</v>
      </c>
      <c r="D617" s="13">
        <v>50</v>
      </c>
      <c r="E617" t="s">
        <v>9102</v>
      </c>
      <c r="F617" t="str">
        <f>IF(ISERROR(VLOOKUP(Transaktionen[[#This Row],[Transaktionen]],BTT[Verwendete Transaktion (Pflichtauswahl)],1,FALSE)),"nein","ja")</f>
        <v>nein</v>
      </c>
    </row>
    <row r="618" spans="1:7" x14ac:dyDescent="0.25">
      <c r="A618" t="s">
        <v>673</v>
      </c>
      <c r="B618" t="s">
        <v>674</v>
      </c>
      <c r="C618" t="s">
        <v>8454</v>
      </c>
      <c r="D618" s="13">
        <v>14588</v>
      </c>
      <c r="E618" t="s">
        <v>9102</v>
      </c>
      <c r="F618" t="str">
        <f>IF(ISERROR(VLOOKUP(Transaktionen[[#This Row],[Transaktionen]],BTT[Verwendete Transaktion (Pflichtauswahl)],1,FALSE)),"nein","ja")</f>
        <v>nein</v>
      </c>
    </row>
    <row r="619" spans="1:7" x14ac:dyDescent="0.25">
      <c r="A619" t="s">
        <v>6649</v>
      </c>
      <c r="B619" t="s">
        <v>3143</v>
      </c>
      <c r="C619" t="s">
        <v>8454</v>
      </c>
      <c r="D619" s="13">
        <v>2</v>
      </c>
      <c r="E619" t="s">
        <v>576</v>
      </c>
      <c r="F619" t="str">
        <f>IF(ISERROR(VLOOKUP(Transaktionen[[#This Row],[Transaktionen]],BTT[Verwendete Transaktion (Pflichtauswahl)],1,FALSE)),"nein","ja")</f>
        <v>nein</v>
      </c>
    </row>
    <row r="620" spans="1:7" x14ac:dyDescent="0.25">
      <c r="A620" t="s">
        <v>675</v>
      </c>
      <c r="B620" t="s">
        <v>676</v>
      </c>
      <c r="C620" t="s">
        <v>8454</v>
      </c>
      <c r="D620" s="13">
        <v>7422</v>
      </c>
      <c r="E620" t="s">
        <v>9102</v>
      </c>
      <c r="F620" t="str">
        <f>IF(ISERROR(VLOOKUP(Transaktionen[[#This Row],[Transaktionen]],BTT[Verwendete Transaktion (Pflichtauswahl)],1,FALSE)),"nein","ja")</f>
        <v>nein</v>
      </c>
    </row>
    <row r="621" spans="1:7" x14ac:dyDescent="0.25">
      <c r="A621" t="s">
        <v>6650</v>
      </c>
      <c r="B621" t="s">
        <v>3147</v>
      </c>
      <c r="C621" t="s">
        <v>8454</v>
      </c>
      <c r="D621" s="13">
        <v>14</v>
      </c>
      <c r="E621" t="s">
        <v>9102</v>
      </c>
      <c r="F621" t="str">
        <f>IF(ISERROR(VLOOKUP(Transaktionen[[#This Row],[Transaktionen]],BTT[Verwendete Transaktion (Pflichtauswahl)],1,FALSE)),"nein","ja")</f>
        <v>nein</v>
      </c>
    </row>
    <row r="622" spans="1:7" x14ac:dyDescent="0.25">
      <c r="A622" t="s">
        <v>677</v>
      </c>
      <c r="B622" t="s">
        <v>678</v>
      </c>
      <c r="C622" t="s">
        <v>8454</v>
      </c>
      <c r="D622" s="13">
        <v>15464</v>
      </c>
      <c r="E622" t="s">
        <v>9102</v>
      </c>
      <c r="F622" t="str">
        <f>IF(ISERROR(VLOOKUP(Transaktionen[[#This Row],[Transaktionen]],BTT[Verwendete Transaktion (Pflichtauswahl)],1,FALSE)),"nein","ja")</f>
        <v>nein</v>
      </c>
    </row>
    <row r="623" spans="1:7" x14ac:dyDescent="0.25">
      <c r="A623" t="s">
        <v>679</v>
      </c>
      <c r="B623" t="s">
        <v>680</v>
      </c>
      <c r="C623" t="s">
        <v>8454</v>
      </c>
      <c r="D623" s="13">
        <v>1306</v>
      </c>
      <c r="E623" t="s">
        <v>9102</v>
      </c>
      <c r="F623" t="str">
        <f>IF(ISERROR(VLOOKUP(Transaktionen[[#This Row],[Transaktionen]],BTT[Verwendete Transaktion (Pflichtauswahl)],1,FALSE)),"nein","ja")</f>
        <v>nein</v>
      </c>
    </row>
    <row r="624" spans="1:7" x14ac:dyDescent="0.25">
      <c r="A624" t="s">
        <v>681</v>
      </c>
      <c r="B624" t="s">
        <v>682</v>
      </c>
      <c r="C624" t="s">
        <v>8454</v>
      </c>
      <c r="D624" s="13">
        <v>1078</v>
      </c>
      <c r="E624" t="s">
        <v>9102</v>
      </c>
      <c r="F624" t="str">
        <f>IF(ISERROR(VLOOKUP(Transaktionen[[#This Row],[Transaktionen]],BTT[Verwendete Transaktion (Pflichtauswahl)],1,FALSE)),"nein","ja")</f>
        <v>nein</v>
      </c>
    </row>
    <row r="625" spans="1:6" x14ac:dyDescent="0.25">
      <c r="A625" t="s">
        <v>683</v>
      </c>
      <c r="B625" t="s">
        <v>684</v>
      </c>
      <c r="C625" t="s">
        <v>8454</v>
      </c>
      <c r="D625" s="13">
        <v>614</v>
      </c>
      <c r="E625" t="s">
        <v>9102</v>
      </c>
      <c r="F625" t="str">
        <f>IF(ISERROR(VLOOKUP(Transaktionen[[#This Row],[Transaktionen]],BTT[Verwendete Transaktion (Pflichtauswahl)],1,FALSE)),"nein","ja")</f>
        <v>nein</v>
      </c>
    </row>
    <row r="626" spans="1:6" x14ac:dyDescent="0.25">
      <c r="A626" t="s">
        <v>6651</v>
      </c>
      <c r="B626" t="s">
        <v>3169</v>
      </c>
      <c r="C626" t="s">
        <v>8454</v>
      </c>
      <c r="D626" s="13" t="s">
        <v>576</v>
      </c>
      <c r="E626" t="s">
        <v>576</v>
      </c>
      <c r="F626" t="str">
        <f>IF(ISERROR(VLOOKUP(Transaktionen[[#This Row],[Transaktionen]],BTT[Verwendete Transaktion (Pflichtauswahl)],1,FALSE)),"nein","ja")</f>
        <v>nein</v>
      </c>
    </row>
    <row r="627" spans="1:6" x14ac:dyDescent="0.25">
      <c r="A627" t="s">
        <v>685</v>
      </c>
      <c r="B627" t="s">
        <v>686</v>
      </c>
      <c r="C627" t="s">
        <v>8454</v>
      </c>
      <c r="D627" s="13">
        <v>570</v>
      </c>
      <c r="E627" t="s">
        <v>9102</v>
      </c>
      <c r="F627" t="str">
        <f>IF(ISERROR(VLOOKUP(Transaktionen[[#This Row],[Transaktionen]],BTT[Verwendete Transaktion (Pflichtauswahl)],1,FALSE)),"nein","ja")</f>
        <v>nein</v>
      </c>
    </row>
    <row r="628" spans="1:6" x14ac:dyDescent="0.25">
      <c r="A628" t="s">
        <v>6652</v>
      </c>
      <c r="B628" t="s">
        <v>3176</v>
      </c>
      <c r="C628" t="s">
        <v>8454</v>
      </c>
      <c r="D628" s="13">
        <v>3</v>
      </c>
      <c r="E628" t="s">
        <v>576</v>
      </c>
      <c r="F628" t="str">
        <f>IF(ISERROR(VLOOKUP(Transaktionen[[#This Row],[Transaktionen]],BTT[Verwendete Transaktion (Pflichtauswahl)],1,FALSE)),"nein","ja")</f>
        <v>nein</v>
      </c>
    </row>
    <row r="629" spans="1:6" x14ac:dyDescent="0.25">
      <c r="A629" t="s">
        <v>687</v>
      </c>
      <c r="B629" t="s">
        <v>688</v>
      </c>
      <c r="C629" t="s">
        <v>8454</v>
      </c>
      <c r="D629" s="13">
        <v>157</v>
      </c>
      <c r="E629" t="s">
        <v>9102</v>
      </c>
      <c r="F629" t="str">
        <f>IF(ISERROR(VLOOKUP(Transaktionen[[#This Row],[Transaktionen]],BTT[Verwendete Transaktion (Pflichtauswahl)],1,FALSE)),"nein","ja")</f>
        <v>nein</v>
      </c>
    </row>
    <row r="630" spans="1:6" x14ac:dyDescent="0.25">
      <c r="A630" t="s">
        <v>6653</v>
      </c>
      <c r="B630" t="s">
        <v>3183</v>
      </c>
      <c r="C630" t="s">
        <v>8454</v>
      </c>
      <c r="D630" s="13" t="s">
        <v>576</v>
      </c>
      <c r="E630" t="s">
        <v>576</v>
      </c>
      <c r="F630" t="str">
        <f>IF(ISERROR(VLOOKUP(Transaktionen[[#This Row],[Transaktionen]],BTT[Verwendete Transaktion (Pflichtauswahl)],1,FALSE)),"nein","ja")</f>
        <v>nein</v>
      </c>
    </row>
    <row r="631" spans="1:6" x14ac:dyDescent="0.25">
      <c r="A631" t="s">
        <v>6654</v>
      </c>
      <c r="B631" t="s">
        <v>3193</v>
      </c>
      <c r="C631" t="s">
        <v>8454</v>
      </c>
      <c r="D631" s="13">
        <v>9</v>
      </c>
      <c r="E631" t="s">
        <v>9102</v>
      </c>
      <c r="F631" t="str">
        <f>IF(ISERROR(VLOOKUP(Transaktionen[[#This Row],[Transaktionen]],BTT[Verwendete Transaktion (Pflichtauswahl)],1,FALSE)),"nein","ja")</f>
        <v>nein</v>
      </c>
    </row>
    <row r="632" spans="1:6" x14ac:dyDescent="0.25">
      <c r="A632" t="s">
        <v>6655</v>
      </c>
      <c r="B632" t="s">
        <v>690</v>
      </c>
      <c r="C632" t="s">
        <v>8454</v>
      </c>
      <c r="D632" s="13" t="s">
        <v>576</v>
      </c>
      <c r="E632" t="s">
        <v>576</v>
      </c>
      <c r="F632" t="str">
        <f>IF(ISERROR(VLOOKUP(Transaktionen[[#This Row],[Transaktionen]],BTT[Verwendete Transaktion (Pflichtauswahl)],1,FALSE)),"nein","ja")</f>
        <v>nein</v>
      </c>
    </row>
    <row r="633" spans="1:6" x14ac:dyDescent="0.25">
      <c r="A633" t="s">
        <v>689</v>
      </c>
      <c r="B633" t="s">
        <v>690</v>
      </c>
      <c r="C633" t="s">
        <v>8454</v>
      </c>
      <c r="D633" s="13">
        <v>389</v>
      </c>
      <c r="E633" t="s">
        <v>9102</v>
      </c>
      <c r="F633" t="str">
        <f>IF(ISERROR(VLOOKUP(Transaktionen[[#This Row],[Transaktionen]],BTT[Verwendete Transaktion (Pflichtauswahl)],1,FALSE)),"nein","ja")</f>
        <v>nein</v>
      </c>
    </row>
    <row r="634" spans="1:6" x14ac:dyDescent="0.25">
      <c r="A634" t="s">
        <v>691</v>
      </c>
      <c r="B634" t="s">
        <v>692</v>
      </c>
      <c r="C634" t="s">
        <v>8454</v>
      </c>
      <c r="D634" s="13">
        <v>31</v>
      </c>
      <c r="E634" t="s">
        <v>9102</v>
      </c>
      <c r="F634" t="str">
        <f>IF(ISERROR(VLOOKUP(Transaktionen[[#This Row],[Transaktionen]],BTT[Verwendete Transaktion (Pflichtauswahl)],1,FALSE)),"nein","ja")</f>
        <v>nein</v>
      </c>
    </row>
    <row r="635" spans="1:6" x14ac:dyDescent="0.25">
      <c r="A635" t="s">
        <v>693</v>
      </c>
      <c r="B635" t="s">
        <v>694</v>
      </c>
      <c r="C635" t="s">
        <v>8454</v>
      </c>
      <c r="D635" s="13">
        <v>438</v>
      </c>
      <c r="E635" t="s">
        <v>9102</v>
      </c>
      <c r="F635" t="str">
        <f>IF(ISERROR(VLOOKUP(Transaktionen[[#This Row],[Transaktionen]],BTT[Verwendete Transaktion (Pflichtauswahl)],1,FALSE)),"nein","ja")</f>
        <v>nein</v>
      </c>
    </row>
    <row r="636" spans="1:6" x14ac:dyDescent="0.25">
      <c r="A636" t="s">
        <v>6656</v>
      </c>
      <c r="B636" t="s">
        <v>3246</v>
      </c>
      <c r="C636" t="s">
        <v>8454</v>
      </c>
      <c r="D636" s="13">
        <v>58</v>
      </c>
      <c r="E636" t="s">
        <v>576</v>
      </c>
      <c r="F636" t="str">
        <f>IF(ISERROR(VLOOKUP(Transaktionen[[#This Row],[Transaktionen]],BTT[Verwendete Transaktion (Pflichtauswahl)],1,FALSE)),"nein","ja")</f>
        <v>nein</v>
      </c>
    </row>
    <row r="637" spans="1:6" x14ac:dyDescent="0.25">
      <c r="A637" t="s">
        <v>6657</v>
      </c>
      <c r="B637" t="s">
        <v>3260</v>
      </c>
      <c r="C637" t="s">
        <v>8454</v>
      </c>
      <c r="D637" s="13" t="s">
        <v>576</v>
      </c>
      <c r="E637" t="s">
        <v>576</v>
      </c>
      <c r="F637" t="str">
        <f>IF(ISERROR(VLOOKUP(Transaktionen[[#This Row],[Transaktionen]],BTT[Verwendete Transaktion (Pflichtauswahl)],1,FALSE)),"nein","ja")</f>
        <v>nein</v>
      </c>
    </row>
    <row r="638" spans="1:6" x14ac:dyDescent="0.25">
      <c r="A638" t="s">
        <v>695</v>
      </c>
      <c r="B638" t="s">
        <v>696</v>
      </c>
      <c r="C638" t="s">
        <v>8454</v>
      </c>
      <c r="D638" s="13">
        <v>1407</v>
      </c>
      <c r="E638" t="s">
        <v>9102</v>
      </c>
      <c r="F638" s="10" t="str">
        <f>IF(ISERROR(VLOOKUP(Transaktionen[[#This Row],[Transaktionen]],BTT[Verwendete Transaktion (Pflichtauswahl)],1,FALSE)),"nein","ja")</f>
        <v>nein</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nein</v>
      </c>
    </row>
    <row r="641" spans="1:7" x14ac:dyDescent="0.25">
      <c r="A641" t="s">
        <v>6658</v>
      </c>
      <c r="B641" t="s">
        <v>7723</v>
      </c>
      <c r="C641" t="s">
        <v>8454</v>
      </c>
      <c r="D641" s="13" t="s">
        <v>576</v>
      </c>
      <c r="E641" t="s">
        <v>576</v>
      </c>
      <c r="F641" t="str">
        <f>IF(ISERROR(VLOOKUP(Transaktionen[[#This Row],[Transaktionen]],BTT[Verwendete Transaktion (Pflichtauswahl)],1,FALSE)),"nein","ja")</f>
        <v>nein</v>
      </c>
    </row>
    <row r="642" spans="1:7" x14ac:dyDescent="0.25">
      <c r="A642" t="s">
        <v>6659</v>
      </c>
      <c r="B642" t="s">
        <v>3332</v>
      </c>
      <c r="C642" t="s">
        <v>8454</v>
      </c>
      <c r="D642" s="13">
        <v>2</v>
      </c>
      <c r="E642" t="s">
        <v>576</v>
      </c>
      <c r="F642" t="str">
        <f>IF(ISERROR(VLOOKUP(Transaktionen[[#This Row],[Transaktionen]],BTT[Verwendete Transaktion (Pflichtauswahl)],1,FALSE)),"nein","ja")</f>
        <v>nein</v>
      </c>
    </row>
    <row r="643" spans="1:7" x14ac:dyDescent="0.25">
      <c r="A643" t="s">
        <v>699</v>
      </c>
      <c r="B643" t="s">
        <v>700</v>
      </c>
      <c r="C643" t="s">
        <v>8454</v>
      </c>
      <c r="D643" s="13">
        <v>590</v>
      </c>
      <c r="E643" t="s">
        <v>9102</v>
      </c>
      <c r="F643" t="str">
        <f>IF(ISERROR(VLOOKUP(Transaktionen[[#This Row],[Transaktionen]],BTT[Verwendete Transaktion (Pflichtauswahl)],1,FALSE)),"nein","ja")</f>
        <v>nein</v>
      </c>
    </row>
    <row r="644" spans="1:7" x14ac:dyDescent="0.25">
      <c r="A644" t="s">
        <v>701</v>
      </c>
      <c r="B644" t="s">
        <v>702</v>
      </c>
      <c r="C644" t="s">
        <v>8454</v>
      </c>
      <c r="D644" s="13">
        <v>39</v>
      </c>
      <c r="E644" t="s">
        <v>9102</v>
      </c>
      <c r="F644" t="str">
        <f>IF(ISERROR(VLOOKUP(Transaktionen[[#This Row],[Transaktionen]],BTT[Verwendete Transaktion (Pflichtauswahl)],1,FALSE)),"nein","ja")</f>
        <v>nein</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nein</v>
      </c>
    </row>
    <row r="881" spans="1:7" x14ac:dyDescent="0.25">
      <c r="A881" t="s">
        <v>982</v>
      </c>
      <c r="B881" t="s">
        <v>983</v>
      </c>
      <c r="C881" t="s">
        <v>3</v>
      </c>
      <c r="D881" s="13">
        <v>88</v>
      </c>
      <c r="E881" t="s">
        <v>9102</v>
      </c>
      <c r="F881" t="str">
        <f>IF(ISERROR(VLOOKUP(Transaktionen[[#This Row],[Transaktionen]],BTT[Verwendete Transaktion (Pflichtauswahl)],1,FALSE)),"nein","ja")</f>
        <v>nein</v>
      </c>
    </row>
    <row r="882" spans="1:7" x14ac:dyDescent="0.25">
      <c r="A882" t="s">
        <v>984</v>
      </c>
      <c r="B882" t="s">
        <v>985</v>
      </c>
      <c r="C882" t="s">
        <v>3</v>
      </c>
      <c r="D882" s="13">
        <v>24976</v>
      </c>
      <c r="E882" t="s">
        <v>9102</v>
      </c>
      <c r="F882" t="str">
        <f>IF(ISERROR(VLOOKUP(Transaktionen[[#This Row],[Transaktionen]],BTT[Verwendete Transaktion (Pflichtauswahl)],1,FALSE)),"nein","ja")</f>
        <v>nein</v>
      </c>
    </row>
    <row r="883" spans="1:7" x14ac:dyDescent="0.25">
      <c r="A883" t="s">
        <v>986</v>
      </c>
      <c r="B883" t="s">
        <v>987</v>
      </c>
      <c r="C883" t="s">
        <v>3</v>
      </c>
      <c r="D883" s="13">
        <v>1626631</v>
      </c>
      <c r="E883" t="s">
        <v>9102</v>
      </c>
      <c r="F883" t="str">
        <f>IF(ISERROR(VLOOKUP(Transaktionen[[#This Row],[Transaktionen]],BTT[Verwendete Transaktion (Pflichtauswahl)],1,FALSE)),"nein","ja")</f>
        <v>nein</v>
      </c>
    </row>
    <row r="884" spans="1:7" x14ac:dyDescent="0.25">
      <c r="A884" t="s">
        <v>993</v>
      </c>
      <c r="B884" t="s">
        <v>994</v>
      </c>
      <c r="C884" t="s">
        <v>3</v>
      </c>
      <c r="D884" s="13">
        <v>4</v>
      </c>
      <c r="E884" t="s">
        <v>9102</v>
      </c>
      <c r="F884" t="str">
        <f>IF(ISERROR(VLOOKUP(Transaktionen[[#This Row],[Transaktionen]],BTT[Verwendete Transaktion (Pflichtauswahl)],1,FALSE)),"nein","ja")</f>
        <v>nein</v>
      </c>
    </row>
    <row r="885" spans="1:7" x14ac:dyDescent="0.25">
      <c r="A885" t="s">
        <v>6739</v>
      </c>
      <c r="B885" t="s">
        <v>7800</v>
      </c>
      <c r="C885" t="s">
        <v>3</v>
      </c>
      <c r="D885" s="13">
        <v>200</v>
      </c>
      <c r="E885" t="s">
        <v>576</v>
      </c>
      <c r="F885" t="str">
        <f>IF(ISERROR(VLOOKUP(Transaktionen[[#This Row],[Transaktionen]],BTT[Verwendete Transaktion (Pflichtauswahl)],1,FALSE)),"nein","ja")</f>
        <v>nein</v>
      </c>
    </row>
    <row r="886" spans="1:7" x14ac:dyDescent="0.25">
      <c r="A886" t="s">
        <v>995</v>
      </c>
      <c r="B886" t="s">
        <v>996</v>
      </c>
      <c r="C886" t="s">
        <v>3</v>
      </c>
      <c r="D886" s="13">
        <v>28821</v>
      </c>
      <c r="E886" t="s">
        <v>9102</v>
      </c>
      <c r="F886" t="str">
        <f>IF(ISERROR(VLOOKUP(Transaktionen[[#This Row],[Transaktionen]],BTT[Verwendete Transaktion (Pflichtauswahl)],1,FALSE)),"nein","ja")</f>
        <v>nein</v>
      </c>
    </row>
    <row r="887" spans="1:7" x14ac:dyDescent="0.25">
      <c r="A887" t="s">
        <v>997</v>
      </c>
      <c r="B887" t="s">
        <v>998</v>
      </c>
      <c r="C887" t="s">
        <v>3</v>
      </c>
      <c r="D887" s="13">
        <v>5810539</v>
      </c>
      <c r="E887" t="s">
        <v>9102</v>
      </c>
      <c r="F887" t="str">
        <f>IF(ISERROR(VLOOKUP(Transaktionen[[#This Row],[Transaktionen]],BTT[Verwendete Transaktion (Pflichtauswahl)],1,FALSE)),"nein","ja")</f>
        <v>nein</v>
      </c>
    </row>
    <row r="888" spans="1:7" x14ac:dyDescent="0.25">
      <c r="A888" t="s">
        <v>999</v>
      </c>
      <c r="B888" t="s">
        <v>1000</v>
      </c>
      <c r="C888" t="s">
        <v>3</v>
      </c>
      <c r="D888" s="13">
        <v>450</v>
      </c>
      <c r="E888" t="s">
        <v>9102</v>
      </c>
      <c r="F888" t="str">
        <f>IF(ISERROR(VLOOKUP(Transaktionen[[#This Row],[Transaktionen]],BTT[Verwendete Transaktion (Pflichtauswahl)],1,FALSE)),"nein","ja")</f>
        <v>nein</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nein</v>
      </c>
    </row>
    <row r="892" spans="1:7" x14ac:dyDescent="0.25">
      <c r="A892" t="s">
        <v>1003</v>
      </c>
      <c r="B892" t="s">
        <v>1004</v>
      </c>
      <c r="C892" t="s">
        <v>3</v>
      </c>
      <c r="D892" s="13">
        <v>12</v>
      </c>
      <c r="E892" t="s">
        <v>9102</v>
      </c>
      <c r="F892" t="str">
        <f>IF(ISERROR(VLOOKUP(Transaktionen[[#This Row],[Transaktionen]],BTT[Verwendete Transaktion (Pflichtauswahl)],1,FALSE)),"nein","ja")</f>
        <v>nein</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nein</v>
      </c>
    </row>
    <row r="896" spans="1:7" x14ac:dyDescent="0.25">
      <c r="A896" t="s">
        <v>1007</v>
      </c>
      <c r="B896" t="s">
        <v>1008</v>
      </c>
      <c r="C896" t="s">
        <v>3</v>
      </c>
      <c r="D896" s="13">
        <v>348</v>
      </c>
      <c r="E896" t="s">
        <v>9102</v>
      </c>
      <c r="F896" t="str">
        <f>IF(ISERROR(VLOOKUP(Transaktionen[[#This Row],[Transaktionen]],BTT[Verwendete Transaktion (Pflichtauswahl)],1,FALSE)),"nein","ja")</f>
        <v>nein</v>
      </c>
    </row>
    <row r="897" spans="1:7" x14ac:dyDescent="0.25">
      <c r="A897" t="s">
        <v>6738</v>
      </c>
      <c r="B897" t="s">
        <v>998</v>
      </c>
      <c r="C897" t="s">
        <v>3</v>
      </c>
      <c r="D897" s="13">
        <v>77894</v>
      </c>
      <c r="E897" t="s">
        <v>576</v>
      </c>
      <c r="F897" t="str">
        <f>IF(ISERROR(VLOOKUP(Transaktionen[[#This Row],[Transaktionen]],BTT[Verwendete Transaktion (Pflichtauswahl)],1,FALSE)),"nein","ja")</f>
        <v>nein</v>
      </c>
    </row>
    <row r="898" spans="1:7" x14ac:dyDescent="0.25">
      <c r="A898" t="s">
        <v>988</v>
      </c>
      <c r="B898" t="s">
        <v>988</v>
      </c>
      <c r="C898" t="s">
        <v>3</v>
      </c>
      <c r="D898" s="13">
        <v>9</v>
      </c>
      <c r="E898" t="s">
        <v>9102</v>
      </c>
      <c r="F898" t="str">
        <f>IF(ISERROR(VLOOKUP(Transaktionen[[#This Row],[Transaktionen]],BTT[Verwendete Transaktion (Pflichtauswahl)],1,FALSE)),"nein","ja")</f>
        <v>nein</v>
      </c>
    </row>
    <row r="899" spans="1:7" x14ac:dyDescent="0.25">
      <c r="A899" t="s">
        <v>989</v>
      </c>
      <c r="B899" t="s">
        <v>990</v>
      </c>
      <c r="C899" t="s">
        <v>3</v>
      </c>
      <c r="D899" s="13">
        <v>20</v>
      </c>
      <c r="E899" t="s">
        <v>9102</v>
      </c>
      <c r="F899" t="str">
        <f>IF(ISERROR(VLOOKUP(Transaktionen[[#This Row],[Transaktionen]],BTT[Verwendete Transaktion (Pflichtauswahl)],1,FALSE)),"nein","ja")</f>
        <v>nein</v>
      </c>
    </row>
    <row r="900" spans="1:7" x14ac:dyDescent="0.25">
      <c r="A900" t="s">
        <v>991</v>
      </c>
      <c r="B900" t="s">
        <v>992</v>
      </c>
      <c r="C900" t="s">
        <v>3</v>
      </c>
      <c r="D900" s="13">
        <v>24</v>
      </c>
      <c r="E900" t="s">
        <v>9102</v>
      </c>
      <c r="F900" t="str">
        <f>IF(ISERROR(VLOOKUP(Transaktionen[[#This Row],[Transaktionen]],BTT[Verwendete Transaktion (Pflichtauswahl)],1,FALSE)),"nein","ja")</f>
        <v>nein</v>
      </c>
    </row>
    <row r="901" spans="1:7" x14ac:dyDescent="0.25">
      <c r="A901" t="s">
        <v>1009</v>
      </c>
      <c r="B901" t="s">
        <v>1010</v>
      </c>
      <c r="C901" t="s">
        <v>3</v>
      </c>
      <c r="D901" s="13">
        <v>1716</v>
      </c>
      <c r="E901" t="s">
        <v>576</v>
      </c>
      <c r="F901" t="str">
        <f>IF(ISERROR(VLOOKUP(Transaktionen[[#This Row],[Transaktionen]],BTT[Verwendete Transaktion (Pflichtauswahl)],1,FALSE)),"nein","ja")</f>
        <v>nein</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nein</v>
      </c>
    </row>
    <row r="904" spans="1:7" x14ac:dyDescent="0.25">
      <c r="A904" t="s">
        <v>9151</v>
      </c>
      <c r="B904" t="s">
        <v>9152</v>
      </c>
      <c r="C904" t="s">
        <v>3</v>
      </c>
      <c r="D904" s="13">
        <v>934</v>
      </c>
      <c r="E904" t="s">
        <v>9102</v>
      </c>
      <c r="F904" s="10" t="str">
        <f>IF(ISERROR(VLOOKUP(Transaktionen[[#This Row],[Transaktionen]],BTT[Verwendete Transaktion (Pflichtauswahl)],1,FALSE)),"nein","ja")</f>
        <v>nein</v>
      </c>
    </row>
    <row r="905" spans="1:7" x14ac:dyDescent="0.25">
      <c r="A905" t="s">
        <v>9153</v>
      </c>
      <c r="B905" t="s">
        <v>9154</v>
      </c>
      <c r="C905" t="s">
        <v>3</v>
      </c>
      <c r="D905" s="13">
        <v>1231</v>
      </c>
      <c r="E905" t="s">
        <v>9102</v>
      </c>
      <c r="F905" s="10" t="str">
        <f>IF(ISERROR(VLOOKUP(Transaktionen[[#This Row],[Transaktionen]],BTT[Verwendete Transaktion (Pflichtauswahl)],1,FALSE)),"nein","ja")</f>
        <v>nein</v>
      </c>
    </row>
    <row r="906" spans="1:7" x14ac:dyDescent="0.25">
      <c r="A906" t="s">
        <v>9155</v>
      </c>
      <c r="B906" t="s">
        <v>9156</v>
      </c>
      <c r="C906" t="s">
        <v>3</v>
      </c>
      <c r="D906" s="13">
        <v>144</v>
      </c>
      <c r="E906" t="s">
        <v>9102</v>
      </c>
      <c r="F906" s="10" t="str">
        <f>IF(ISERROR(VLOOKUP(Transaktionen[[#This Row],[Transaktionen]],BTT[Verwendete Transaktion (Pflichtauswahl)],1,FALSE)),"nein","ja")</f>
        <v>nein</v>
      </c>
    </row>
    <row r="907" spans="1:7" x14ac:dyDescent="0.25">
      <c r="A907" t="s">
        <v>9157</v>
      </c>
      <c r="B907" t="s">
        <v>9158</v>
      </c>
      <c r="C907" t="s">
        <v>3</v>
      </c>
      <c r="D907" s="13">
        <v>26</v>
      </c>
      <c r="E907" t="s">
        <v>9102</v>
      </c>
      <c r="F907" s="10" t="str">
        <f>IF(ISERROR(VLOOKUP(Transaktionen[[#This Row],[Transaktionen]],BTT[Verwendete Transaktion (Pflichtauswahl)],1,FALSE)),"nein","ja")</f>
        <v>nein</v>
      </c>
    </row>
    <row r="908" spans="1:7" x14ac:dyDescent="0.25">
      <c r="A908" t="s">
        <v>9159</v>
      </c>
      <c r="B908" t="s">
        <v>9158</v>
      </c>
      <c r="C908" t="s">
        <v>3</v>
      </c>
      <c r="D908" s="13">
        <v>148</v>
      </c>
      <c r="E908" t="s">
        <v>9102</v>
      </c>
      <c r="F908" s="10" t="str">
        <f>IF(ISERROR(VLOOKUP(Transaktionen[[#This Row],[Transaktionen]],BTT[Verwendete Transaktion (Pflichtauswahl)],1,FALSE)),"nein","ja")</f>
        <v>nein</v>
      </c>
    </row>
    <row r="909" spans="1:7" x14ac:dyDescent="0.25">
      <c r="A909" t="s">
        <v>9160</v>
      </c>
      <c r="B909" t="s">
        <v>9161</v>
      </c>
      <c r="C909" t="s">
        <v>3</v>
      </c>
      <c r="D909" s="13">
        <v>657</v>
      </c>
      <c r="E909" t="s">
        <v>9102</v>
      </c>
      <c r="F909" s="10" t="str">
        <f>IF(ISERROR(VLOOKUP(Transaktionen[[#This Row],[Transaktionen]],BTT[Verwendete Transaktion (Pflichtauswahl)],1,FALSE)),"nein","ja")</f>
        <v>nein</v>
      </c>
    </row>
    <row r="910" spans="1:7" x14ac:dyDescent="0.25">
      <c r="A910" t="s">
        <v>9162</v>
      </c>
      <c r="B910" t="s">
        <v>9163</v>
      </c>
      <c r="C910" t="s">
        <v>3</v>
      </c>
      <c r="D910" s="13">
        <v>348</v>
      </c>
      <c r="E910" t="s">
        <v>9102</v>
      </c>
      <c r="F910" t="str">
        <f>IF(ISERROR(VLOOKUP(Transaktionen[[#This Row],[Transaktionen]],BTT[Verwendete Transaktion (Pflichtauswahl)],1,FALSE)),"nein","ja")</f>
        <v>nein</v>
      </c>
    </row>
    <row r="911" spans="1:7" x14ac:dyDescent="0.25">
      <c r="A911" t="s">
        <v>1013</v>
      </c>
      <c r="B911" t="s">
        <v>1014</v>
      </c>
      <c r="C911" t="s">
        <v>6039</v>
      </c>
      <c r="D911" s="13">
        <v>128112</v>
      </c>
      <c r="E911" t="s">
        <v>9102</v>
      </c>
      <c r="F911" t="str">
        <f>IF(ISERROR(VLOOKUP(Transaktionen[[#This Row],[Transaktionen]],BTT[Verwendete Transaktion (Pflichtauswahl)],1,FALSE)),"nein","ja")</f>
        <v>ja</v>
      </c>
    </row>
    <row r="912" spans="1:7" x14ac:dyDescent="0.25">
      <c r="A912" t="s">
        <v>1015</v>
      </c>
      <c r="B912" t="s">
        <v>1016</v>
      </c>
      <c r="C912" t="s">
        <v>6039</v>
      </c>
      <c r="D912" s="13">
        <v>5231502</v>
      </c>
      <c r="E912" t="s">
        <v>9102</v>
      </c>
      <c r="F912" t="str">
        <f>IF(ISERROR(VLOOKUP(Transaktionen[[#This Row],[Transaktionen]],BTT[Verwendete Transaktion (Pflichtauswahl)],1,FALSE)),"nein","ja")</f>
        <v>ja</v>
      </c>
    </row>
    <row r="913" spans="1:7" x14ac:dyDescent="0.25">
      <c r="A913" t="s">
        <v>1017</v>
      </c>
      <c r="B913" t="s">
        <v>1018</v>
      </c>
      <c r="C913" t="s">
        <v>6039</v>
      </c>
      <c r="D913" s="13">
        <v>695198</v>
      </c>
      <c r="E913" t="s">
        <v>9102</v>
      </c>
      <c r="F913" t="str">
        <f>IF(ISERROR(VLOOKUP(Transaktionen[[#This Row],[Transaktionen]],BTT[Verwendete Transaktion (Pflichtauswahl)],1,FALSE)),"nein","ja")</f>
        <v>ja</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nein</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ja</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nein</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nein</v>
      </c>
    </row>
    <row r="936" spans="1:7" x14ac:dyDescent="0.25">
      <c r="A936" t="s">
        <v>1043</v>
      </c>
      <c r="B936" t="s">
        <v>1044</v>
      </c>
      <c r="C936" t="s">
        <v>6094</v>
      </c>
      <c r="D936" s="13">
        <v>28623</v>
      </c>
      <c r="E936" t="s">
        <v>9102</v>
      </c>
      <c r="F936" s="10" t="str">
        <f>IF(ISERROR(VLOOKUP(Transaktionen[[#This Row],[Transaktionen]],BTT[Verwendete Transaktion (Pflichtauswahl)],1,FALSE)),"nein","ja")</f>
        <v>nein</v>
      </c>
    </row>
    <row r="937" spans="1:7" x14ac:dyDescent="0.25">
      <c r="A937" t="s">
        <v>9164</v>
      </c>
      <c r="B937" t="s">
        <v>9165</v>
      </c>
      <c r="C937" t="s">
        <v>6094</v>
      </c>
      <c r="D937" s="13">
        <v>2</v>
      </c>
      <c r="E937" t="s">
        <v>9102</v>
      </c>
      <c r="F937" t="str">
        <f>IF(ISERROR(VLOOKUP(Transaktionen[[#This Row],[Transaktionen]],BTT[Verwendete Transaktion (Pflichtauswahl)],1,FALSE)),"nein","ja")</f>
        <v>nein</v>
      </c>
    </row>
    <row r="938" spans="1:7" x14ac:dyDescent="0.25">
      <c r="A938" t="s">
        <v>1045</v>
      </c>
      <c r="B938" t="s">
        <v>1046</v>
      </c>
      <c r="C938" t="s">
        <v>6094</v>
      </c>
      <c r="D938" s="13">
        <v>123</v>
      </c>
      <c r="E938" t="s">
        <v>9102</v>
      </c>
      <c r="F938" t="str">
        <f>IF(ISERROR(VLOOKUP(Transaktionen[[#This Row],[Transaktionen]],BTT[Verwendete Transaktion (Pflichtauswahl)],1,FALSE)),"nein","ja")</f>
        <v>nein</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nein</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nein</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nein</v>
      </c>
    </row>
    <row r="953" spans="1:6" x14ac:dyDescent="0.25">
      <c r="A953" t="s">
        <v>6758</v>
      </c>
      <c r="B953" t="s">
        <v>7819</v>
      </c>
      <c r="C953" t="s">
        <v>6037</v>
      </c>
      <c r="D953" s="13">
        <v>10</v>
      </c>
      <c r="E953" t="s">
        <v>9103</v>
      </c>
      <c r="F953" t="str">
        <f>IF(ISERROR(VLOOKUP(Transaktionen[[#This Row],[Transaktionen]],BTT[Verwendete Transaktion (Pflichtauswahl)],1,FALSE)),"nein","ja")</f>
        <v>nein</v>
      </c>
    </row>
    <row r="954" spans="1:6" x14ac:dyDescent="0.25">
      <c r="A954" t="s">
        <v>1065</v>
      </c>
      <c r="B954" t="s">
        <v>1066</v>
      </c>
      <c r="C954" t="s">
        <v>6037</v>
      </c>
      <c r="D954" s="13">
        <v>108</v>
      </c>
      <c r="E954" t="s">
        <v>9102</v>
      </c>
      <c r="F954" t="str">
        <f>IF(ISERROR(VLOOKUP(Transaktionen[[#This Row],[Transaktionen]],BTT[Verwendete Transaktion (Pflichtauswahl)],1,FALSE)),"nein","ja")</f>
        <v>nein</v>
      </c>
    </row>
    <row r="955" spans="1:6" x14ac:dyDescent="0.25">
      <c r="A955" t="s">
        <v>1067</v>
      </c>
      <c r="B955" t="s">
        <v>1068</v>
      </c>
      <c r="C955" t="s">
        <v>6037</v>
      </c>
      <c r="D955" s="13">
        <v>58</v>
      </c>
      <c r="E955" t="s">
        <v>9102</v>
      </c>
      <c r="F955" t="str">
        <f>IF(ISERROR(VLOOKUP(Transaktionen[[#This Row],[Transaktionen]],BTT[Verwendete Transaktion (Pflichtauswahl)],1,FALSE)),"nein","ja")</f>
        <v>nein</v>
      </c>
    </row>
    <row r="956" spans="1:6" x14ac:dyDescent="0.25">
      <c r="A956" t="s">
        <v>1069</v>
      </c>
      <c r="B956" t="s">
        <v>1070</v>
      </c>
      <c r="C956" t="s">
        <v>6037</v>
      </c>
      <c r="D956" s="13">
        <v>6974</v>
      </c>
      <c r="E956" t="s">
        <v>9102</v>
      </c>
      <c r="F956" t="str">
        <f>IF(ISERROR(VLOOKUP(Transaktionen[[#This Row],[Transaktionen]],BTT[Verwendete Transaktion (Pflichtauswahl)],1,FALSE)),"nein","ja")</f>
        <v>nein</v>
      </c>
    </row>
    <row r="957" spans="1:6" x14ac:dyDescent="0.25">
      <c r="A957" t="s">
        <v>1071</v>
      </c>
      <c r="B957" t="s">
        <v>1072</v>
      </c>
      <c r="C957" t="s">
        <v>6037</v>
      </c>
      <c r="D957" s="13">
        <v>6</v>
      </c>
      <c r="E957" t="s">
        <v>576</v>
      </c>
      <c r="F957" t="str">
        <f>IF(ISERROR(VLOOKUP(Transaktionen[[#This Row],[Transaktionen]],BTT[Verwendete Transaktion (Pflichtauswahl)],1,FALSE)),"nein","ja")</f>
        <v>nein</v>
      </c>
    </row>
    <row r="958" spans="1:6" x14ac:dyDescent="0.25">
      <c r="A958" t="s">
        <v>1073</v>
      </c>
      <c r="B958" t="s">
        <v>1074</v>
      </c>
      <c r="C958" t="s">
        <v>6037</v>
      </c>
      <c r="D958" s="13">
        <v>6576</v>
      </c>
      <c r="E958" t="s">
        <v>9102</v>
      </c>
      <c r="F958" t="str">
        <f>IF(ISERROR(VLOOKUP(Transaktionen[[#This Row],[Transaktionen]],BTT[Verwendete Transaktion (Pflichtauswahl)],1,FALSE)),"nein","ja")</f>
        <v>nein</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nein</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nein</v>
      </c>
    </row>
    <row r="966" spans="1:7" x14ac:dyDescent="0.25">
      <c r="A966" t="s">
        <v>1089</v>
      </c>
      <c r="B966" t="s">
        <v>1090</v>
      </c>
      <c r="C966" t="s">
        <v>6037</v>
      </c>
      <c r="D966" s="13">
        <v>65</v>
      </c>
      <c r="E966" t="s">
        <v>9102</v>
      </c>
      <c r="F966" t="str">
        <f>IF(ISERROR(VLOOKUP(Transaktionen[[#This Row],[Transaktionen]],BTT[Verwendete Transaktion (Pflichtauswahl)],1,FALSE)),"nein","ja")</f>
        <v>nein</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nein</v>
      </c>
    </row>
    <row r="969" spans="1:7" x14ac:dyDescent="0.25">
      <c r="A969" t="s">
        <v>9168</v>
      </c>
      <c r="B969" t="s">
        <v>9169</v>
      </c>
      <c r="C969" t="s">
        <v>6037</v>
      </c>
      <c r="D969" s="13">
        <v>6</v>
      </c>
      <c r="E969" t="s">
        <v>9102</v>
      </c>
      <c r="F969" t="str">
        <f>IF(ISERROR(VLOOKUP(Transaktionen[[#This Row],[Transaktionen]],BTT[Verwendete Transaktion (Pflichtauswahl)],1,FALSE)),"nein","ja")</f>
        <v>nein</v>
      </c>
    </row>
    <row r="970" spans="1:7" x14ac:dyDescent="0.25">
      <c r="A970" t="s">
        <v>1095</v>
      </c>
      <c r="B970" t="s">
        <v>1096</v>
      </c>
      <c r="C970" t="s">
        <v>6037</v>
      </c>
      <c r="D970" s="13">
        <v>39830</v>
      </c>
      <c r="E970" t="s">
        <v>9102</v>
      </c>
      <c r="F970" t="str">
        <f>IF(ISERROR(VLOOKUP(Transaktionen[[#This Row],[Transaktionen]],BTT[Verwendete Transaktion (Pflichtauswahl)],1,FALSE)),"nein","ja")</f>
        <v>nein</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nein</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nein</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nein</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nein</v>
      </c>
    </row>
    <row r="984" spans="1:7" x14ac:dyDescent="0.25">
      <c r="A984" t="s">
        <v>1114</v>
      </c>
      <c r="B984" t="s">
        <v>1115</v>
      </c>
      <c r="C984" t="s">
        <v>6037</v>
      </c>
      <c r="D984" s="13">
        <v>50</v>
      </c>
      <c r="E984" t="s">
        <v>9102</v>
      </c>
      <c r="F984" t="str">
        <f>IF(ISERROR(VLOOKUP(Transaktionen[[#This Row],[Transaktionen]],BTT[Verwendete Transaktion (Pflichtauswahl)],1,FALSE)),"nein","ja")</f>
        <v>nein</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nein</v>
      </c>
    </row>
    <row r="991" spans="1:7" x14ac:dyDescent="0.25">
      <c r="A991" t="s">
        <v>1122</v>
      </c>
      <c r="B991" t="s">
        <v>1121</v>
      </c>
      <c r="C991" t="s">
        <v>6037</v>
      </c>
      <c r="D991" s="13">
        <v>40</v>
      </c>
      <c r="E991" t="s">
        <v>576</v>
      </c>
      <c r="F991" t="str">
        <f>IF(ISERROR(VLOOKUP(Transaktionen[[#This Row],[Transaktionen]],BTT[Verwendete Transaktion (Pflichtauswahl)],1,FALSE)),"nein","ja")</f>
        <v>nein</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nein</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nein</v>
      </c>
    </row>
    <row r="999" spans="1:7" x14ac:dyDescent="0.25">
      <c r="A999" t="s">
        <v>9170</v>
      </c>
      <c r="B999" t="s">
        <v>9171</v>
      </c>
      <c r="C999" t="s">
        <v>6037</v>
      </c>
      <c r="D999" s="13">
        <v>375</v>
      </c>
      <c r="E999" t="s">
        <v>9102</v>
      </c>
      <c r="F999" t="str">
        <f>IF(ISERROR(VLOOKUP(Transaktionen[[#This Row],[Transaktionen]],BTT[Verwendete Transaktion (Pflichtauswahl)],1,FALSE)),"nein","ja")</f>
        <v>nein</v>
      </c>
    </row>
    <row r="1000" spans="1:7" x14ac:dyDescent="0.25">
      <c r="A1000" t="s">
        <v>1124</v>
      </c>
      <c r="B1000" t="s">
        <v>1125</v>
      </c>
      <c r="C1000" t="s">
        <v>6037</v>
      </c>
      <c r="D1000" s="13">
        <v>8418</v>
      </c>
      <c r="E1000" t="s">
        <v>9102</v>
      </c>
      <c r="F1000" t="str">
        <f>IF(ISERROR(VLOOKUP(Transaktionen[[#This Row],[Transaktionen]],BTT[Verwendete Transaktion (Pflichtauswahl)],1,FALSE)),"nein","ja")</f>
        <v>nein</v>
      </c>
    </row>
    <row r="1001" spans="1:7" x14ac:dyDescent="0.25">
      <c r="A1001" t="s">
        <v>1126</v>
      </c>
      <c r="B1001" t="s">
        <v>1127</v>
      </c>
      <c r="C1001" t="s">
        <v>6037</v>
      </c>
      <c r="D1001" s="13">
        <v>7877</v>
      </c>
      <c r="E1001" t="s">
        <v>9102</v>
      </c>
      <c r="F1001" t="str">
        <f>IF(ISERROR(VLOOKUP(Transaktionen[[#This Row],[Transaktionen]],BTT[Verwendete Transaktion (Pflichtauswahl)],1,FALSE)),"nein","ja")</f>
        <v>nein</v>
      </c>
    </row>
    <row r="1002" spans="1:7" x14ac:dyDescent="0.25">
      <c r="A1002" t="s">
        <v>1128</v>
      </c>
      <c r="B1002" t="s">
        <v>1129</v>
      </c>
      <c r="C1002" t="s">
        <v>6037</v>
      </c>
      <c r="D1002" s="13">
        <v>22</v>
      </c>
      <c r="E1002" t="s">
        <v>9102</v>
      </c>
      <c r="F1002" t="str">
        <f>IF(ISERROR(VLOOKUP(Transaktionen[[#This Row],[Transaktionen]],BTT[Verwendete Transaktion (Pflichtauswahl)],1,FALSE)),"nein","ja")</f>
        <v>nein</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nein</v>
      </c>
    </row>
    <row r="1005" spans="1:7" x14ac:dyDescent="0.25">
      <c r="A1005" t="s">
        <v>1130</v>
      </c>
      <c r="B1005" t="s">
        <v>1131</v>
      </c>
      <c r="C1005" t="s">
        <v>6037</v>
      </c>
      <c r="D1005" s="13">
        <v>676</v>
      </c>
      <c r="E1005" t="s">
        <v>9102</v>
      </c>
      <c r="F1005" t="str">
        <f>IF(ISERROR(VLOOKUP(Transaktionen[[#This Row],[Transaktionen]],BTT[Verwendete Transaktion (Pflichtauswahl)],1,FALSE)),"nein","ja")</f>
        <v>nein</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nein</v>
      </c>
    </row>
    <row r="1008" spans="1:7" x14ac:dyDescent="0.25">
      <c r="A1008" t="s">
        <v>1134</v>
      </c>
      <c r="B1008" t="s">
        <v>1135</v>
      </c>
      <c r="C1008" t="s">
        <v>6037</v>
      </c>
      <c r="D1008" s="13">
        <v>331614</v>
      </c>
      <c r="E1008" t="s">
        <v>9102</v>
      </c>
      <c r="F1008" t="str">
        <f>IF(ISERROR(VLOOKUP(Transaktionen[[#This Row],[Transaktionen]],BTT[Verwendete Transaktion (Pflichtauswahl)],1,FALSE)),"nein","ja")</f>
        <v>nein</v>
      </c>
    </row>
    <row r="1009" spans="1:7" x14ac:dyDescent="0.25">
      <c r="A1009" t="s">
        <v>1136</v>
      </c>
      <c r="B1009" t="s">
        <v>1137</v>
      </c>
      <c r="C1009" t="s">
        <v>6037</v>
      </c>
      <c r="D1009" s="13">
        <v>307191</v>
      </c>
      <c r="E1009" t="s">
        <v>9102</v>
      </c>
      <c r="F1009" t="str">
        <f>IF(ISERROR(VLOOKUP(Transaktionen[[#This Row],[Transaktionen]],BTT[Verwendete Transaktion (Pflichtauswahl)],1,FALSE)),"nein","ja")</f>
        <v>ja</v>
      </c>
    </row>
    <row r="1010" spans="1:7" x14ac:dyDescent="0.25">
      <c r="A1010" t="s">
        <v>6774</v>
      </c>
      <c r="B1010" t="s">
        <v>588</v>
      </c>
      <c r="C1010" t="s">
        <v>6037</v>
      </c>
      <c r="D1010" s="13">
        <v>116</v>
      </c>
      <c r="E1010" t="s">
        <v>576</v>
      </c>
      <c r="F1010" t="str">
        <f>IF(ISERROR(VLOOKUP(Transaktionen[[#This Row],[Transaktionen]],BTT[Verwendete Transaktion (Pflichtauswahl)],1,FALSE)),"nein","ja")</f>
        <v>nein</v>
      </c>
    </row>
    <row r="1011" spans="1:7" x14ac:dyDescent="0.25">
      <c r="A1011" t="s">
        <v>1138</v>
      </c>
      <c r="B1011" t="s">
        <v>1139</v>
      </c>
      <c r="C1011" t="s">
        <v>6037</v>
      </c>
      <c r="D1011" s="13">
        <v>145</v>
      </c>
      <c r="E1011" t="s">
        <v>9102</v>
      </c>
      <c r="F1011" t="str">
        <f>IF(ISERROR(VLOOKUP(Transaktionen[[#This Row],[Transaktionen]],BTT[Verwendete Transaktion (Pflichtauswahl)],1,FALSE)),"nein","ja")</f>
        <v>nein</v>
      </c>
    </row>
    <row r="1012" spans="1:7" x14ac:dyDescent="0.25">
      <c r="A1012" t="s">
        <v>1140</v>
      </c>
      <c r="B1012" t="s">
        <v>1141</v>
      </c>
      <c r="C1012" t="s">
        <v>6037</v>
      </c>
      <c r="D1012" s="13">
        <v>2253</v>
      </c>
      <c r="E1012" t="s">
        <v>9102</v>
      </c>
      <c r="F1012" t="str">
        <f>IF(ISERROR(VLOOKUP(Transaktionen[[#This Row],[Transaktionen]],BTT[Verwendete Transaktion (Pflichtauswahl)],1,FALSE)),"nein","ja")</f>
        <v>nein</v>
      </c>
    </row>
    <row r="1013" spans="1:7" x14ac:dyDescent="0.25">
      <c r="A1013" t="s">
        <v>1142</v>
      </c>
      <c r="B1013" t="s">
        <v>1143</v>
      </c>
      <c r="C1013" t="s">
        <v>6037</v>
      </c>
      <c r="D1013" s="13">
        <v>376</v>
      </c>
      <c r="E1013" t="s">
        <v>9102</v>
      </c>
      <c r="F1013" t="str">
        <f>IF(ISERROR(VLOOKUP(Transaktionen[[#This Row],[Transaktionen]],BTT[Verwendete Transaktion (Pflichtauswahl)],1,FALSE)),"nein","ja")</f>
        <v>nein</v>
      </c>
    </row>
    <row r="1014" spans="1:7" x14ac:dyDescent="0.25">
      <c r="A1014" t="s">
        <v>1144</v>
      </c>
      <c r="B1014" t="s">
        <v>1145</v>
      </c>
      <c r="C1014" t="s">
        <v>6037</v>
      </c>
      <c r="D1014" s="13">
        <v>29427</v>
      </c>
      <c r="E1014" t="s">
        <v>9102</v>
      </c>
      <c r="F1014" t="str">
        <f>IF(ISERROR(VLOOKUP(Transaktionen[[#This Row],[Transaktionen]],BTT[Verwendete Transaktion (Pflichtauswahl)],1,FALSE)),"nein","ja")</f>
        <v>nein</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nein</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nein</v>
      </c>
    </row>
    <row r="1019" spans="1:7" x14ac:dyDescent="0.25">
      <c r="A1019" t="s">
        <v>6778</v>
      </c>
      <c r="B1019" t="s">
        <v>7830</v>
      </c>
      <c r="C1019" t="s">
        <v>6037</v>
      </c>
      <c r="D1019" s="13">
        <v>210</v>
      </c>
      <c r="E1019" t="s">
        <v>576</v>
      </c>
      <c r="F1019" t="str">
        <f>IF(ISERROR(VLOOKUP(Transaktionen[[#This Row],[Transaktionen]],BTT[Verwendete Transaktion (Pflichtauswahl)],1,FALSE)),"nein","ja")</f>
        <v>nein</v>
      </c>
    </row>
    <row r="1020" spans="1:7" x14ac:dyDescent="0.25">
      <c r="A1020" t="s">
        <v>6779</v>
      </c>
      <c r="B1020" t="s">
        <v>7830</v>
      </c>
      <c r="C1020" t="s">
        <v>6037</v>
      </c>
      <c r="D1020" s="13">
        <v>360</v>
      </c>
      <c r="E1020" t="s">
        <v>576</v>
      </c>
      <c r="F1020" t="str">
        <f>IF(ISERROR(VLOOKUP(Transaktionen[[#This Row],[Transaktionen]],BTT[Verwendete Transaktion (Pflichtauswahl)],1,FALSE)),"nein","ja")</f>
        <v>nein</v>
      </c>
    </row>
    <row r="1021" spans="1:7" x14ac:dyDescent="0.25">
      <c r="A1021" t="s">
        <v>6780</v>
      </c>
      <c r="B1021" t="s">
        <v>7831</v>
      </c>
      <c r="C1021" t="s">
        <v>6037</v>
      </c>
      <c r="D1021" s="13">
        <v>66</v>
      </c>
      <c r="E1021" t="s">
        <v>9102</v>
      </c>
      <c r="F1021" t="str">
        <f>IF(ISERROR(VLOOKUP(Transaktionen[[#This Row],[Transaktionen]],BTT[Verwendete Transaktion (Pflichtauswahl)],1,FALSE)),"nein","ja")</f>
        <v>nein</v>
      </c>
    </row>
    <row r="1022" spans="1:7" x14ac:dyDescent="0.25">
      <c r="A1022" t="s">
        <v>1148</v>
      </c>
      <c r="B1022" t="s">
        <v>1149</v>
      </c>
      <c r="C1022" t="s">
        <v>6037</v>
      </c>
      <c r="D1022" s="13">
        <v>154</v>
      </c>
      <c r="E1022" t="s">
        <v>9102</v>
      </c>
      <c r="F1022" t="str">
        <f>IF(ISERROR(VLOOKUP(Transaktionen[[#This Row],[Transaktionen]],BTT[Verwendete Transaktion (Pflichtauswahl)],1,FALSE)),"nein","ja")</f>
        <v>nein</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nein</v>
      </c>
    </row>
    <row r="1041" spans="1:7" x14ac:dyDescent="0.25">
      <c r="A1041" t="s">
        <v>1174</v>
      </c>
      <c r="B1041" t="s">
        <v>1175</v>
      </c>
      <c r="C1041" t="s">
        <v>6323</v>
      </c>
      <c r="D1041" s="13">
        <v>669824</v>
      </c>
      <c r="E1041" t="s">
        <v>9102</v>
      </c>
      <c r="F1041" t="str">
        <f>IF(ISERROR(VLOOKUP(Transaktionen[[#This Row],[Transaktionen]],BTT[Verwendete Transaktion (Pflichtauswahl)],1,FALSE)),"nein","ja")</f>
        <v>nein</v>
      </c>
    </row>
    <row r="1042" spans="1:7" x14ac:dyDescent="0.25">
      <c r="A1042" t="s">
        <v>1176</v>
      </c>
      <c r="B1042" t="s">
        <v>1177</v>
      </c>
      <c r="C1042" t="s">
        <v>8456</v>
      </c>
      <c r="D1042" s="13">
        <v>321</v>
      </c>
      <c r="E1042" t="s">
        <v>576</v>
      </c>
      <c r="F1042" t="str">
        <f>IF(ISERROR(VLOOKUP(Transaktionen[[#This Row],[Transaktionen]],BTT[Verwendete Transaktion (Pflichtauswahl)],1,FALSE)),"nein","ja")</f>
        <v>nein</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nein</v>
      </c>
    </row>
    <row r="1058" spans="1:7" x14ac:dyDescent="0.25">
      <c r="A1058" t="s">
        <v>1190</v>
      </c>
      <c r="B1058" t="s">
        <v>1191</v>
      </c>
      <c r="C1058" t="s">
        <v>6096</v>
      </c>
      <c r="D1058" s="13">
        <v>18</v>
      </c>
      <c r="E1058" t="s">
        <v>9102</v>
      </c>
      <c r="F1058" t="str">
        <f>IF(ISERROR(VLOOKUP(Transaktionen[[#This Row],[Transaktionen]],BTT[Verwendete Transaktion (Pflichtauswahl)],1,FALSE)),"nein","ja")</f>
        <v>nein</v>
      </c>
    </row>
    <row r="1059" spans="1:7" x14ac:dyDescent="0.25">
      <c r="A1059" t="s">
        <v>6793</v>
      </c>
      <c r="B1059" t="s">
        <v>7843</v>
      </c>
      <c r="C1059" t="s">
        <v>6096</v>
      </c>
      <c r="D1059" s="13">
        <v>8</v>
      </c>
      <c r="E1059" t="s">
        <v>9102</v>
      </c>
      <c r="F1059" t="str">
        <f>IF(ISERROR(VLOOKUP(Transaktionen[[#This Row],[Transaktionen]],BTT[Verwendete Transaktion (Pflichtauswahl)],1,FALSE)),"nein","ja")</f>
        <v>nein</v>
      </c>
    </row>
    <row r="1060" spans="1:7" x14ac:dyDescent="0.25">
      <c r="A1060" t="s">
        <v>1192</v>
      </c>
      <c r="B1060" t="s">
        <v>1193</v>
      </c>
      <c r="C1060" t="s">
        <v>6096</v>
      </c>
      <c r="D1060" s="13">
        <v>58</v>
      </c>
      <c r="E1060" t="s">
        <v>9102</v>
      </c>
      <c r="F1060" t="str">
        <f>IF(ISERROR(VLOOKUP(Transaktionen[[#This Row],[Transaktionen]],BTT[Verwendete Transaktion (Pflichtauswahl)],1,FALSE)),"nein","ja")</f>
        <v>nein</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ja</v>
      </c>
    </row>
    <row r="1073" spans="1:7" x14ac:dyDescent="0.25">
      <c r="A1073" t="s">
        <v>1206</v>
      </c>
      <c r="B1073" t="s">
        <v>1207</v>
      </c>
      <c r="C1073" t="s">
        <v>6042</v>
      </c>
      <c r="D1073" s="13">
        <v>264</v>
      </c>
      <c r="E1073" t="s">
        <v>576</v>
      </c>
      <c r="F1073" t="str">
        <f>IF(ISERROR(VLOOKUP(Transaktionen[[#This Row],[Transaktionen]],BTT[Verwendete Transaktion (Pflichtauswahl)],1,FALSE)),"nein","ja")</f>
        <v>nein</v>
      </c>
    </row>
    <row r="1074" spans="1:7" x14ac:dyDescent="0.25">
      <c r="A1074" t="s">
        <v>1208</v>
      </c>
      <c r="B1074" t="s">
        <v>1209</v>
      </c>
      <c r="C1074" t="s">
        <v>6042</v>
      </c>
      <c r="D1074" s="13">
        <v>194476</v>
      </c>
      <c r="E1074" t="s">
        <v>9102</v>
      </c>
      <c r="F1074" t="str">
        <f>IF(ISERROR(VLOOKUP(Transaktionen[[#This Row],[Transaktionen]],BTT[Verwendete Transaktion (Pflichtauswahl)],1,FALSE)),"nein","ja")</f>
        <v>nein</v>
      </c>
    </row>
    <row r="1075" spans="1:7" x14ac:dyDescent="0.25">
      <c r="A1075" t="s">
        <v>1210</v>
      </c>
      <c r="B1075" t="s">
        <v>1211</v>
      </c>
      <c r="C1075" t="s">
        <v>6042</v>
      </c>
      <c r="D1075" s="13">
        <v>96685</v>
      </c>
      <c r="E1075" t="s">
        <v>9102</v>
      </c>
      <c r="F1075" t="str">
        <f>IF(ISERROR(VLOOKUP(Transaktionen[[#This Row],[Transaktionen]],BTT[Verwendete Transaktion (Pflichtauswahl)],1,FALSE)),"nein","ja")</f>
        <v>nein</v>
      </c>
    </row>
    <row r="1076" spans="1:7" x14ac:dyDescent="0.25">
      <c r="A1076" t="s">
        <v>1212</v>
      </c>
      <c r="B1076" t="s">
        <v>1213</v>
      </c>
      <c r="C1076" t="s">
        <v>6042</v>
      </c>
      <c r="D1076" s="13">
        <v>9</v>
      </c>
      <c r="E1076" t="s">
        <v>9102</v>
      </c>
      <c r="F1076" t="str">
        <f>IF(ISERROR(VLOOKUP(Transaktionen[[#This Row],[Transaktionen]],BTT[Verwendete Transaktion (Pflichtauswahl)],1,FALSE)),"nein","ja")</f>
        <v>nein</v>
      </c>
    </row>
    <row r="1077" spans="1:7" x14ac:dyDescent="0.25">
      <c r="A1077" t="s">
        <v>1214</v>
      </c>
      <c r="B1077" t="s">
        <v>1215</v>
      </c>
      <c r="C1077" t="s">
        <v>6042</v>
      </c>
      <c r="D1077" s="13">
        <v>201</v>
      </c>
      <c r="E1077" t="s">
        <v>9102</v>
      </c>
      <c r="F1077" t="str">
        <f>IF(ISERROR(VLOOKUP(Transaktionen[[#This Row],[Transaktionen]],BTT[Verwendete Transaktion (Pflichtauswahl)],1,FALSE)),"nein","ja")</f>
        <v>nein</v>
      </c>
    </row>
    <row r="1078" spans="1:7" x14ac:dyDescent="0.25">
      <c r="A1078" t="s">
        <v>1216</v>
      </c>
      <c r="B1078" t="s">
        <v>1217</v>
      </c>
      <c r="C1078" t="s">
        <v>6042</v>
      </c>
      <c r="D1078" s="13">
        <v>1422</v>
      </c>
      <c r="E1078" t="s">
        <v>9102</v>
      </c>
      <c r="F1078" t="str">
        <f>IF(ISERROR(VLOOKUP(Transaktionen[[#This Row],[Transaktionen]],BTT[Verwendete Transaktion (Pflichtauswahl)],1,FALSE)),"nein","ja")</f>
        <v>nein</v>
      </c>
    </row>
    <row r="1079" spans="1:7" x14ac:dyDescent="0.25">
      <c r="A1079" t="s">
        <v>1218</v>
      </c>
      <c r="B1079" t="s">
        <v>1219</v>
      </c>
      <c r="C1079" t="s">
        <v>6042</v>
      </c>
      <c r="D1079" s="13">
        <v>330</v>
      </c>
      <c r="E1079" t="s">
        <v>9102</v>
      </c>
      <c r="F1079" t="str">
        <f>IF(ISERROR(VLOOKUP(Transaktionen[[#This Row],[Transaktionen]],BTT[Verwendete Transaktion (Pflichtauswahl)],1,FALSE)),"nein","ja")</f>
        <v>nein</v>
      </c>
    </row>
    <row r="1080" spans="1:7" x14ac:dyDescent="0.25">
      <c r="A1080" t="s">
        <v>1220</v>
      </c>
      <c r="B1080" t="s">
        <v>1221</v>
      </c>
      <c r="C1080" t="s">
        <v>6042</v>
      </c>
      <c r="D1080" s="13">
        <v>22624</v>
      </c>
      <c r="E1080" t="s">
        <v>9102</v>
      </c>
      <c r="F1080" t="str">
        <f>IF(ISERROR(VLOOKUP(Transaktionen[[#This Row],[Transaktionen]],BTT[Verwendete Transaktion (Pflichtauswahl)],1,FALSE)),"nein","ja")</f>
        <v>nein</v>
      </c>
    </row>
    <row r="1081" spans="1:7" x14ac:dyDescent="0.25">
      <c r="A1081" t="s">
        <v>1222</v>
      </c>
      <c r="B1081" t="s">
        <v>1223</v>
      </c>
      <c r="C1081" t="s">
        <v>6042</v>
      </c>
      <c r="D1081" s="13">
        <v>887</v>
      </c>
      <c r="E1081" t="s">
        <v>9102</v>
      </c>
      <c r="F1081" t="str">
        <f>IF(ISERROR(VLOOKUP(Transaktionen[[#This Row],[Transaktionen]],BTT[Verwendete Transaktion (Pflichtauswahl)],1,FALSE)),"nein","ja")</f>
        <v>nein</v>
      </c>
    </row>
    <row r="1082" spans="1:7" x14ac:dyDescent="0.25">
      <c r="A1082" t="s">
        <v>1224</v>
      </c>
      <c r="B1082" t="s">
        <v>1225</v>
      </c>
      <c r="C1082" t="s">
        <v>6042</v>
      </c>
      <c r="D1082" s="13">
        <v>2870</v>
      </c>
      <c r="E1082" t="s">
        <v>9102</v>
      </c>
      <c r="F1082" t="str">
        <f>IF(ISERROR(VLOOKUP(Transaktionen[[#This Row],[Transaktionen]],BTT[Verwendete Transaktion (Pflichtauswahl)],1,FALSE)),"nein","ja")</f>
        <v>nein</v>
      </c>
    </row>
    <row r="1083" spans="1:7" x14ac:dyDescent="0.25">
      <c r="A1083" t="s">
        <v>1226</v>
      </c>
      <c r="B1083" t="s">
        <v>1227</v>
      </c>
      <c r="C1083" t="s">
        <v>6042</v>
      </c>
      <c r="D1083" s="13">
        <v>22103</v>
      </c>
      <c r="E1083" t="s">
        <v>9102</v>
      </c>
      <c r="F1083" t="str">
        <f>IF(ISERROR(VLOOKUP(Transaktionen[[#This Row],[Transaktionen]],BTT[Verwendete Transaktion (Pflichtauswahl)],1,FALSE)),"nein","ja")</f>
        <v>nein</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nein</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nein</v>
      </c>
    </row>
    <row r="1096" spans="1:7" x14ac:dyDescent="0.25">
      <c r="A1096" t="s">
        <v>1244</v>
      </c>
      <c r="B1096" t="s">
        <v>1245</v>
      </c>
      <c r="C1096" t="s">
        <v>6042</v>
      </c>
      <c r="D1096" s="13">
        <v>30</v>
      </c>
      <c r="E1096" t="s">
        <v>9102</v>
      </c>
      <c r="F1096" t="str">
        <f>IF(ISERROR(VLOOKUP(Transaktionen[[#This Row],[Transaktionen]],BTT[Verwendete Transaktion (Pflichtauswahl)],1,FALSE)),"nein","ja")</f>
        <v>nein</v>
      </c>
    </row>
    <row r="1097" spans="1:7" x14ac:dyDescent="0.25">
      <c r="A1097" t="s">
        <v>1246</v>
      </c>
      <c r="B1097" t="s">
        <v>1247</v>
      </c>
      <c r="C1097" t="s">
        <v>6042</v>
      </c>
      <c r="D1097" s="13">
        <v>17085</v>
      </c>
      <c r="E1097" t="s">
        <v>9102</v>
      </c>
      <c r="F1097" t="str">
        <f>IF(ISERROR(VLOOKUP(Transaktionen[[#This Row],[Transaktionen]],BTT[Verwendete Transaktion (Pflichtauswahl)],1,FALSE)),"nein","ja")</f>
        <v>nein</v>
      </c>
    </row>
    <row r="1098" spans="1:7" x14ac:dyDescent="0.2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nein</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nein</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nein</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nein</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nein</v>
      </c>
    </row>
    <row r="1123" spans="1:6" x14ac:dyDescent="0.25">
      <c r="A1123" t="s">
        <v>1264</v>
      </c>
      <c r="B1123" t="s">
        <v>1265</v>
      </c>
      <c r="C1123" t="s">
        <v>6096</v>
      </c>
      <c r="D1123" s="13">
        <v>64</v>
      </c>
      <c r="E1123" t="s">
        <v>9102</v>
      </c>
      <c r="F1123" t="str">
        <f>IF(ISERROR(VLOOKUP(Transaktionen[[#This Row],[Transaktionen]],BTT[Verwendete Transaktion (Pflichtauswahl)],1,FALSE)),"nein","ja")</f>
        <v>nein</v>
      </c>
    </row>
    <row r="1124" spans="1:6" x14ac:dyDescent="0.25">
      <c r="A1124" t="s">
        <v>1266</v>
      </c>
      <c r="B1124" t="s">
        <v>1267</v>
      </c>
      <c r="C1124" t="s">
        <v>6096</v>
      </c>
      <c r="D1124" s="13">
        <v>60</v>
      </c>
      <c r="E1124" t="s">
        <v>9102</v>
      </c>
      <c r="F1124" t="str">
        <f>IF(ISERROR(VLOOKUP(Transaktionen[[#This Row],[Transaktionen]],BTT[Verwendete Transaktion (Pflichtauswahl)],1,FALSE)),"nein","ja")</f>
        <v>nein</v>
      </c>
    </row>
    <row r="1125" spans="1:6" x14ac:dyDescent="0.25">
      <c r="A1125" t="s">
        <v>1268</v>
      </c>
      <c r="B1125" t="s">
        <v>1269</v>
      </c>
      <c r="C1125" t="s">
        <v>6096</v>
      </c>
      <c r="D1125" s="13">
        <v>138</v>
      </c>
      <c r="E1125" t="s">
        <v>9102</v>
      </c>
      <c r="F1125" t="str">
        <f>IF(ISERROR(VLOOKUP(Transaktionen[[#This Row],[Transaktionen]],BTT[Verwendete Transaktion (Pflichtauswahl)],1,FALSE)),"nein","ja")</f>
        <v>nein</v>
      </c>
    </row>
    <row r="1126" spans="1:6" x14ac:dyDescent="0.25">
      <c r="A1126" t="s">
        <v>1270</v>
      </c>
      <c r="B1126" t="s">
        <v>1271</v>
      </c>
      <c r="C1126" t="s">
        <v>6096</v>
      </c>
      <c r="D1126" s="13">
        <v>65</v>
      </c>
      <c r="E1126" t="s">
        <v>9102</v>
      </c>
      <c r="F1126" t="str">
        <f>IF(ISERROR(VLOOKUP(Transaktionen[[#This Row],[Transaktionen]],BTT[Verwendete Transaktion (Pflichtauswahl)],1,FALSE)),"nein","ja")</f>
        <v>nein</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nein</v>
      </c>
    </row>
    <row r="1129" spans="1:6" x14ac:dyDescent="0.25">
      <c r="A1129" t="s">
        <v>6818</v>
      </c>
      <c r="B1129" t="s">
        <v>7866</v>
      </c>
      <c r="C1129" t="s">
        <v>6042</v>
      </c>
      <c r="D1129" s="13">
        <v>21</v>
      </c>
      <c r="E1129" t="s">
        <v>9102</v>
      </c>
      <c r="F1129" t="str">
        <f>IF(ISERROR(VLOOKUP(Transaktionen[[#This Row],[Transaktionen]],BTT[Verwendete Transaktion (Pflichtauswahl)],1,FALSE)),"nein","ja")</f>
        <v>nein</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nein</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nein</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ja</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ja</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nein</v>
      </c>
    </row>
    <row r="1179" spans="1:6" x14ac:dyDescent="0.25">
      <c r="A1179" t="s">
        <v>1345</v>
      </c>
      <c r="B1179" t="s">
        <v>1346</v>
      </c>
      <c r="C1179" t="s">
        <v>6322</v>
      </c>
      <c r="D1179" s="13">
        <v>48</v>
      </c>
      <c r="E1179" t="s">
        <v>9102</v>
      </c>
      <c r="F1179" t="str">
        <f>IF(ISERROR(VLOOKUP(Transaktionen[[#This Row],[Transaktionen]],BTT[Verwendete Transaktion (Pflichtauswahl)],1,FALSE)),"nein","ja")</f>
        <v>nein</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nein</v>
      </c>
    </row>
    <row r="1182" spans="1:6" x14ac:dyDescent="0.25">
      <c r="A1182" t="s">
        <v>1349</v>
      </c>
      <c r="B1182" t="s">
        <v>1350</v>
      </c>
      <c r="C1182" t="s">
        <v>6322</v>
      </c>
      <c r="D1182" s="13">
        <v>48</v>
      </c>
      <c r="E1182" t="s">
        <v>9102</v>
      </c>
      <c r="F1182" t="str">
        <f>IF(ISERROR(VLOOKUP(Transaktionen[[#This Row],[Transaktionen]],BTT[Verwendete Transaktion (Pflichtauswahl)],1,FALSE)),"nein","ja")</f>
        <v>nein</v>
      </c>
    </row>
    <row r="1183" spans="1:6" x14ac:dyDescent="0.25">
      <c r="A1183" t="s">
        <v>1351</v>
      </c>
      <c r="B1183" t="s">
        <v>1352</v>
      </c>
      <c r="C1183" t="s">
        <v>6322</v>
      </c>
      <c r="D1183" s="13">
        <v>12</v>
      </c>
      <c r="E1183" t="s">
        <v>9102</v>
      </c>
      <c r="F1183" t="str">
        <f>IF(ISERROR(VLOOKUP(Transaktionen[[#This Row],[Transaktionen]],BTT[Verwendete Transaktion (Pflichtauswahl)],1,FALSE)),"nein","ja")</f>
        <v>nein</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ja</v>
      </c>
    </row>
    <row r="1195" spans="1:7" x14ac:dyDescent="0.25">
      <c r="A1195" t="s">
        <v>8521</v>
      </c>
      <c r="B1195" t="s">
        <v>8524</v>
      </c>
      <c r="C1195" t="s">
        <v>8485</v>
      </c>
      <c r="D1195" s="13" t="s">
        <v>576</v>
      </c>
      <c r="E1195" t="s">
        <v>576</v>
      </c>
      <c r="F1195" t="str">
        <f>IF(ISERROR(VLOOKUP(Transaktionen[[#This Row],[Transaktionen]],BTT[Verwendete Transaktion (Pflichtauswahl)],1,FALSE)),"nein","ja")</f>
        <v>ja</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nein</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ja</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nein</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nein</v>
      </c>
    </row>
    <row r="1367" spans="1:7" x14ac:dyDescent="0.25">
      <c r="A1367" t="s">
        <v>1706</v>
      </c>
      <c r="B1367" t="s">
        <v>1707</v>
      </c>
      <c r="C1367" t="s">
        <v>3</v>
      </c>
      <c r="D1367" s="13">
        <v>418</v>
      </c>
      <c r="E1367" t="s">
        <v>9102</v>
      </c>
      <c r="F1367" t="str">
        <f>IF(ISERROR(VLOOKUP(Transaktionen[[#This Row],[Transaktionen]],BTT[Verwendete Transaktion (Pflichtauswahl)],1,FALSE)),"nein","ja")</f>
        <v>nein</v>
      </c>
    </row>
    <row r="1368" spans="1:7" x14ac:dyDescent="0.25">
      <c r="A1368" t="s">
        <v>1708</v>
      </c>
      <c r="B1368" t="s">
        <v>1709</v>
      </c>
      <c r="C1368" t="s">
        <v>3</v>
      </c>
      <c r="D1368" s="13">
        <v>134</v>
      </c>
      <c r="E1368" t="s">
        <v>9102</v>
      </c>
      <c r="F1368" s="10" t="str">
        <f>IF(ISERROR(VLOOKUP(Transaktionen[[#This Row],[Transaktionen]],BTT[Verwendete Transaktion (Pflichtauswahl)],1,FALSE)),"nein","ja")</f>
        <v>ja</v>
      </c>
    </row>
    <row r="1369" spans="1:7" x14ac:dyDescent="0.25">
      <c r="A1369" t="s">
        <v>1710</v>
      </c>
      <c r="B1369" t="s">
        <v>1711</v>
      </c>
      <c r="C1369" t="s">
        <v>3</v>
      </c>
      <c r="D1369" s="13">
        <v>174</v>
      </c>
      <c r="E1369" t="s">
        <v>9102</v>
      </c>
      <c r="F1369" s="10" t="str">
        <f>IF(ISERROR(VLOOKUP(Transaktionen[[#This Row],[Transaktionen]],BTT[Verwendete Transaktion (Pflichtauswahl)],1,FALSE)),"nein","ja")</f>
        <v>nein</v>
      </c>
    </row>
    <row r="1370" spans="1:7" x14ac:dyDescent="0.25">
      <c r="A1370" t="s">
        <v>1712</v>
      </c>
      <c r="B1370" t="s">
        <v>1713</v>
      </c>
      <c r="C1370" t="s">
        <v>3</v>
      </c>
      <c r="D1370" s="13">
        <v>10</v>
      </c>
      <c r="E1370" t="s">
        <v>576</v>
      </c>
      <c r="F1370" t="str">
        <f>IF(ISERROR(VLOOKUP(Transaktionen[[#This Row],[Transaktionen]],BTT[Verwendete Transaktion (Pflichtauswahl)],1,FALSE)),"nein","ja")</f>
        <v>nein</v>
      </c>
    </row>
    <row r="1371" spans="1:7" x14ac:dyDescent="0.25">
      <c r="A1371" t="s">
        <v>9187</v>
      </c>
      <c r="B1371" t="s">
        <v>9188</v>
      </c>
      <c r="C1371" t="s">
        <v>3</v>
      </c>
      <c r="D1371" s="13">
        <v>2</v>
      </c>
      <c r="E1371" t="s">
        <v>9102</v>
      </c>
      <c r="F1371" t="str">
        <f>IF(ISERROR(VLOOKUP(Transaktionen[[#This Row],[Transaktionen]],BTT[Verwendete Transaktion (Pflichtauswahl)],1,FALSE)),"nein","ja")</f>
        <v>nein</v>
      </c>
    </row>
    <row r="1372" spans="1:7" x14ac:dyDescent="0.25">
      <c r="A1372" t="s">
        <v>9189</v>
      </c>
      <c r="B1372" t="s">
        <v>9190</v>
      </c>
      <c r="C1372" t="s">
        <v>3</v>
      </c>
      <c r="D1372" s="13">
        <v>24</v>
      </c>
      <c r="E1372" t="s">
        <v>9102</v>
      </c>
      <c r="F1372" t="str">
        <f>IF(ISERROR(VLOOKUP(Transaktionen[[#This Row],[Transaktionen]],BTT[Verwendete Transaktion (Pflichtauswahl)],1,FALSE)),"nein","ja")</f>
        <v>nein</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nein</v>
      </c>
    </row>
    <row r="1375" spans="1:7" x14ac:dyDescent="0.25">
      <c r="A1375" t="s">
        <v>6860</v>
      </c>
      <c r="B1375" t="s">
        <v>7904</v>
      </c>
      <c r="C1375" t="s">
        <v>3</v>
      </c>
      <c r="D1375" s="13">
        <v>2</v>
      </c>
      <c r="E1375" t="s">
        <v>9102</v>
      </c>
      <c r="F1375" t="str">
        <f>IF(ISERROR(VLOOKUP(Transaktionen[[#This Row],[Transaktionen]],BTT[Verwendete Transaktion (Pflichtauswahl)],1,FALSE)),"nein","ja")</f>
        <v>nein</v>
      </c>
    </row>
    <row r="1376" spans="1:7" x14ac:dyDescent="0.25">
      <c r="A1376" t="s">
        <v>9191</v>
      </c>
      <c r="B1376" t="s">
        <v>9192</v>
      </c>
      <c r="C1376" t="s">
        <v>3</v>
      </c>
      <c r="D1376" s="13">
        <v>195</v>
      </c>
      <c r="E1376" t="s">
        <v>9102</v>
      </c>
      <c r="F1376" t="str">
        <f>IF(ISERROR(VLOOKUP(Transaktionen[[#This Row],[Transaktionen]],BTT[Verwendete Transaktion (Pflichtauswahl)],1,FALSE)),"nein","ja")</f>
        <v>nein</v>
      </c>
    </row>
    <row r="1377" spans="1:7" x14ac:dyDescent="0.25">
      <c r="A1377" t="s">
        <v>1718</v>
      </c>
      <c r="B1377" t="s">
        <v>1719</v>
      </c>
      <c r="C1377" t="s">
        <v>3</v>
      </c>
      <c r="D1377" s="13">
        <v>2</v>
      </c>
      <c r="E1377" t="s">
        <v>9102</v>
      </c>
      <c r="F1377" t="str">
        <f>IF(ISERROR(VLOOKUP(Transaktionen[[#This Row],[Transaktionen]],BTT[Verwendete Transaktion (Pflichtauswahl)],1,FALSE)),"nein","ja")</f>
        <v>nein</v>
      </c>
    </row>
    <row r="1378" spans="1:7" x14ac:dyDescent="0.25">
      <c r="A1378" t="s">
        <v>1720</v>
      </c>
      <c r="B1378" t="s">
        <v>1721</v>
      </c>
      <c r="C1378" t="s">
        <v>3</v>
      </c>
      <c r="D1378" s="13">
        <v>825</v>
      </c>
      <c r="E1378" t="s">
        <v>9102</v>
      </c>
      <c r="F1378" t="str">
        <f>IF(ISERROR(VLOOKUP(Transaktionen[[#This Row],[Transaktionen]],BTT[Verwendete Transaktion (Pflichtauswahl)],1,FALSE)),"nein","ja")</f>
        <v>nein</v>
      </c>
    </row>
    <row r="1379" spans="1:7" x14ac:dyDescent="0.25">
      <c r="A1379" t="s">
        <v>6861</v>
      </c>
      <c r="B1379" t="s">
        <v>7905</v>
      </c>
      <c r="C1379" t="s">
        <v>3</v>
      </c>
      <c r="D1379" s="13">
        <v>5</v>
      </c>
      <c r="E1379" t="s">
        <v>9102</v>
      </c>
      <c r="F1379" t="str">
        <f>IF(ISERROR(VLOOKUP(Transaktionen[[#This Row],[Transaktionen]],BTT[Verwendete Transaktion (Pflichtauswahl)],1,FALSE)),"nein","ja")</f>
        <v>nein</v>
      </c>
    </row>
    <row r="1380" spans="1:7" x14ac:dyDescent="0.25">
      <c r="A1380" t="s">
        <v>1722</v>
      </c>
      <c r="B1380" t="s">
        <v>1723</v>
      </c>
      <c r="C1380" t="s">
        <v>3</v>
      </c>
      <c r="D1380" s="13">
        <v>2</v>
      </c>
      <c r="E1380" t="s">
        <v>9102</v>
      </c>
      <c r="F1380" t="str">
        <f>IF(ISERROR(VLOOKUP(Transaktionen[[#This Row],[Transaktionen]],BTT[Verwendete Transaktion (Pflichtauswahl)],1,FALSE)),"nein","ja")</f>
        <v>nein</v>
      </c>
    </row>
    <row r="1381" spans="1:7" x14ac:dyDescent="0.25">
      <c r="A1381" t="s">
        <v>1724</v>
      </c>
      <c r="B1381" t="s">
        <v>1725</v>
      </c>
      <c r="C1381" t="s">
        <v>6102</v>
      </c>
      <c r="D1381" s="13">
        <v>45</v>
      </c>
      <c r="E1381" t="s">
        <v>576</v>
      </c>
      <c r="F1381" t="str">
        <f>IF(ISERROR(VLOOKUP(Transaktionen[[#This Row],[Transaktionen]],BTT[Verwendete Transaktion (Pflichtauswahl)],1,FALSE)),"nein","ja")</f>
        <v>nein</v>
      </c>
    </row>
    <row r="1382" spans="1:7" x14ac:dyDescent="0.25">
      <c r="A1382" t="s">
        <v>1726</v>
      </c>
      <c r="B1382" t="s">
        <v>1727</v>
      </c>
      <c r="C1382" t="s">
        <v>3</v>
      </c>
      <c r="D1382" s="13">
        <v>1264</v>
      </c>
      <c r="E1382" t="s">
        <v>9102</v>
      </c>
      <c r="F1382" t="str">
        <f>IF(ISERROR(VLOOKUP(Transaktionen[[#This Row],[Transaktionen]],BTT[Verwendete Transaktion (Pflichtauswahl)],1,FALSE)),"nein","ja")</f>
        <v>nein</v>
      </c>
    </row>
    <row r="1383" spans="1:7" x14ac:dyDescent="0.25">
      <c r="A1383" t="s">
        <v>1728</v>
      </c>
      <c r="B1383" t="s">
        <v>1729</v>
      </c>
      <c r="C1383" t="s">
        <v>3</v>
      </c>
      <c r="D1383" s="13">
        <v>3348</v>
      </c>
      <c r="E1383" t="s">
        <v>9102</v>
      </c>
      <c r="F1383" t="str">
        <f>IF(ISERROR(VLOOKUP(Transaktionen[[#This Row],[Transaktionen]],BTT[Verwendete Transaktion (Pflichtauswahl)],1,FALSE)),"nein","ja")</f>
        <v>nein</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nein</v>
      </c>
    </row>
    <row r="1386" spans="1:7" x14ac:dyDescent="0.25">
      <c r="A1386" t="s">
        <v>1648</v>
      </c>
      <c r="B1386" t="s">
        <v>1649</v>
      </c>
      <c r="C1386" t="s">
        <v>3</v>
      </c>
      <c r="D1386" s="13">
        <v>497597</v>
      </c>
      <c r="E1386" t="s">
        <v>9102</v>
      </c>
      <c r="F1386" t="str">
        <f>IF(ISERROR(VLOOKUP(Transaktionen[[#This Row],[Transaktionen]],BTT[Verwendete Transaktion (Pflichtauswahl)],1,FALSE)),"nein","ja")</f>
        <v>nein</v>
      </c>
    </row>
    <row r="1387" spans="1:7" x14ac:dyDescent="0.25">
      <c r="A1387" t="s">
        <v>1650</v>
      </c>
      <c r="B1387" t="s">
        <v>1651</v>
      </c>
      <c r="C1387" t="s">
        <v>3</v>
      </c>
      <c r="D1387" s="13">
        <v>698781</v>
      </c>
      <c r="E1387" t="s">
        <v>9102</v>
      </c>
      <c r="F1387" t="str">
        <f>IF(ISERROR(VLOOKUP(Transaktionen[[#This Row],[Transaktionen]],BTT[Verwendete Transaktion (Pflichtauswahl)],1,FALSE)),"nein","ja")</f>
        <v>ja</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nein</v>
      </c>
    </row>
    <row r="1390" spans="1:7" x14ac:dyDescent="0.25">
      <c r="A1390" t="s">
        <v>1732</v>
      </c>
      <c r="B1390" t="s">
        <v>1733</v>
      </c>
      <c r="C1390" t="s">
        <v>3</v>
      </c>
      <c r="D1390" s="13">
        <v>246</v>
      </c>
      <c r="E1390" t="s">
        <v>9102</v>
      </c>
      <c r="F1390" t="str">
        <f>IF(ISERROR(VLOOKUP(Transaktionen[[#This Row],[Transaktionen]],BTT[Verwendete Transaktion (Pflichtauswahl)],1,FALSE)),"nein","ja")</f>
        <v>nein</v>
      </c>
    </row>
    <row r="1391" spans="1:7" x14ac:dyDescent="0.25">
      <c r="A1391" t="s">
        <v>1734</v>
      </c>
      <c r="B1391" t="s">
        <v>1735</v>
      </c>
      <c r="C1391" t="s">
        <v>6101</v>
      </c>
      <c r="D1391" s="13">
        <v>695643</v>
      </c>
      <c r="E1391" t="s">
        <v>9102</v>
      </c>
      <c r="F1391" t="str">
        <f>IF(ISERROR(VLOOKUP(Transaktionen[[#This Row],[Transaktionen]],BTT[Verwendete Transaktion (Pflichtauswahl)],1,FALSE)),"nein","ja")</f>
        <v>nein</v>
      </c>
    </row>
    <row r="1392" spans="1:7" x14ac:dyDescent="0.25">
      <c r="A1392" t="s">
        <v>1736</v>
      </c>
      <c r="B1392" t="s">
        <v>1737</v>
      </c>
      <c r="C1392" t="s">
        <v>3</v>
      </c>
      <c r="D1392" s="13">
        <v>3132</v>
      </c>
      <c r="E1392" t="s">
        <v>9102</v>
      </c>
      <c r="F1392" t="str">
        <f>IF(ISERROR(VLOOKUP(Transaktionen[[#This Row],[Transaktionen]],BTT[Verwendete Transaktion (Pflichtauswahl)],1,FALSE)),"nein","ja")</f>
        <v>nein</v>
      </c>
    </row>
    <row r="1393" spans="1:7" x14ac:dyDescent="0.25">
      <c r="A1393" t="s">
        <v>1738</v>
      </c>
      <c r="B1393" t="s">
        <v>1739</v>
      </c>
      <c r="C1393" t="s">
        <v>8458</v>
      </c>
      <c r="D1393" s="13">
        <v>1110</v>
      </c>
      <c r="E1393" t="s">
        <v>9102</v>
      </c>
      <c r="F1393" t="str">
        <f>IF(ISERROR(VLOOKUP(Transaktionen[[#This Row],[Transaktionen]],BTT[Verwendete Transaktion (Pflichtauswahl)],1,FALSE)),"nein","ja")</f>
        <v>nein</v>
      </c>
    </row>
    <row r="1394" spans="1:7" x14ac:dyDescent="0.25">
      <c r="A1394" t="s">
        <v>1740</v>
      </c>
      <c r="B1394" t="s">
        <v>1741</v>
      </c>
      <c r="C1394" t="s">
        <v>6089</v>
      </c>
      <c r="D1394" s="13">
        <v>9948</v>
      </c>
      <c r="E1394" t="s">
        <v>9102</v>
      </c>
      <c r="F1394" t="str">
        <f>IF(ISERROR(VLOOKUP(Transaktionen[[#This Row],[Transaktionen]],BTT[Verwendete Transaktion (Pflichtauswahl)],1,FALSE)),"nein","ja")</f>
        <v>ja</v>
      </c>
    </row>
    <row r="1395" spans="1:7" x14ac:dyDescent="0.25">
      <c r="A1395" t="s">
        <v>1656</v>
      </c>
      <c r="B1395" t="s">
        <v>1657</v>
      </c>
      <c r="C1395" t="s">
        <v>3</v>
      </c>
      <c r="D1395" s="13">
        <v>26</v>
      </c>
      <c r="E1395" t="s">
        <v>9102</v>
      </c>
      <c r="F1395" t="str">
        <f>IF(ISERROR(VLOOKUP(Transaktionen[[#This Row],[Transaktionen]],BTT[Verwendete Transaktion (Pflichtauswahl)],1,FALSE)),"nein","ja")</f>
        <v>nein</v>
      </c>
    </row>
    <row r="1396" spans="1:7" x14ac:dyDescent="0.25">
      <c r="A1396" t="s">
        <v>1658</v>
      </c>
      <c r="B1396" t="s">
        <v>1659</v>
      </c>
      <c r="C1396" t="s">
        <v>3</v>
      </c>
      <c r="D1396" s="13">
        <v>81988</v>
      </c>
      <c r="E1396" t="s">
        <v>9102</v>
      </c>
      <c r="F1396" t="str">
        <f>IF(ISERROR(VLOOKUP(Transaktionen[[#This Row],[Transaktionen]],BTT[Verwendete Transaktion (Pflichtauswahl)],1,FALSE)),"nein","ja")</f>
        <v>ja</v>
      </c>
    </row>
    <row r="1397" spans="1:7" x14ac:dyDescent="0.25">
      <c r="A1397" t="s">
        <v>1660</v>
      </c>
      <c r="B1397" t="s">
        <v>1661</v>
      </c>
      <c r="C1397" t="s">
        <v>3</v>
      </c>
      <c r="D1397" s="13">
        <v>4</v>
      </c>
      <c r="E1397" t="s">
        <v>576</v>
      </c>
      <c r="F1397" t="str">
        <f>IF(ISERROR(VLOOKUP(Transaktionen[[#This Row],[Transaktionen]],BTT[Verwendete Transaktion (Pflichtauswahl)],1,FALSE)),"nein","ja")</f>
        <v>nein</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nein</v>
      </c>
    </row>
    <row r="1400" spans="1:7" x14ac:dyDescent="0.25">
      <c r="A1400" t="s">
        <v>1665</v>
      </c>
      <c r="B1400" t="s">
        <v>1666</v>
      </c>
      <c r="C1400" t="s">
        <v>3</v>
      </c>
      <c r="D1400" s="13">
        <v>4</v>
      </c>
      <c r="E1400" t="s">
        <v>576</v>
      </c>
      <c r="F1400" t="str">
        <f>IF(ISERROR(VLOOKUP(Transaktionen[[#This Row],[Transaktionen]],BTT[Verwendete Transaktion (Pflichtauswahl)],1,FALSE)),"nein","ja")</f>
        <v>nein</v>
      </c>
    </row>
    <row r="1401" spans="1:7" x14ac:dyDescent="0.25">
      <c r="A1401" t="s">
        <v>9379</v>
      </c>
      <c r="B1401" t="s">
        <v>1686</v>
      </c>
      <c r="C1401" t="s">
        <v>3</v>
      </c>
      <c r="D1401" s="13">
        <v>12</v>
      </c>
      <c r="E1401" t="s">
        <v>9102</v>
      </c>
      <c r="F1401" t="str">
        <f>IF(ISERROR(VLOOKUP(Transaktionen[[#This Row],[Transaktionen]],BTT[Verwendete Transaktion (Pflichtauswahl)],1,FALSE)),"nein","ja")</f>
        <v>nein</v>
      </c>
    </row>
    <row r="1402" spans="1:7" x14ac:dyDescent="0.25">
      <c r="A1402" t="s">
        <v>1667</v>
      </c>
      <c r="B1402" t="s">
        <v>1655</v>
      </c>
      <c r="C1402" t="s">
        <v>3</v>
      </c>
      <c r="D1402" s="13">
        <v>16</v>
      </c>
      <c r="E1402" t="s">
        <v>9102</v>
      </c>
      <c r="F1402" t="str">
        <f>IF(ISERROR(VLOOKUP(Transaktionen[[#This Row],[Transaktionen]],BTT[Verwendete Transaktion (Pflichtauswahl)],1,FALSE)),"nein","ja")</f>
        <v>nein</v>
      </c>
    </row>
    <row r="1403" spans="1:7" x14ac:dyDescent="0.25">
      <c r="A1403" t="s">
        <v>1668</v>
      </c>
      <c r="B1403" t="s">
        <v>1669</v>
      </c>
      <c r="C1403" t="s">
        <v>3</v>
      </c>
      <c r="D1403" s="13">
        <v>50827</v>
      </c>
      <c r="E1403" t="s">
        <v>9102</v>
      </c>
      <c r="F1403" t="str">
        <f>IF(ISERROR(VLOOKUP(Transaktionen[[#This Row],[Transaktionen]],BTT[Verwendete Transaktion (Pflichtauswahl)],1,FALSE)),"nein","ja")</f>
        <v>ja</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nein</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nein</v>
      </c>
    </row>
    <row r="1408" spans="1:7" x14ac:dyDescent="0.25">
      <c r="A1408" t="s">
        <v>1678</v>
      </c>
      <c r="B1408" t="s">
        <v>1659</v>
      </c>
      <c r="C1408" t="s">
        <v>3</v>
      </c>
      <c r="D1408" s="13">
        <v>31316</v>
      </c>
      <c r="E1408" t="s">
        <v>9102</v>
      </c>
      <c r="F1408" t="str">
        <f>IF(ISERROR(VLOOKUP(Transaktionen[[#This Row],[Transaktionen]],BTT[Verwendete Transaktion (Pflichtauswahl)],1,FALSE)),"nein","ja")</f>
        <v>nein</v>
      </c>
    </row>
    <row r="1409" spans="1:7" x14ac:dyDescent="0.25">
      <c r="A1409" t="s">
        <v>1679</v>
      </c>
      <c r="B1409" t="s">
        <v>1680</v>
      </c>
      <c r="C1409" t="s">
        <v>3</v>
      </c>
      <c r="D1409" s="13">
        <v>701755</v>
      </c>
      <c r="E1409" t="s">
        <v>9102</v>
      </c>
      <c r="F1409" t="str">
        <f>IF(ISERROR(VLOOKUP(Transaktionen[[#This Row],[Transaktionen]],BTT[Verwendete Transaktion (Pflichtauswahl)],1,FALSE)),"nein","ja")</f>
        <v>nein</v>
      </c>
    </row>
    <row r="1410" spans="1:7" x14ac:dyDescent="0.25">
      <c r="A1410" t="s">
        <v>1681</v>
      </c>
      <c r="B1410" t="s">
        <v>1682</v>
      </c>
      <c r="C1410" t="s">
        <v>3</v>
      </c>
      <c r="D1410" s="13">
        <v>422756</v>
      </c>
      <c r="E1410" t="s">
        <v>9102</v>
      </c>
      <c r="F1410" t="str">
        <f>IF(ISERROR(VLOOKUP(Transaktionen[[#This Row],[Transaktionen]],BTT[Verwendete Transaktion (Pflichtauswahl)],1,FALSE)),"nein","ja")</f>
        <v>nein</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nein</v>
      </c>
    </row>
    <row r="1413" spans="1:7" x14ac:dyDescent="0.25">
      <c r="A1413" t="s">
        <v>1685</v>
      </c>
      <c r="B1413" t="s">
        <v>1686</v>
      </c>
      <c r="C1413" t="s">
        <v>3</v>
      </c>
      <c r="D1413" s="13">
        <v>21770</v>
      </c>
      <c r="E1413" t="s">
        <v>9102</v>
      </c>
      <c r="F1413" t="str">
        <f>IF(ISERROR(VLOOKUP(Transaktionen[[#This Row],[Transaktionen]],BTT[Verwendete Transaktion (Pflichtauswahl)],1,FALSE)),"nein","ja")</f>
        <v>nein</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nein</v>
      </c>
    </row>
    <row r="1416" spans="1:7" x14ac:dyDescent="0.25">
      <c r="A1416" t="s">
        <v>1688</v>
      </c>
      <c r="B1416" t="s">
        <v>1673</v>
      </c>
      <c r="C1416" t="s">
        <v>3</v>
      </c>
      <c r="D1416" s="13">
        <v>676</v>
      </c>
      <c r="E1416" t="s">
        <v>9102</v>
      </c>
      <c r="F1416" t="str">
        <f>IF(ISERROR(VLOOKUP(Transaktionen[[#This Row],[Transaktionen]],BTT[Verwendete Transaktion (Pflichtauswahl)],1,FALSE)),"nein","ja")</f>
        <v>nein</v>
      </c>
    </row>
    <row r="1417" spans="1:7" x14ac:dyDescent="0.25">
      <c r="A1417" t="s">
        <v>1689</v>
      </c>
      <c r="B1417" t="s">
        <v>1657</v>
      </c>
      <c r="C1417" t="s">
        <v>3</v>
      </c>
      <c r="D1417" s="13">
        <v>944</v>
      </c>
      <c r="E1417" t="s">
        <v>9102</v>
      </c>
      <c r="F1417" t="str">
        <f>IF(ISERROR(VLOOKUP(Transaktionen[[#This Row],[Transaktionen]],BTT[Verwendete Transaktion (Pflichtauswahl)],1,FALSE)),"nein","ja")</f>
        <v>nein</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nein</v>
      </c>
    </row>
    <row r="1420" spans="1:7" x14ac:dyDescent="0.25">
      <c r="A1420" t="s">
        <v>9382</v>
      </c>
      <c r="B1420" t="s">
        <v>9383</v>
      </c>
      <c r="C1420" t="s">
        <v>3</v>
      </c>
      <c r="D1420" s="13">
        <v>4</v>
      </c>
      <c r="E1420" t="s">
        <v>9102</v>
      </c>
      <c r="F1420" t="str">
        <f>IF(ISERROR(VLOOKUP(Transaktionen[[#This Row],[Transaktionen]],BTT[Verwendete Transaktion (Pflichtauswahl)],1,FALSE)),"nein","ja")</f>
        <v>nein</v>
      </c>
    </row>
    <row r="1421" spans="1:7" x14ac:dyDescent="0.25">
      <c r="A1421" t="s">
        <v>9193</v>
      </c>
      <c r="B1421" t="s">
        <v>9194</v>
      </c>
      <c r="C1421" t="s">
        <v>3</v>
      </c>
      <c r="D1421" s="13">
        <v>9</v>
      </c>
      <c r="E1421" t="s">
        <v>9102</v>
      </c>
      <c r="F1421" t="str">
        <f>IF(ISERROR(VLOOKUP(Transaktionen[[#This Row],[Transaktionen]],BTT[Verwendete Transaktion (Pflichtauswahl)],1,FALSE)),"nein","ja")</f>
        <v>nein</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nein</v>
      </c>
    </row>
    <row r="1424" spans="1:7" x14ac:dyDescent="0.25">
      <c r="A1424" t="s">
        <v>9384</v>
      </c>
      <c r="B1424" t="s">
        <v>9385</v>
      </c>
      <c r="C1424" t="s">
        <v>3</v>
      </c>
      <c r="D1424" s="13">
        <v>4</v>
      </c>
      <c r="E1424" t="s">
        <v>9102</v>
      </c>
      <c r="F1424" t="str">
        <f>IF(ISERROR(VLOOKUP(Transaktionen[[#This Row],[Transaktionen]],BTT[Verwendete Transaktion (Pflichtauswahl)],1,FALSE)),"nein","ja")</f>
        <v>nein</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nein</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nein</v>
      </c>
    </row>
    <row r="1433" spans="1:7" x14ac:dyDescent="0.25">
      <c r="A1433" t="s">
        <v>1756</v>
      </c>
      <c r="B1433" t="s">
        <v>1757</v>
      </c>
      <c r="C1433" t="s">
        <v>3</v>
      </c>
      <c r="D1433" s="13">
        <v>86162</v>
      </c>
      <c r="E1433" t="s">
        <v>9102</v>
      </c>
      <c r="F1433" t="str">
        <f>IF(ISERROR(VLOOKUP(Transaktionen[[#This Row],[Transaktionen]],BTT[Verwendete Transaktion (Pflichtauswahl)],1,FALSE)),"nein","ja")</f>
        <v>nein</v>
      </c>
    </row>
    <row r="1434" spans="1:7" x14ac:dyDescent="0.25">
      <c r="A1434" t="s">
        <v>1758</v>
      </c>
      <c r="B1434" t="s">
        <v>1759</v>
      </c>
      <c r="C1434" t="s">
        <v>3</v>
      </c>
      <c r="D1434" s="13">
        <v>1684955</v>
      </c>
      <c r="E1434" t="s">
        <v>9102</v>
      </c>
      <c r="F1434" t="str">
        <f>IF(ISERROR(VLOOKUP(Transaktionen[[#This Row],[Transaktionen]],BTT[Verwendete Transaktion (Pflichtauswahl)],1,FALSE)),"nein","ja")</f>
        <v>ja</v>
      </c>
    </row>
    <row r="1435" spans="1:7" x14ac:dyDescent="0.25">
      <c r="A1435" t="s">
        <v>1760</v>
      </c>
      <c r="B1435" t="s">
        <v>618</v>
      </c>
      <c r="C1435" t="s">
        <v>8456</v>
      </c>
      <c r="D1435" s="13">
        <v>3787385</v>
      </c>
      <c r="E1435" t="s">
        <v>9102</v>
      </c>
      <c r="F1435" t="str">
        <f>IF(ISERROR(VLOOKUP(Transaktionen[[#This Row],[Transaktionen]],BTT[Verwendete Transaktion (Pflichtauswahl)],1,FALSE)),"nein","ja")</f>
        <v>ja</v>
      </c>
    </row>
    <row r="1436" spans="1:7" x14ac:dyDescent="0.25">
      <c r="A1436" t="s">
        <v>1761</v>
      </c>
      <c r="B1436" t="s">
        <v>1762</v>
      </c>
      <c r="C1436" t="s">
        <v>6102</v>
      </c>
      <c r="D1436" s="13">
        <v>102</v>
      </c>
      <c r="E1436" t="s">
        <v>9102</v>
      </c>
      <c r="F1436" t="str">
        <f>IF(ISERROR(VLOOKUP(Transaktionen[[#This Row],[Transaktionen]],BTT[Verwendete Transaktion (Pflichtauswahl)],1,FALSE)),"nein","ja")</f>
        <v>nein</v>
      </c>
    </row>
    <row r="1437" spans="1:7" x14ac:dyDescent="0.25">
      <c r="A1437" t="s">
        <v>1763</v>
      </c>
      <c r="B1437" t="s">
        <v>1764</v>
      </c>
      <c r="C1437" t="s">
        <v>3</v>
      </c>
      <c r="D1437" s="13">
        <v>192</v>
      </c>
      <c r="E1437" t="s">
        <v>9102</v>
      </c>
      <c r="F1437" t="str">
        <f>IF(ISERROR(VLOOKUP(Transaktionen[[#This Row],[Transaktionen]],BTT[Verwendete Transaktion (Pflichtauswahl)],1,FALSE)),"nein","ja")</f>
        <v>nein</v>
      </c>
    </row>
    <row r="1438" spans="1:7" x14ac:dyDescent="0.25">
      <c r="A1438" t="s">
        <v>1765</v>
      </c>
      <c r="B1438" t="s">
        <v>1766</v>
      </c>
      <c r="C1438" t="s">
        <v>3</v>
      </c>
      <c r="D1438" s="13">
        <v>296</v>
      </c>
      <c r="E1438" t="s">
        <v>9102</v>
      </c>
      <c r="F1438" t="str">
        <f>IF(ISERROR(VLOOKUP(Transaktionen[[#This Row],[Transaktionen]],BTT[Verwendete Transaktion (Pflichtauswahl)],1,FALSE)),"nein","ja")</f>
        <v>nein</v>
      </c>
    </row>
    <row r="1439" spans="1:7" x14ac:dyDescent="0.25">
      <c r="A1439" t="s">
        <v>1767</v>
      </c>
      <c r="B1439" t="s">
        <v>1768</v>
      </c>
      <c r="C1439" t="s">
        <v>3</v>
      </c>
      <c r="D1439" s="13">
        <v>43164</v>
      </c>
      <c r="E1439" t="s">
        <v>9102</v>
      </c>
      <c r="F1439" t="str">
        <f>IF(ISERROR(VLOOKUP(Transaktionen[[#This Row],[Transaktionen]],BTT[Verwendete Transaktion (Pflichtauswahl)],1,FALSE)),"nein","ja")</f>
        <v>ja</v>
      </c>
    </row>
    <row r="1440" spans="1:7" x14ac:dyDescent="0.25">
      <c r="A1440" t="s">
        <v>1769</v>
      </c>
      <c r="B1440" t="s">
        <v>1770</v>
      </c>
      <c r="C1440" t="s">
        <v>3</v>
      </c>
      <c r="D1440" s="13">
        <v>22689</v>
      </c>
      <c r="E1440" t="s">
        <v>9102</v>
      </c>
      <c r="F1440" t="str">
        <f>IF(ISERROR(VLOOKUP(Transaktionen[[#This Row],[Transaktionen]],BTT[Verwendete Transaktion (Pflichtauswahl)],1,FALSE)),"nein","ja")</f>
        <v>ja</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nein</v>
      </c>
    </row>
    <row r="1443" spans="1:7" x14ac:dyDescent="0.25">
      <c r="A1443" t="s">
        <v>6863</v>
      </c>
      <c r="B1443" t="s">
        <v>7907</v>
      </c>
      <c r="C1443" t="s">
        <v>3</v>
      </c>
      <c r="D1443" s="13">
        <v>3</v>
      </c>
      <c r="E1443" t="s">
        <v>576</v>
      </c>
      <c r="F1443" t="str">
        <f>IF(ISERROR(VLOOKUP(Transaktionen[[#This Row],[Transaktionen]],BTT[Verwendete Transaktion (Pflichtauswahl)],1,FALSE)),"nein","ja")</f>
        <v>nein</v>
      </c>
    </row>
    <row r="1444" spans="1:7" x14ac:dyDescent="0.25">
      <c r="A1444" t="s">
        <v>1775</v>
      </c>
      <c r="B1444" t="s">
        <v>1776</v>
      </c>
      <c r="C1444" t="s">
        <v>3</v>
      </c>
      <c r="D1444" s="13">
        <v>66</v>
      </c>
      <c r="E1444" t="s">
        <v>9102</v>
      </c>
      <c r="F1444" t="str">
        <f>IF(ISERROR(VLOOKUP(Transaktionen[[#This Row],[Transaktionen]],BTT[Verwendete Transaktion (Pflichtauswahl)],1,FALSE)),"nein","ja")</f>
        <v>nein</v>
      </c>
    </row>
    <row r="1445" spans="1:7" x14ac:dyDescent="0.25">
      <c r="A1445" t="s">
        <v>1777</v>
      </c>
      <c r="B1445" t="s">
        <v>1778</v>
      </c>
      <c r="C1445" t="s">
        <v>3</v>
      </c>
      <c r="D1445" s="13">
        <v>32</v>
      </c>
      <c r="E1445" t="s">
        <v>9102</v>
      </c>
      <c r="F1445" t="str">
        <f>IF(ISERROR(VLOOKUP(Transaktionen[[#This Row],[Transaktionen]],BTT[Verwendete Transaktion (Pflichtauswahl)],1,FALSE)),"nein","ja")</f>
        <v>nein</v>
      </c>
    </row>
    <row r="1446" spans="1:7" x14ac:dyDescent="0.25">
      <c r="A1446" t="s">
        <v>6864</v>
      </c>
      <c r="B1446" t="s">
        <v>1669</v>
      </c>
      <c r="C1446" t="s">
        <v>3</v>
      </c>
      <c r="D1446" s="13">
        <v>6703</v>
      </c>
      <c r="E1446" t="s">
        <v>9103</v>
      </c>
      <c r="F1446" t="str">
        <f>IF(ISERROR(VLOOKUP(Transaktionen[[#This Row],[Transaktionen]],BTT[Verwendete Transaktion (Pflichtauswahl)],1,FALSE)),"nein","ja")</f>
        <v>nein</v>
      </c>
    </row>
    <row r="1447" spans="1:7" x14ac:dyDescent="0.25">
      <c r="A1447" t="s">
        <v>6865</v>
      </c>
      <c r="B1447" t="s">
        <v>1682</v>
      </c>
      <c r="C1447" t="s">
        <v>3</v>
      </c>
      <c r="D1447" s="13">
        <v>50101</v>
      </c>
      <c r="E1447" t="s">
        <v>9103</v>
      </c>
      <c r="F1447" t="str">
        <f>IF(ISERROR(VLOOKUP(Transaktionen[[#This Row],[Transaktionen]],BTT[Verwendete Transaktion (Pflichtauswahl)],1,FALSE)),"nein","ja")</f>
        <v>nein</v>
      </c>
    </row>
    <row r="1448" spans="1:7" x14ac:dyDescent="0.25">
      <c r="A1448" t="s">
        <v>6866</v>
      </c>
      <c r="B1448" t="s">
        <v>1651</v>
      </c>
      <c r="C1448" t="s">
        <v>6102</v>
      </c>
      <c r="D1448" s="13">
        <v>3292425</v>
      </c>
      <c r="E1448" t="s">
        <v>9103</v>
      </c>
      <c r="F1448" t="str">
        <f>IF(ISERROR(VLOOKUP(Transaktionen[[#This Row],[Transaktionen]],BTT[Verwendete Transaktion (Pflichtauswahl)],1,FALSE)),"nein","ja")</f>
        <v>nein</v>
      </c>
    </row>
    <row r="1449" spans="1:7" x14ac:dyDescent="0.25">
      <c r="A1449" t="s">
        <v>6867</v>
      </c>
      <c r="B1449" t="s">
        <v>1673</v>
      </c>
      <c r="C1449" t="s">
        <v>3</v>
      </c>
      <c r="D1449" s="13">
        <v>274</v>
      </c>
      <c r="E1449" t="s">
        <v>9103</v>
      </c>
      <c r="F1449" t="str">
        <f>IF(ISERROR(VLOOKUP(Transaktionen[[#This Row],[Transaktionen]],BTT[Verwendete Transaktion (Pflichtauswahl)],1,FALSE)),"nein","ja")</f>
        <v>nein</v>
      </c>
    </row>
    <row r="1450" spans="1:7" x14ac:dyDescent="0.25">
      <c r="A1450" t="s">
        <v>6868</v>
      </c>
      <c r="B1450" t="s">
        <v>7908</v>
      </c>
      <c r="C1450" t="s">
        <v>3</v>
      </c>
      <c r="D1450" s="13">
        <v>232</v>
      </c>
      <c r="E1450" t="s">
        <v>9103</v>
      </c>
      <c r="F1450" t="str">
        <f>IF(ISERROR(VLOOKUP(Transaktionen[[#This Row],[Transaktionen]],BTT[Verwendete Transaktion (Pflichtauswahl)],1,FALSE)),"nein","ja")</f>
        <v>nein</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nein</v>
      </c>
    </row>
    <row r="1453" spans="1:7" x14ac:dyDescent="0.25">
      <c r="A1453" t="s">
        <v>1781</v>
      </c>
      <c r="B1453" t="s">
        <v>1782</v>
      </c>
      <c r="C1453" t="s">
        <v>3</v>
      </c>
      <c r="D1453" s="13">
        <v>18042</v>
      </c>
      <c r="E1453" t="s">
        <v>9102</v>
      </c>
      <c r="F1453" t="str">
        <f>IF(ISERROR(VLOOKUP(Transaktionen[[#This Row],[Transaktionen]],BTT[Verwendete Transaktion (Pflichtauswahl)],1,FALSE)),"nein","ja")</f>
        <v>nein</v>
      </c>
    </row>
    <row r="1454" spans="1:7" x14ac:dyDescent="0.25">
      <c r="A1454" t="s">
        <v>1783</v>
      </c>
      <c r="B1454" t="s">
        <v>1784</v>
      </c>
      <c r="C1454" t="s">
        <v>3</v>
      </c>
      <c r="D1454" s="13">
        <v>101582</v>
      </c>
      <c r="E1454" t="s">
        <v>9102</v>
      </c>
      <c r="F1454" t="str">
        <f>IF(ISERROR(VLOOKUP(Transaktionen[[#This Row],[Transaktionen]],BTT[Verwendete Transaktion (Pflichtauswahl)],1,FALSE)),"nein","ja")</f>
        <v>nein</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nein</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nein</v>
      </c>
    </row>
    <row r="1465" spans="1:7" x14ac:dyDescent="0.25">
      <c r="A1465" t="s">
        <v>1797</v>
      </c>
      <c r="B1465" t="s">
        <v>1798</v>
      </c>
      <c r="C1465" t="s">
        <v>3</v>
      </c>
      <c r="D1465" s="13">
        <v>13523</v>
      </c>
      <c r="E1465" t="s">
        <v>9102</v>
      </c>
      <c r="F1465" t="str">
        <f>IF(ISERROR(VLOOKUP(Transaktionen[[#This Row],[Transaktionen]],BTT[Verwendete Transaktion (Pflichtauswahl)],1,FALSE)),"nein","ja")</f>
        <v>ja</v>
      </c>
    </row>
    <row r="1466" spans="1:7" x14ac:dyDescent="0.25">
      <c r="A1466" t="s">
        <v>1799</v>
      </c>
      <c r="B1466" t="s">
        <v>1800</v>
      </c>
      <c r="C1466" t="s">
        <v>3</v>
      </c>
      <c r="D1466" s="13">
        <v>21634</v>
      </c>
      <c r="E1466" t="s">
        <v>9102</v>
      </c>
      <c r="F1466" t="str">
        <f>IF(ISERROR(VLOOKUP(Transaktionen[[#This Row],[Transaktionen]],BTT[Verwendete Transaktion (Pflichtauswahl)],1,FALSE)),"nein","ja")</f>
        <v>ja</v>
      </c>
    </row>
    <row r="1467" spans="1:7" x14ac:dyDescent="0.25">
      <c r="A1467" t="s">
        <v>1801</v>
      </c>
      <c r="B1467" t="s">
        <v>1802</v>
      </c>
      <c r="C1467" t="s">
        <v>3</v>
      </c>
      <c r="D1467" s="13">
        <v>37909</v>
      </c>
      <c r="E1467" t="s">
        <v>9102</v>
      </c>
      <c r="F1467" t="str">
        <f>IF(ISERROR(VLOOKUP(Transaktionen[[#This Row],[Transaktionen]],BTT[Verwendete Transaktion (Pflichtauswahl)],1,FALSE)),"nein","ja")</f>
        <v>ja</v>
      </c>
    </row>
    <row r="1468" spans="1:7" x14ac:dyDescent="0.25">
      <c r="A1468" t="s">
        <v>1803</v>
      </c>
      <c r="B1468" t="s">
        <v>1804</v>
      </c>
      <c r="C1468" t="s">
        <v>3</v>
      </c>
      <c r="D1468" s="13">
        <v>150</v>
      </c>
      <c r="E1468" t="s">
        <v>9102</v>
      </c>
      <c r="F1468" t="str">
        <f>IF(ISERROR(VLOOKUP(Transaktionen[[#This Row],[Transaktionen]],BTT[Verwendete Transaktion (Pflichtauswahl)],1,FALSE)),"nein","ja")</f>
        <v>ja</v>
      </c>
    </row>
    <row r="1469" spans="1:7" x14ac:dyDescent="0.25">
      <c r="A1469" t="s">
        <v>1805</v>
      </c>
      <c r="B1469" t="s">
        <v>1806</v>
      </c>
      <c r="C1469" t="s">
        <v>3</v>
      </c>
      <c r="D1469" s="13">
        <v>17220</v>
      </c>
      <c r="E1469" t="s">
        <v>9102</v>
      </c>
      <c r="F1469" t="str">
        <f>IF(ISERROR(VLOOKUP(Transaktionen[[#This Row],[Transaktionen]],BTT[Verwendete Transaktion (Pflichtauswahl)],1,FALSE)),"nein","ja")</f>
        <v>nein</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nein</v>
      </c>
    </row>
    <row r="1472" spans="1:7" x14ac:dyDescent="0.25">
      <c r="A1472" t="s">
        <v>1809</v>
      </c>
      <c r="B1472" t="s">
        <v>620</v>
      </c>
      <c r="C1472" t="s">
        <v>6102</v>
      </c>
      <c r="D1472" s="13">
        <v>8949708</v>
      </c>
      <c r="E1472" t="s">
        <v>9102</v>
      </c>
      <c r="F1472" t="str">
        <f>IF(ISERROR(VLOOKUP(Transaktionen[[#This Row],[Transaktionen]],BTT[Verwendete Transaktion (Pflichtauswahl)],1,FALSE)),"nein","ja")</f>
        <v>ja</v>
      </c>
    </row>
    <row r="1473" spans="1:7" x14ac:dyDescent="0.25">
      <c r="A1473" t="s">
        <v>1810</v>
      </c>
      <c r="B1473" t="s">
        <v>1811</v>
      </c>
      <c r="C1473" t="s">
        <v>6102</v>
      </c>
      <c r="D1473" s="13">
        <v>352</v>
      </c>
      <c r="E1473" t="s">
        <v>9102</v>
      </c>
      <c r="F1473" t="str">
        <f>IF(ISERROR(VLOOKUP(Transaktionen[[#This Row],[Transaktionen]],BTT[Verwendete Transaktion (Pflichtauswahl)],1,FALSE)),"nein","ja")</f>
        <v>nein</v>
      </c>
    </row>
    <row r="1474" spans="1:7" x14ac:dyDescent="0.25">
      <c r="A1474" t="s">
        <v>1812</v>
      </c>
      <c r="B1474" t="s">
        <v>622</v>
      </c>
      <c r="C1474" t="s">
        <v>6102</v>
      </c>
      <c r="D1474" s="13">
        <v>3686103</v>
      </c>
      <c r="E1474" t="s">
        <v>9102</v>
      </c>
      <c r="F1474" t="str">
        <f>IF(ISERROR(VLOOKUP(Transaktionen[[#This Row],[Transaktionen]],BTT[Verwendete Transaktion (Pflichtauswahl)],1,FALSE)),"nein","ja")</f>
        <v>ja</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nein</v>
      </c>
    </row>
    <row r="1477" spans="1:7" x14ac:dyDescent="0.25">
      <c r="A1477" t="s">
        <v>1815</v>
      </c>
      <c r="B1477" t="s">
        <v>1816</v>
      </c>
      <c r="C1477" t="s">
        <v>6102</v>
      </c>
      <c r="D1477" s="13">
        <v>878212</v>
      </c>
      <c r="E1477" t="s">
        <v>9102</v>
      </c>
      <c r="F1477" t="str">
        <f>IF(ISERROR(VLOOKUP(Transaktionen[[#This Row],[Transaktionen]],BTT[Verwendete Transaktion (Pflichtauswahl)],1,FALSE)),"nein","ja")</f>
        <v>ja</v>
      </c>
    </row>
    <row r="1478" spans="1:7" x14ac:dyDescent="0.25">
      <c r="A1478" t="s">
        <v>6876</v>
      </c>
      <c r="B1478" t="s">
        <v>1647</v>
      </c>
      <c r="C1478" t="s">
        <v>3</v>
      </c>
      <c r="D1478" s="13">
        <v>21</v>
      </c>
      <c r="E1478" t="s">
        <v>9102</v>
      </c>
      <c r="F1478" t="str">
        <f>IF(ISERROR(VLOOKUP(Transaktionen[[#This Row],[Transaktionen]],BTT[Verwendete Transaktion (Pflichtauswahl)],1,FALSE)),"nein","ja")</f>
        <v>nein</v>
      </c>
    </row>
    <row r="1479" spans="1:7" x14ac:dyDescent="0.25">
      <c r="A1479" t="s">
        <v>6877</v>
      </c>
      <c r="B1479" t="s">
        <v>7912</v>
      </c>
      <c r="C1479" t="s">
        <v>3</v>
      </c>
      <c r="D1479" s="13">
        <v>8</v>
      </c>
      <c r="E1479" t="s">
        <v>576</v>
      </c>
      <c r="F1479" t="str">
        <f>IF(ISERROR(VLOOKUP(Transaktionen[[#This Row],[Transaktionen]],BTT[Verwendete Transaktion (Pflichtauswahl)],1,FALSE)),"nein","ja")</f>
        <v>nein</v>
      </c>
    </row>
    <row r="1480" spans="1:7" x14ac:dyDescent="0.25">
      <c r="A1480" t="s">
        <v>1817</v>
      </c>
      <c r="B1480" t="s">
        <v>1818</v>
      </c>
      <c r="C1480" t="s">
        <v>3</v>
      </c>
      <c r="D1480" s="13">
        <v>58</v>
      </c>
      <c r="E1480" t="s">
        <v>9102</v>
      </c>
      <c r="F1480" t="str">
        <f>IF(ISERROR(VLOOKUP(Transaktionen[[#This Row],[Transaktionen]],BTT[Verwendete Transaktion (Pflichtauswahl)],1,FALSE)),"nein","ja")</f>
        <v>nein</v>
      </c>
    </row>
    <row r="1481" spans="1:7" x14ac:dyDescent="0.25">
      <c r="A1481" t="s">
        <v>6878</v>
      </c>
      <c r="B1481" t="s">
        <v>7913</v>
      </c>
      <c r="C1481" t="s">
        <v>3</v>
      </c>
      <c r="D1481" s="13">
        <v>6</v>
      </c>
      <c r="E1481" t="s">
        <v>576</v>
      </c>
      <c r="F1481" t="str">
        <f>IF(ISERROR(VLOOKUP(Transaktionen[[#This Row],[Transaktionen]],BTT[Verwendete Transaktion (Pflichtauswahl)],1,FALSE)),"nein","ja")</f>
        <v>nein</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nein</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nein</v>
      </c>
    </row>
    <row r="1487" spans="1:7" x14ac:dyDescent="0.25">
      <c r="A1487" t="s">
        <v>1826</v>
      </c>
      <c r="B1487" t="s">
        <v>1827</v>
      </c>
      <c r="C1487" t="s">
        <v>3</v>
      </c>
      <c r="D1487" s="13">
        <v>11616</v>
      </c>
      <c r="E1487" t="s">
        <v>9102</v>
      </c>
      <c r="F1487" t="str">
        <f>IF(ISERROR(VLOOKUP(Transaktionen[[#This Row],[Transaktionen]],BTT[Verwendete Transaktion (Pflichtauswahl)],1,FALSE)),"nein","ja")</f>
        <v>ja</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nein</v>
      </c>
    </row>
    <row r="1490" spans="1:7" x14ac:dyDescent="0.25">
      <c r="A1490" t="s">
        <v>1832</v>
      </c>
      <c r="B1490" t="s">
        <v>624</v>
      </c>
      <c r="C1490" t="s">
        <v>3</v>
      </c>
      <c r="D1490" s="13">
        <v>69999</v>
      </c>
      <c r="E1490" t="s">
        <v>9102</v>
      </c>
      <c r="F1490" t="str">
        <f>IF(ISERROR(VLOOKUP(Transaktionen[[#This Row],[Transaktionen]],BTT[Verwendete Transaktion (Pflichtauswahl)],1,FALSE)),"nein","ja")</f>
        <v>nein</v>
      </c>
    </row>
    <row r="1491" spans="1:7" x14ac:dyDescent="0.25">
      <c r="A1491" t="s">
        <v>1833</v>
      </c>
      <c r="B1491" t="s">
        <v>1834</v>
      </c>
      <c r="C1491" t="s">
        <v>3</v>
      </c>
      <c r="D1491" s="13">
        <v>3039</v>
      </c>
      <c r="E1491" t="s">
        <v>9102</v>
      </c>
      <c r="F1491" t="str">
        <f>IF(ISERROR(VLOOKUP(Transaktionen[[#This Row],[Transaktionen]],BTT[Verwendete Transaktion (Pflichtauswahl)],1,FALSE)),"nein","ja")</f>
        <v>ja</v>
      </c>
    </row>
    <row r="1492" spans="1:7" x14ac:dyDescent="0.25">
      <c r="A1492" t="s">
        <v>1835</v>
      </c>
      <c r="B1492" t="s">
        <v>1836</v>
      </c>
      <c r="C1492" t="s">
        <v>3</v>
      </c>
      <c r="D1492" s="13">
        <v>631</v>
      </c>
      <c r="E1492" t="s">
        <v>9102</v>
      </c>
      <c r="F1492" t="str">
        <f>IF(ISERROR(VLOOKUP(Transaktionen[[#This Row],[Transaktionen]],BTT[Verwendete Transaktion (Pflichtauswahl)],1,FALSE)),"nein","ja")</f>
        <v>nein</v>
      </c>
    </row>
    <row r="1493" spans="1:7" x14ac:dyDescent="0.25">
      <c r="A1493" t="s">
        <v>1837</v>
      </c>
      <c r="B1493" t="s">
        <v>1838</v>
      </c>
      <c r="C1493" t="s">
        <v>3</v>
      </c>
      <c r="D1493" s="13">
        <v>1346</v>
      </c>
      <c r="E1493" t="s">
        <v>9102</v>
      </c>
      <c r="F1493" t="str">
        <f>IF(ISERROR(VLOOKUP(Transaktionen[[#This Row],[Transaktionen]],BTT[Verwendete Transaktion (Pflichtauswahl)],1,FALSE)),"nein","ja")</f>
        <v>nein</v>
      </c>
    </row>
    <row r="1494" spans="1:7" x14ac:dyDescent="0.25">
      <c r="A1494" t="s">
        <v>1839</v>
      </c>
      <c r="B1494" t="s">
        <v>1840</v>
      </c>
      <c r="C1494" t="s">
        <v>3</v>
      </c>
      <c r="D1494" s="13">
        <v>231</v>
      </c>
      <c r="E1494" t="s">
        <v>9102</v>
      </c>
      <c r="F1494" t="str">
        <f>IF(ISERROR(VLOOKUP(Transaktionen[[#This Row],[Transaktionen]],BTT[Verwendete Transaktion (Pflichtauswahl)],1,FALSE)),"nein","ja")</f>
        <v>nein</v>
      </c>
    </row>
    <row r="1495" spans="1:7" x14ac:dyDescent="0.25">
      <c r="A1495" t="s">
        <v>1841</v>
      </c>
      <c r="B1495" t="s">
        <v>1842</v>
      </c>
      <c r="C1495" t="s">
        <v>3</v>
      </c>
      <c r="D1495" s="13">
        <v>531</v>
      </c>
      <c r="E1495" t="s">
        <v>9102</v>
      </c>
      <c r="F1495" t="str">
        <f>IF(ISERROR(VLOOKUP(Transaktionen[[#This Row],[Transaktionen]],BTT[Verwendete Transaktion (Pflichtauswahl)],1,FALSE)),"nein","ja")</f>
        <v>nein</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nein</v>
      </c>
    </row>
    <row r="1499" spans="1:7" x14ac:dyDescent="0.25">
      <c r="A1499" t="s">
        <v>1845</v>
      </c>
      <c r="B1499" t="s">
        <v>1846</v>
      </c>
      <c r="C1499" t="s">
        <v>3</v>
      </c>
      <c r="D1499" s="13">
        <v>1720060</v>
      </c>
      <c r="E1499" t="s">
        <v>9102</v>
      </c>
      <c r="F1499" t="str">
        <f>IF(ISERROR(VLOOKUP(Transaktionen[[#This Row],[Transaktionen]],BTT[Verwendete Transaktion (Pflichtauswahl)],1,FALSE)),"nein","ja")</f>
        <v>nein</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nein</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nein</v>
      </c>
    </row>
    <row r="1506" spans="1:7" x14ac:dyDescent="0.25">
      <c r="A1506" t="s">
        <v>1851</v>
      </c>
      <c r="B1506" t="s">
        <v>1852</v>
      </c>
      <c r="C1506" t="s">
        <v>3</v>
      </c>
      <c r="D1506" s="13">
        <v>18494</v>
      </c>
      <c r="E1506" t="s">
        <v>9102</v>
      </c>
      <c r="F1506" t="str">
        <f>IF(ISERROR(VLOOKUP(Transaktionen[[#This Row],[Transaktionen]],BTT[Verwendete Transaktion (Pflichtauswahl)],1,FALSE)),"nein","ja")</f>
        <v>ja</v>
      </c>
    </row>
    <row r="1507" spans="1:7" x14ac:dyDescent="0.25">
      <c r="A1507" t="s">
        <v>1853</v>
      </c>
      <c r="B1507" t="s">
        <v>1854</v>
      </c>
      <c r="C1507" t="s">
        <v>3</v>
      </c>
      <c r="D1507" s="13">
        <v>49404</v>
      </c>
      <c r="E1507" t="s">
        <v>9102</v>
      </c>
      <c r="F1507" t="str">
        <f>IF(ISERROR(VLOOKUP(Transaktionen[[#This Row],[Transaktionen]],BTT[Verwendete Transaktion (Pflichtauswahl)],1,FALSE)),"nein","ja")</f>
        <v>ja</v>
      </c>
    </row>
    <row r="1508" spans="1:7" x14ac:dyDescent="0.25">
      <c r="A1508" t="s">
        <v>1855</v>
      </c>
      <c r="B1508" t="s">
        <v>1856</v>
      </c>
      <c r="C1508" t="s">
        <v>3</v>
      </c>
      <c r="D1508" s="13">
        <v>199840</v>
      </c>
      <c r="E1508" t="s">
        <v>9102</v>
      </c>
      <c r="F1508" t="str">
        <f>IF(ISERROR(VLOOKUP(Transaktionen[[#This Row],[Transaktionen]],BTT[Verwendete Transaktion (Pflichtauswahl)],1,FALSE)),"nein","ja")</f>
        <v>ja</v>
      </c>
    </row>
    <row r="1509" spans="1:7" x14ac:dyDescent="0.25">
      <c r="A1509" t="s">
        <v>1857</v>
      </c>
      <c r="B1509" t="s">
        <v>1858</v>
      </c>
      <c r="C1509" t="s">
        <v>3</v>
      </c>
      <c r="D1509" s="13">
        <v>45</v>
      </c>
      <c r="E1509" t="s">
        <v>9102</v>
      </c>
      <c r="F1509" t="str">
        <f>IF(ISERROR(VLOOKUP(Transaktionen[[#This Row],[Transaktionen]],BTT[Verwendete Transaktion (Pflichtauswahl)],1,FALSE)),"nein","ja")</f>
        <v>nein</v>
      </c>
    </row>
    <row r="1510" spans="1:7" x14ac:dyDescent="0.25">
      <c r="A1510" t="s">
        <v>1859</v>
      </c>
      <c r="B1510" t="s">
        <v>1860</v>
      </c>
      <c r="C1510" t="s">
        <v>3</v>
      </c>
      <c r="D1510" s="13">
        <v>735</v>
      </c>
      <c r="E1510" t="s">
        <v>9102</v>
      </c>
      <c r="F1510" t="str">
        <f>IF(ISERROR(VLOOKUP(Transaktionen[[#This Row],[Transaktionen]],BTT[Verwendete Transaktion (Pflichtauswahl)],1,FALSE)),"nein","ja")</f>
        <v>ja</v>
      </c>
    </row>
    <row r="1511" spans="1:7" x14ac:dyDescent="0.25">
      <c r="A1511" t="s">
        <v>1861</v>
      </c>
      <c r="B1511" t="s">
        <v>1862</v>
      </c>
      <c r="C1511" t="s">
        <v>3</v>
      </c>
      <c r="D1511" s="13">
        <v>268</v>
      </c>
      <c r="E1511" t="s">
        <v>9102</v>
      </c>
      <c r="F1511" t="str">
        <f>IF(ISERROR(VLOOKUP(Transaktionen[[#This Row],[Transaktionen]],BTT[Verwendete Transaktion (Pflichtauswahl)],1,FALSE)),"nein","ja")</f>
        <v>ja</v>
      </c>
    </row>
    <row r="1512" spans="1:7" x14ac:dyDescent="0.25">
      <c r="A1512" t="s">
        <v>1863</v>
      </c>
      <c r="B1512" t="s">
        <v>626</v>
      </c>
      <c r="C1512" t="s">
        <v>3</v>
      </c>
      <c r="D1512" s="13">
        <v>352</v>
      </c>
      <c r="E1512" t="s">
        <v>9102</v>
      </c>
      <c r="F1512" t="str">
        <f>IF(ISERROR(VLOOKUP(Transaktionen[[#This Row],[Transaktionen]],BTT[Verwendete Transaktion (Pflichtauswahl)],1,FALSE)),"nein","ja")</f>
        <v>ja</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nein</v>
      </c>
    </row>
    <row r="1515" spans="1:7" x14ac:dyDescent="0.25">
      <c r="A1515" t="s">
        <v>6887</v>
      </c>
      <c r="B1515" t="s">
        <v>7919</v>
      </c>
      <c r="C1515" t="s">
        <v>8459</v>
      </c>
      <c r="D1515" s="13">
        <v>14</v>
      </c>
      <c r="E1515" t="s">
        <v>576</v>
      </c>
      <c r="F1515" t="str">
        <f>IF(ISERROR(VLOOKUP(Transaktionen[[#This Row],[Transaktionen]],BTT[Verwendete Transaktion (Pflichtauswahl)],1,FALSE)),"nein","ja")</f>
        <v>nein</v>
      </c>
    </row>
    <row r="1516" spans="1:7" x14ac:dyDescent="0.25">
      <c r="A1516" t="s">
        <v>1866</v>
      </c>
      <c r="B1516" t="s">
        <v>1867</v>
      </c>
      <c r="C1516" t="s">
        <v>3</v>
      </c>
      <c r="D1516" s="13">
        <v>40351</v>
      </c>
      <c r="E1516" t="s">
        <v>9102</v>
      </c>
      <c r="F1516" t="str">
        <f>IF(ISERROR(VLOOKUP(Transaktionen[[#This Row],[Transaktionen]],BTT[Verwendete Transaktion (Pflichtauswahl)],1,FALSE)),"nein","ja")</f>
        <v>ja</v>
      </c>
    </row>
    <row r="1517" spans="1:7" x14ac:dyDescent="0.25">
      <c r="A1517" t="s">
        <v>1868</v>
      </c>
      <c r="B1517" t="s">
        <v>1869</v>
      </c>
      <c r="C1517" t="s">
        <v>8458</v>
      </c>
      <c r="D1517" s="13">
        <v>318</v>
      </c>
      <c r="E1517" t="s">
        <v>9102</v>
      </c>
      <c r="F1517" t="str">
        <f>IF(ISERROR(VLOOKUP(Transaktionen[[#This Row],[Transaktionen]],BTT[Verwendete Transaktion (Pflichtauswahl)],1,FALSE)),"nein","ja")</f>
        <v>nein</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nein</v>
      </c>
    </row>
    <row r="1520" spans="1:7" x14ac:dyDescent="0.25">
      <c r="A1520" t="s">
        <v>1874</v>
      </c>
      <c r="B1520" t="s">
        <v>1875</v>
      </c>
      <c r="C1520" t="s">
        <v>8458</v>
      </c>
      <c r="D1520" s="13">
        <v>386</v>
      </c>
      <c r="E1520" t="s">
        <v>9102</v>
      </c>
      <c r="F1520" t="str">
        <f>IF(ISERROR(VLOOKUP(Transaktionen[[#This Row],[Transaktionen]],BTT[Verwendete Transaktion (Pflichtauswahl)],1,FALSE)),"nein","ja")</f>
        <v>nein</v>
      </c>
    </row>
    <row r="1521" spans="1:7" x14ac:dyDescent="0.25">
      <c r="A1521" t="s">
        <v>1876</v>
      </c>
      <c r="B1521" t="s">
        <v>1877</v>
      </c>
      <c r="C1521" t="s">
        <v>8458</v>
      </c>
      <c r="D1521" s="13">
        <v>320960</v>
      </c>
      <c r="E1521" t="s">
        <v>9102</v>
      </c>
      <c r="F1521" t="str">
        <f>IF(ISERROR(VLOOKUP(Transaktionen[[#This Row],[Transaktionen]],BTT[Verwendete Transaktion (Pflichtauswahl)],1,FALSE)),"nein","ja")</f>
        <v>ja</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nein</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nein</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ja</v>
      </c>
    </row>
    <row r="1538" spans="1:7" x14ac:dyDescent="0.25">
      <c r="A1538" t="s">
        <v>9195</v>
      </c>
      <c r="B1538" t="s">
        <v>9196</v>
      </c>
      <c r="C1538" t="s">
        <v>3</v>
      </c>
      <c r="D1538" s="13">
        <v>102</v>
      </c>
      <c r="E1538" t="s">
        <v>9102</v>
      </c>
      <c r="F1538" t="str">
        <f>IF(ISERROR(VLOOKUP(Transaktionen[[#This Row],[Transaktionen]],BTT[Verwendete Transaktion (Pflichtauswahl)],1,FALSE)),"nein","ja")</f>
        <v>ja</v>
      </c>
    </row>
    <row r="1539" spans="1:7" x14ac:dyDescent="0.25">
      <c r="A1539" t="s">
        <v>8585</v>
      </c>
      <c r="B1539" t="s">
        <v>8588</v>
      </c>
      <c r="C1539" t="s">
        <v>9073</v>
      </c>
      <c r="D1539" s="13" t="s">
        <v>576</v>
      </c>
      <c r="E1539" t="s">
        <v>576</v>
      </c>
      <c r="F1539" t="str">
        <f>IF(ISERROR(VLOOKUP(Transaktionen[[#This Row],[Transaktionen]],BTT[Verwendete Transaktion (Pflichtauswahl)],1,FALSE)),"nein","ja")</f>
        <v>nein</v>
      </c>
    </row>
    <row r="1540" spans="1:7" x14ac:dyDescent="0.25">
      <c r="A1540" t="s">
        <v>1899</v>
      </c>
      <c r="B1540" t="s">
        <v>1900</v>
      </c>
      <c r="C1540" t="s">
        <v>3</v>
      </c>
      <c r="D1540" s="13">
        <v>3657</v>
      </c>
      <c r="E1540" t="s">
        <v>9102</v>
      </c>
      <c r="F1540" t="str">
        <f>IF(ISERROR(VLOOKUP(Transaktionen[[#This Row],[Transaktionen]],BTT[Verwendete Transaktion (Pflichtauswahl)],1,FALSE)),"nein","ja")</f>
        <v>nein</v>
      </c>
    </row>
    <row r="1541" spans="1:7" x14ac:dyDescent="0.25">
      <c r="A1541" t="s">
        <v>1901</v>
      </c>
      <c r="B1541" t="s">
        <v>1902</v>
      </c>
      <c r="C1541" t="s">
        <v>3</v>
      </c>
      <c r="D1541" s="13">
        <v>53532</v>
      </c>
      <c r="E1541" t="s">
        <v>9102</v>
      </c>
      <c r="F1541" t="str">
        <f>IF(ISERROR(VLOOKUP(Transaktionen[[#This Row],[Transaktionen]],BTT[Verwendete Transaktion (Pflichtauswahl)],1,FALSE)),"nein","ja")</f>
        <v>nein</v>
      </c>
    </row>
    <row r="1542" spans="1:7" x14ac:dyDescent="0.25">
      <c r="A1542" t="s">
        <v>1903</v>
      </c>
      <c r="B1542" t="s">
        <v>1904</v>
      </c>
      <c r="C1542" t="s">
        <v>6092</v>
      </c>
      <c r="D1542" s="13">
        <v>1375912</v>
      </c>
      <c r="E1542" t="s">
        <v>9102</v>
      </c>
      <c r="F1542" t="str">
        <f>IF(ISERROR(VLOOKUP(Transaktionen[[#This Row],[Transaktionen]],BTT[Verwendete Transaktion (Pflichtauswahl)],1,FALSE)),"nein","ja")</f>
        <v>nein</v>
      </c>
    </row>
    <row r="1543" spans="1:7" x14ac:dyDescent="0.25">
      <c r="A1543" t="s">
        <v>1905</v>
      </c>
      <c r="B1543" t="s">
        <v>1906</v>
      </c>
      <c r="C1543" t="s">
        <v>3</v>
      </c>
      <c r="D1543" s="13">
        <v>2335</v>
      </c>
      <c r="E1543" t="s">
        <v>9102</v>
      </c>
      <c r="F1543" t="str">
        <f>IF(ISERROR(VLOOKUP(Transaktionen[[#This Row],[Transaktionen]],BTT[Verwendete Transaktion (Pflichtauswahl)],1,FALSE)),"nein","ja")</f>
        <v>nein</v>
      </c>
    </row>
    <row r="1544" spans="1:7" x14ac:dyDescent="0.25">
      <c r="A1544" t="s">
        <v>1907</v>
      </c>
      <c r="B1544" t="s">
        <v>1908</v>
      </c>
      <c r="C1544" t="s">
        <v>3</v>
      </c>
      <c r="D1544" s="13">
        <v>252</v>
      </c>
      <c r="E1544" t="s">
        <v>9102</v>
      </c>
      <c r="F1544" t="str">
        <f>IF(ISERROR(VLOOKUP(Transaktionen[[#This Row],[Transaktionen]],BTT[Verwendete Transaktion (Pflichtauswahl)],1,FALSE)),"nein","ja")</f>
        <v>nein</v>
      </c>
    </row>
    <row r="1545" spans="1:7" x14ac:dyDescent="0.25">
      <c r="A1545" t="s">
        <v>1909</v>
      </c>
      <c r="B1545" t="s">
        <v>1910</v>
      </c>
      <c r="C1545" t="s">
        <v>3</v>
      </c>
      <c r="D1545" s="13">
        <v>30</v>
      </c>
      <c r="E1545" t="s">
        <v>9102</v>
      </c>
      <c r="F1545" t="str">
        <f>IF(ISERROR(VLOOKUP(Transaktionen[[#This Row],[Transaktionen]],BTT[Verwendete Transaktion (Pflichtauswahl)],1,FALSE)),"nein","ja")</f>
        <v>nein</v>
      </c>
    </row>
    <row r="1546" spans="1:7" x14ac:dyDescent="0.25">
      <c r="A1546" t="s">
        <v>1911</v>
      </c>
      <c r="B1546" t="s">
        <v>1912</v>
      </c>
      <c r="C1546" t="s">
        <v>3</v>
      </c>
      <c r="D1546" s="13">
        <v>3009</v>
      </c>
      <c r="E1546" t="s">
        <v>9102</v>
      </c>
      <c r="F1546" t="str">
        <f>IF(ISERROR(VLOOKUP(Transaktionen[[#This Row],[Transaktionen]],BTT[Verwendete Transaktion (Pflichtauswahl)],1,FALSE)),"nein","ja")</f>
        <v>nein</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nein</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ja</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nein</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nein</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nein</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nein</v>
      </c>
    </row>
    <row r="1672" spans="1:7" x14ac:dyDescent="0.25">
      <c r="A1672" t="s">
        <v>2102</v>
      </c>
      <c r="B1672" t="s">
        <v>2103</v>
      </c>
      <c r="C1672" t="s">
        <v>6102</v>
      </c>
      <c r="D1672" s="13">
        <v>239</v>
      </c>
      <c r="E1672" t="s">
        <v>9102</v>
      </c>
      <c r="F1672" t="str">
        <f>IF(ISERROR(VLOOKUP(Transaktionen[[#This Row],[Transaktionen]],BTT[Verwendete Transaktion (Pflichtauswahl)],1,FALSE)),"nein","ja")</f>
        <v>nein</v>
      </c>
    </row>
    <row r="1673" spans="1:7" x14ac:dyDescent="0.25">
      <c r="A1673" t="s">
        <v>2104</v>
      </c>
      <c r="B1673" t="s">
        <v>628</v>
      </c>
      <c r="C1673" t="s">
        <v>3</v>
      </c>
      <c r="D1673" s="13">
        <v>781994</v>
      </c>
      <c r="E1673" t="s">
        <v>9102</v>
      </c>
      <c r="F1673" t="str">
        <f>IF(ISERROR(VLOOKUP(Transaktionen[[#This Row],[Transaktionen]],BTT[Verwendete Transaktion (Pflichtauswahl)],1,FALSE)),"nein","ja")</f>
        <v>nein</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nein</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nein</v>
      </c>
    </row>
    <row r="1683" spans="1:7" x14ac:dyDescent="0.25">
      <c r="A1683" t="s">
        <v>2115</v>
      </c>
      <c r="B1683" t="s">
        <v>2116</v>
      </c>
      <c r="C1683" t="s">
        <v>6102</v>
      </c>
      <c r="D1683" s="13">
        <v>34</v>
      </c>
      <c r="E1683" t="s">
        <v>9102</v>
      </c>
      <c r="F1683" t="str">
        <f>IF(ISERROR(VLOOKUP(Transaktionen[[#This Row],[Transaktionen]],BTT[Verwendete Transaktion (Pflichtauswahl)],1,FALSE)),"nein","ja")</f>
        <v>nein</v>
      </c>
    </row>
    <row r="1684" spans="1:7" x14ac:dyDescent="0.25">
      <c r="A1684" t="s">
        <v>2117</v>
      </c>
      <c r="B1684" t="s">
        <v>2118</v>
      </c>
      <c r="C1684" t="s">
        <v>6102</v>
      </c>
      <c r="D1684" s="13">
        <v>751</v>
      </c>
      <c r="E1684" t="s">
        <v>9102</v>
      </c>
      <c r="F1684" t="str">
        <f>IF(ISERROR(VLOOKUP(Transaktionen[[#This Row],[Transaktionen]],BTT[Verwendete Transaktion (Pflichtauswahl)],1,FALSE)),"nein","ja")</f>
        <v>nein</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nein</v>
      </c>
    </row>
    <row r="1687" spans="1:7" x14ac:dyDescent="0.25">
      <c r="A1687" t="s">
        <v>2121</v>
      </c>
      <c r="B1687" t="s">
        <v>2122</v>
      </c>
      <c r="C1687" t="s">
        <v>6102</v>
      </c>
      <c r="D1687" s="13">
        <v>4481</v>
      </c>
      <c r="E1687" t="s">
        <v>9102</v>
      </c>
      <c r="F1687" t="str">
        <f>IF(ISERROR(VLOOKUP(Transaktionen[[#This Row],[Transaktionen]],BTT[Verwendete Transaktion (Pflichtauswahl)],1,FALSE)),"nein","ja")</f>
        <v>nein</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nein</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nein</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nein</v>
      </c>
    </row>
    <row r="1713" spans="1:7" x14ac:dyDescent="0.25">
      <c r="A1713" t="s">
        <v>2168</v>
      </c>
      <c r="B1713" t="s">
        <v>2169</v>
      </c>
      <c r="C1713" t="s">
        <v>3</v>
      </c>
      <c r="D1713" s="13">
        <v>4665</v>
      </c>
      <c r="E1713" t="s">
        <v>9102</v>
      </c>
      <c r="F1713" t="str">
        <f>IF(ISERROR(VLOOKUP(Transaktionen[[#This Row],[Transaktionen]],BTT[Verwendete Transaktion (Pflichtauswahl)],1,FALSE)),"nein","ja")</f>
        <v>nein</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nein</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nein</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nein</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nein</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nein</v>
      </c>
    </row>
    <row r="1730" spans="1:7" x14ac:dyDescent="0.25">
      <c r="A1730" t="s">
        <v>6936</v>
      </c>
      <c r="B1730" t="s">
        <v>7963</v>
      </c>
      <c r="C1730" t="s">
        <v>8462</v>
      </c>
      <c r="D1730" s="13">
        <v>110</v>
      </c>
      <c r="E1730" t="s">
        <v>576</v>
      </c>
      <c r="F1730" t="str">
        <f>IF(ISERROR(VLOOKUP(Transaktionen[[#This Row],[Transaktionen]],BTT[Verwendete Transaktion (Pflichtauswahl)],1,FALSE)),"nein","ja")</f>
        <v>nein</v>
      </c>
    </row>
    <row r="1731" spans="1:7" x14ac:dyDescent="0.25">
      <c r="A1731" t="s">
        <v>9200</v>
      </c>
      <c r="B1731" t="s">
        <v>9201</v>
      </c>
      <c r="C1731" t="s">
        <v>8462</v>
      </c>
      <c r="D1731" s="13">
        <v>6</v>
      </c>
      <c r="E1731" t="s">
        <v>9102</v>
      </c>
      <c r="F1731" t="str">
        <f>IF(ISERROR(VLOOKUP(Transaktionen[[#This Row],[Transaktionen]],BTT[Verwendete Transaktion (Pflichtauswahl)],1,FALSE)),"nein","ja")</f>
        <v>nein</v>
      </c>
    </row>
    <row r="1732" spans="1:7" x14ac:dyDescent="0.25">
      <c r="A1732" t="s">
        <v>9202</v>
      </c>
      <c r="B1732" t="s">
        <v>9203</v>
      </c>
      <c r="C1732" t="s">
        <v>8462</v>
      </c>
      <c r="D1732" s="13">
        <v>6</v>
      </c>
      <c r="E1732" t="s">
        <v>9102</v>
      </c>
      <c r="F1732" t="str">
        <f>IF(ISERROR(VLOOKUP(Transaktionen[[#This Row],[Transaktionen]],BTT[Verwendete Transaktion (Pflichtauswahl)],1,FALSE)),"nein","ja")</f>
        <v>nein</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nein</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nein</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nein</v>
      </c>
    </row>
    <row r="1742" spans="1:7" x14ac:dyDescent="0.25">
      <c r="A1742" t="s">
        <v>2186</v>
      </c>
      <c r="B1742" t="s">
        <v>2187</v>
      </c>
      <c r="C1742" t="s">
        <v>8462</v>
      </c>
      <c r="D1742" s="13">
        <v>702</v>
      </c>
      <c r="E1742" t="s">
        <v>9102</v>
      </c>
      <c r="F1742" t="str">
        <f>IF(ISERROR(VLOOKUP(Transaktionen[[#This Row],[Transaktionen]],BTT[Verwendete Transaktion (Pflichtauswahl)],1,FALSE)),"nein","ja")</f>
        <v>nein</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nein</v>
      </c>
    </row>
    <row r="1746" spans="1:7" x14ac:dyDescent="0.25">
      <c r="A1746" t="s">
        <v>2190</v>
      </c>
      <c r="B1746" t="s">
        <v>2191</v>
      </c>
      <c r="C1746" t="s">
        <v>8462</v>
      </c>
      <c r="D1746" s="13">
        <v>105</v>
      </c>
      <c r="E1746" t="s">
        <v>576</v>
      </c>
      <c r="F1746" t="str">
        <f>IF(ISERROR(VLOOKUP(Transaktionen[[#This Row],[Transaktionen]],BTT[Verwendete Transaktion (Pflichtauswahl)],1,FALSE)),"nein","ja")</f>
        <v>nein</v>
      </c>
    </row>
    <row r="1747" spans="1:7" x14ac:dyDescent="0.25">
      <c r="A1747" t="s">
        <v>6946</v>
      </c>
      <c r="B1747" t="s">
        <v>7973</v>
      </c>
      <c r="C1747" t="s">
        <v>8462</v>
      </c>
      <c r="D1747" s="13">
        <v>6</v>
      </c>
      <c r="E1747" t="s">
        <v>576</v>
      </c>
      <c r="F1747" t="str">
        <f>IF(ISERROR(VLOOKUP(Transaktionen[[#This Row],[Transaktionen]],BTT[Verwendete Transaktion (Pflichtauswahl)],1,FALSE)),"nein","ja")</f>
        <v>nein</v>
      </c>
    </row>
    <row r="1748" spans="1:7" x14ac:dyDescent="0.25">
      <c r="A1748" t="s">
        <v>2192</v>
      </c>
      <c r="B1748" t="s">
        <v>2193</v>
      </c>
      <c r="C1748" t="s">
        <v>8462</v>
      </c>
      <c r="D1748" s="13">
        <v>6</v>
      </c>
      <c r="E1748" t="s">
        <v>9102</v>
      </c>
      <c r="F1748" t="str">
        <f>IF(ISERROR(VLOOKUP(Transaktionen[[#This Row],[Transaktionen]],BTT[Verwendete Transaktion (Pflichtauswahl)],1,FALSE)),"nein","ja")</f>
        <v>nein</v>
      </c>
    </row>
    <row r="1749" spans="1:7" x14ac:dyDescent="0.25">
      <c r="A1749" t="s">
        <v>2194</v>
      </c>
      <c r="B1749" t="s">
        <v>2195</v>
      </c>
      <c r="C1749" t="s">
        <v>8462</v>
      </c>
      <c r="D1749" s="13">
        <v>7135</v>
      </c>
      <c r="E1749" t="s">
        <v>9102</v>
      </c>
      <c r="F1749" t="str">
        <f>IF(ISERROR(VLOOKUP(Transaktionen[[#This Row],[Transaktionen]],BTT[Verwendete Transaktion (Pflichtauswahl)],1,FALSE)),"nein","ja")</f>
        <v>nein</v>
      </c>
    </row>
    <row r="1750" spans="1:7" x14ac:dyDescent="0.25">
      <c r="A1750" t="s">
        <v>2196</v>
      </c>
      <c r="B1750" t="s">
        <v>2197</v>
      </c>
      <c r="C1750" t="s">
        <v>8462</v>
      </c>
      <c r="D1750" s="13">
        <v>7035</v>
      </c>
      <c r="E1750" t="s">
        <v>9102</v>
      </c>
      <c r="F1750" t="str">
        <f>IF(ISERROR(VLOOKUP(Transaktionen[[#This Row],[Transaktionen]],BTT[Verwendete Transaktion (Pflichtauswahl)],1,FALSE)),"nein","ja")</f>
        <v>nein</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nein</v>
      </c>
    </row>
    <row r="1755" spans="1:7" x14ac:dyDescent="0.25">
      <c r="A1755" t="s">
        <v>2200</v>
      </c>
      <c r="B1755" t="s">
        <v>2201</v>
      </c>
      <c r="C1755" t="s">
        <v>6041</v>
      </c>
      <c r="D1755" s="13">
        <v>6552</v>
      </c>
      <c r="E1755" t="s">
        <v>9102</v>
      </c>
      <c r="F1755" t="str">
        <f>IF(ISERROR(VLOOKUP(Transaktionen[[#This Row],[Transaktionen]],BTT[Verwendete Transaktion (Pflichtauswahl)],1,FALSE)),"nein","ja")</f>
        <v>nein</v>
      </c>
    </row>
    <row r="1756" spans="1:7" x14ac:dyDescent="0.25">
      <c r="A1756" t="s">
        <v>2202</v>
      </c>
      <c r="B1756" t="s">
        <v>2203</v>
      </c>
      <c r="C1756" t="s">
        <v>6041</v>
      </c>
      <c r="D1756" s="13">
        <v>14776</v>
      </c>
      <c r="E1756" t="s">
        <v>9102</v>
      </c>
      <c r="F1756" t="str">
        <f>IF(ISERROR(VLOOKUP(Transaktionen[[#This Row],[Transaktionen]],BTT[Verwendete Transaktion (Pflichtauswahl)],1,FALSE)),"nein","ja")</f>
        <v>nein</v>
      </c>
    </row>
    <row r="1757" spans="1:7" x14ac:dyDescent="0.25">
      <c r="A1757" t="s">
        <v>2204</v>
      </c>
      <c r="B1757" t="s">
        <v>2205</v>
      </c>
      <c r="C1757" t="s">
        <v>6041</v>
      </c>
      <c r="D1757" s="13">
        <v>2764</v>
      </c>
      <c r="E1757" t="s">
        <v>9102</v>
      </c>
      <c r="F1757" t="str">
        <f>IF(ISERROR(VLOOKUP(Transaktionen[[#This Row],[Transaktionen]],BTT[Verwendete Transaktion (Pflichtauswahl)],1,FALSE)),"nein","ja")</f>
        <v>nein</v>
      </c>
    </row>
    <row r="1758" spans="1:7" x14ac:dyDescent="0.25">
      <c r="A1758" t="s">
        <v>2206</v>
      </c>
      <c r="B1758" t="s">
        <v>2207</v>
      </c>
      <c r="C1758" t="s">
        <v>6041</v>
      </c>
      <c r="D1758" s="13">
        <v>2</v>
      </c>
      <c r="E1758" t="s">
        <v>9102</v>
      </c>
      <c r="F1758" t="str">
        <f>IF(ISERROR(VLOOKUP(Transaktionen[[#This Row],[Transaktionen]],BTT[Verwendete Transaktion (Pflichtauswahl)],1,FALSE)),"nein","ja")</f>
        <v>nein</v>
      </c>
    </row>
    <row r="1759" spans="1:7" x14ac:dyDescent="0.25">
      <c r="A1759" t="s">
        <v>2208</v>
      </c>
      <c r="B1759" t="s">
        <v>2209</v>
      </c>
      <c r="C1759" t="s">
        <v>6041</v>
      </c>
      <c r="D1759" s="13">
        <v>57633</v>
      </c>
      <c r="E1759" t="s">
        <v>9102</v>
      </c>
      <c r="F1759" t="str">
        <f>IF(ISERROR(VLOOKUP(Transaktionen[[#This Row],[Transaktionen]],BTT[Verwendete Transaktion (Pflichtauswahl)],1,FALSE)),"nein","ja")</f>
        <v>nein</v>
      </c>
    </row>
    <row r="1760" spans="1:7" x14ac:dyDescent="0.25">
      <c r="A1760" t="s">
        <v>2210</v>
      </c>
      <c r="B1760" t="s">
        <v>2211</v>
      </c>
      <c r="C1760" t="s">
        <v>6041</v>
      </c>
      <c r="D1760" s="13">
        <v>114615</v>
      </c>
      <c r="E1760" t="s">
        <v>9102</v>
      </c>
      <c r="F1760" t="str">
        <f>IF(ISERROR(VLOOKUP(Transaktionen[[#This Row],[Transaktionen]],BTT[Verwendete Transaktion (Pflichtauswahl)],1,FALSE)),"nein","ja")</f>
        <v>nein</v>
      </c>
    </row>
    <row r="1761" spans="1:7" x14ac:dyDescent="0.25">
      <c r="A1761" t="s">
        <v>2212</v>
      </c>
      <c r="B1761" t="s">
        <v>2213</v>
      </c>
      <c r="C1761" t="s">
        <v>6041</v>
      </c>
      <c r="D1761" s="13">
        <v>53424</v>
      </c>
      <c r="E1761" t="s">
        <v>9102</v>
      </c>
      <c r="F1761" t="str">
        <f>IF(ISERROR(VLOOKUP(Transaktionen[[#This Row],[Transaktionen]],BTT[Verwendete Transaktion (Pflichtauswahl)],1,FALSE)),"nein","ja")</f>
        <v>nein</v>
      </c>
    </row>
    <row r="1762" spans="1:7" x14ac:dyDescent="0.25">
      <c r="A1762" t="s">
        <v>2214</v>
      </c>
      <c r="B1762" t="s">
        <v>2215</v>
      </c>
      <c r="C1762" t="s">
        <v>8454</v>
      </c>
      <c r="D1762" s="13">
        <v>56534</v>
      </c>
      <c r="E1762" t="s">
        <v>9102</v>
      </c>
      <c r="F1762" t="str">
        <f>IF(ISERROR(VLOOKUP(Transaktionen[[#This Row],[Transaktionen]],BTT[Verwendete Transaktion (Pflichtauswahl)],1,FALSE)),"nein","ja")</f>
        <v>nein</v>
      </c>
    </row>
    <row r="1763" spans="1:7" x14ac:dyDescent="0.25">
      <c r="A1763" t="s">
        <v>2216</v>
      </c>
      <c r="B1763" t="s">
        <v>2217</v>
      </c>
      <c r="C1763" t="s">
        <v>6041</v>
      </c>
      <c r="D1763" s="13">
        <v>7302</v>
      </c>
      <c r="E1763" t="s">
        <v>9102</v>
      </c>
      <c r="F1763" t="str">
        <f>IF(ISERROR(VLOOKUP(Transaktionen[[#This Row],[Transaktionen]],BTT[Verwendete Transaktion (Pflichtauswahl)],1,FALSE)),"nein","ja")</f>
        <v>nein</v>
      </c>
    </row>
    <row r="1764" spans="1:7" x14ac:dyDescent="0.25">
      <c r="A1764" t="s">
        <v>2218</v>
      </c>
      <c r="B1764" t="s">
        <v>2219</v>
      </c>
      <c r="C1764" t="s">
        <v>6041</v>
      </c>
      <c r="D1764" s="13">
        <v>1231</v>
      </c>
      <c r="E1764" t="s">
        <v>9102</v>
      </c>
      <c r="F1764" t="str">
        <f>IF(ISERROR(VLOOKUP(Transaktionen[[#This Row],[Transaktionen]],BTT[Verwendete Transaktion (Pflichtauswahl)],1,FALSE)),"nein","ja")</f>
        <v>nein</v>
      </c>
    </row>
    <row r="1765" spans="1:7" x14ac:dyDescent="0.25">
      <c r="A1765" t="s">
        <v>2220</v>
      </c>
      <c r="B1765" t="s">
        <v>2221</v>
      </c>
      <c r="C1765" t="s">
        <v>6041</v>
      </c>
      <c r="D1765" s="13">
        <v>24982</v>
      </c>
      <c r="E1765" t="s">
        <v>9102</v>
      </c>
      <c r="F1765" t="str">
        <f>IF(ISERROR(VLOOKUP(Transaktionen[[#This Row],[Transaktionen]],BTT[Verwendete Transaktion (Pflichtauswahl)],1,FALSE)),"nein","ja")</f>
        <v>nein</v>
      </c>
    </row>
    <row r="1766" spans="1:7" x14ac:dyDescent="0.25">
      <c r="A1766" t="s">
        <v>2222</v>
      </c>
      <c r="B1766" t="s">
        <v>2223</v>
      </c>
      <c r="C1766" t="s">
        <v>6041</v>
      </c>
      <c r="D1766" s="13">
        <v>359236</v>
      </c>
      <c r="E1766" t="s">
        <v>9102</v>
      </c>
      <c r="F1766" t="str">
        <f>IF(ISERROR(VLOOKUP(Transaktionen[[#This Row],[Transaktionen]],BTT[Verwendete Transaktion (Pflichtauswahl)],1,FALSE)),"nein","ja")</f>
        <v>nein</v>
      </c>
    </row>
    <row r="1767" spans="1:7" x14ac:dyDescent="0.25">
      <c r="A1767" t="s">
        <v>2224</v>
      </c>
      <c r="B1767" t="s">
        <v>2225</v>
      </c>
      <c r="C1767" t="s">
        <v>6041</v>
      </c>
      <c r="D1767" s="13">
        <v>44239</v>
      </c>
      <c r="E1767" t="s">
        <v>9102</v>
      </c>
      <c r="F1767" t="str">
        <f>IF(ISERROR(VLOOKUP(Transaktionen[[#This Row],[Transaktionen]],BTT[Verwendete Transaktion (Pflichtauswahl)],1,FALSE)),"nein","ja")</f>
        <v>nein</v>
      </c>
    </row>
    <row r="1768" spans="1:7" x14ac:dyDescent="0.25">
      <c r="A1768" t="s">
        <v>2226</v>
      </c>
      <c r="B1768" t="s">
        <v>2227</v>
      </c>
      <c r="C1768" t="s">
        <v>6041</v>
      </c>
      <c r="D1768" s="13">
        <v>160</v>
      </c>
      <c r="E1768" t="s">
        <v>9102</v>
      </c>
      <c r="F1768" t="str">
        <f>IF(ISERROR(VLOOKUP(Transaktionen[[#This Row],[Transaktionen]],BTT[Verwendete Transaktion (Pflichtauswahl)],1,FALSE)),"nein","ja")</f>
        <v>nein</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nein</v>
      </c>
    </row>
    <row r="1772" spans="1:7" x14ac:dyDescent="0.25">
      <c r="A1772" t="s">
        <v>2230</v>
      </c>
      <c r="B1772" t="s">
        <v>2231</v>
      </c>
      <c r="C1772" t="s">
        <v>6041</v>
      </c>
      <c r="D1772" s="13">
        <v>21</v>
      </c>
      <c r="E1772" t="s">
        <v>9102</v>
      </c>
      <c r="F1772" t="str">
        <f>IF(ISERROR(VLOOKUP(Transaktionen[[#This Row],[Transaktionen]],BTT[Verwendete Transaktion (Pflichtauswahl)],1,FALSE)),"nein","ja")</f>
        <v>nein</v>
      </c>
    </row>
    <row r="1773" spans="1:7" x14ac:dyDescent="0.25">
      <c r="A1773" t="s">
        <v>2232</v>
      </c>
      <c r="B1773" t="s">
        <v>2233</v>
      </c>
      <c r="C1773" t="s">
        <v>6041</v>
      </c>
      <c r="D1773" s="13">
        <v>30</v>
      </c>
      <c r="E1773" t="s">
        <v>9102</v>
      </c>
      <c r="F1773" t="str">
        <f>IF(ISERROR(VLOOKUP(Transaktionen[[#This Row],[Transaktionen]],BTT[Verwendete Transaktion (Pflichtauswahl)],1,FALSE)),"nein","ja")</f>
        <v>nein</v>
      </c>
    </row>
    <row r="1774" spans="1:7" x14ac:dyDescent="0.25">
      <c r="A1774" t="s">
        <v>2234</v>
      </c>
      <c r="B1774" t="s">
        <v>2235</v>
      </c>
      <c r="C1774" t="s">
        <v>6041</v>
      </c>
      <c r="D1774" s="13">
        <v>66</v>
      </c>
      <c r="E1774" t="s">
        <v>9102</v>
      </c>
      <c r="F1774" t="str">
        <f>IF(ISERROR(VLOOKUP(Transaktionen[[#This Row],[Transaktionen]],BTT[Verwendete Transaktion (Pflichtauswahl)],1,FALSE)),"nein","ja")</f>
        <v>nein</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nein</v>
      </c>
    </row>
    <row r="1777" spans="1:7" x14ac:dyDescent="0.25">
      <c r="A1777" t="s">
        <v>2238</v>
      </c>
      <c r="B1777" t="s">
        <v>2239</v>
      </c>
      <c r="C1777" t="s">
        <v>6041</v>
      </c>
      <c r="D1777" s="13">
        <v>93</v>
      </c>
      <c r="E1777" t="s">
        <v>9102</v>
      </c>
      <c r="F1777" t="str">
        <f>IF(ISERROR(VLOOKUP(Transaktionen[[#This Row],[Transaktionen]],BTT[Verwendete Transaktion (Pflichtauswahl)],1,FALSE)),"nein","ja")</f>
        <v>nein</v>
      </c>
    </row>
    <row r="1778" spans="1:7" x14ac:dyDescent="0.25">
      <c r="A1778" t="s">
        <v>2240</v>
      </c>
      <c r="B1778" t="s">
        <v>2241</v>
      </c>
      <c r="C1778" t="s">
        <v>6041</v>
      </c>
      <c r="D1778" s="13">
        <v>80</v>
      </c>
      <c r="E1778" t="s">
        <v>9102</v>
      </c>
      <c r="F1778" t="str">
        <f>IF(ISERROR(VLOOKUP(Transaktionen[[#This Row],[Transaktionen]],BTT[Verwendete Transaktion (Pflichtauswahl)],1,FALSE)),"nein","ja")</f>
        <v>nein</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nein</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nein</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ja</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nein</v>
      </c>
    </row>
    <row r="1790" spans="1:7" x14ac:dyDescent="0.25">
      <c r="A1790" t="s">
        <v>2255</v>
      </c>
      <c r="B1790" t="s">
        <v>630</v>
      </c>
      <c r="C1790" t="s">
        <v>6041</v>
      </c>
      <c r="D1790" s="13">
        <v>2677541</v>
      </c>
      <c r="E1790" t="s">
        <v>9102</v>
      </c>
      <c r="F1790" s="10" t="str">
        <f>IF(ISERROR(VLOOKUP(Transaktionen[[#This Row],[Transaktionen]],BTT[Verwendete Transaktion (Pflichtauswahl)],1,FALSE)),"nein","ja")</f>
        <v>nein</v>
      </c>
    </row>
    <row r="1791" spans="1:7" x14ac:dyDescent="0.25">
      <c r="A1791" t="s">
        <v>2256</v>
      </c>
      <c r="B1791" t="s">
        <v>2254</v>
      </c>
      <c r="C1791" t="s">
        <v>6041</v>
      </c>
      <c r="D1791" s="13">
        <v>34251</v>
      </c>
      <c r="E1791" t="s">
        <v>9102</v>
      </c>
      <c r="F1791" t="str">
        <f>IF(ISERROR(VLOOKUP(Transaktionen[[#This Row],[Transaktionen]],BTT[Verwendete Transaktion (Pflichtauswahl)],1,FALSE)),"nein","ja")</f>
        <v>ja</v>
      </c>
    </row>
    <row r="1792" spans="1:7" x14ac:dyDescent="0.25">
      <c r="A1792" t="s">
        <v>2257</v>
      </c>
      <c r="B1792" t="s">
        <v>2258</v>
      </c>
      <c r="C1792" t="s">
        <v>6041</v>
      </c>
      <c r="D1792" s="13">
        <v>358</v>
      </c>
      <c r="E1792" t="s">
        <v>9102</v>
      </c>
      <c r="F1792" t="str">
        <f>IF(ISERROR(VLOOKUP(Transaktionen[[#This Row],[Transaktionen]],BTT[Verwendete Transaktion (Pflichtauswahl)],1,FALSE)),"nein","ja")</f>
        <v>nein</v>
      </c>
    </row>
    <row r="1793" spans="1:7" x14ac:dyDescent="0.25">
      <c r="A1793" t="s">
        <v>2259</v>
      </c>
      <c r="B1793" t="s">
        <v>2260</v>
      </c>
      <c r="C1793" t="s">
        <v>6041</v>
      </c>
      <c r="D1793" s="13">
        <v>2189</v>
      </c>
      <c r="E1793" t="s">
        <v>9102</v>
      </c>
      <c r="F1793" t="str">
        <f>IF(ISERROR(VLOOKUP(Transaktionen[[#This Row],[Transaktionen]],BTT[Verwendete Transaktion (Pflichtauswahl)],1,FALSE)),"nein","ja")</f>
        <v>nein</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nein</v>
      </c>
    </row>
    <row r="1796" spans="1:7" x14ac:dyDescent="0.25">
      <c r="A1796" t="s">
        <v>2263</v>
      </c>
      <c r="B1796" t="s">
        <v>2264</v>
      </c>
      <c r="C1796" t="s">
        <v>6041</v>
      </c>
      <c r="D1796" s="13">
        <v>29921</v>
      </c>
      <c r="E1796" t="s">
        <v>9102</v>
      </c>
      <c r="F1796" t="str">
        <f>IF(ISERROR(VLOOKUP(Transaktionen[[#This Row],[Transaktionen]],BTT[Verwendete Transaktion (Pflichtauswahl)],1,FALSE)),"nein","ja")</f>
        <v>nein</v>
      </c>
    </row>
    <row r="1797" spans="1:7" x14ac:dyDescent="0.25">
      <c r="A1797" t="s">
        <v>2265</v>
      </c>
      <c r="B1797" t="s">
        <v>2266</v>
      </c>
      <c r="C1797" t="s">
        <v>6041</v>
      </c>
      <c r="D1797" s="13">
        <v>392</v>
      </c>
      <c r="E1797" t="s">
        <v>9102</v>
      </c>
      <c r="F1797" t="str">
        <f>IF(ISERROR(VLOOKUP(Transaktionen[[#This Row],[Transaktionen]],BTT[Verwendete Transaktion (Pflichtauswahl)],1,FALSE)),"nein","ja")</f>
        <v>nein</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ja</v>
      </c>
    </row>
    <row r="1800" spans="1:7" x14ac:dyDescent="0.25">
      <c r="A1800" t="s">
        <v>2268</v>
      </c>
      <c r="B1800" t="s">
        <v>2269</v>
      </c>
      <c r="C1800" t="s">
        <v>6041</v>
      </c>
      <c r="D1800" s="13">
        <v>16</v>
      </c>
      <c r="E1800" t="s">
        <v>9102</v>
      </c>
      <c r="F1800" t="str">
        <f>IF(ISERROR(VLOOKUP(Transaktionen[[#This Row],[Transaktionen]],BTT[Verwendete Transaktion (Pflichtauswahl)],1,FALSE)),"nein","ja")</f>
        <v>ja</v>
      </c>
    </row>
    <row r="1801" spans="1:7" x14ac:dyDescent="0.25">
      <c r="A1801" t="s">
        <v>2270</v>
      </c>
      <c r="B1801" t="s">
        <v>2271</v>
      </c>
      <c r="C1801" t="s">
        <v>6041</v>
      </c>
      <c r="D1801" s="13">
        <v>7893</v>
      </c>
      <c r="E1801" t="s">
        <v>9102</v>
      </c>
      <c r="F1801" t="str">
        <f>IF(ISERROR(VLOOKUP(Transaktionen[[#This Row],[Transaktionen]],BTT[Verwendete Transaktion (Pflichtauswahl)],1,FALSE)),"nein","ja")</f>
        <v>ja</v>
      </c>
    </row>
    <row r="1802" spans="1:7" x14ac:dyDescent="0.25">
      <c r="A1802" t="s">
        <v>2272</v>
      </c>
      <c r="B1802" t="s">
        <v>2271</v>
      </c>
      <c r="C1802" t="s">
        <v>6041</v>
      </c>
      <c r="D1802" s="13">
        <v>124</v>
      </c>
      <c r="E1802" t="s">
        <v>9102</v>
      </c>
      <c r="F1802" t="str">
        <f>IF(ISERROR(VLOOKUP(Transaktionen[[#This Row],[Transaktionen]],BTT[Verwendete Transaktion (Pflichtauswahl)],1,FALSE)),"nein","ja")</f>
        <v>nein</v>
      </c>
    </row>
    <row r="1803" spans="1:7" x14ac:dyDescent="0.25">
      <c r="A1803" t="s">
        <v>2273</v>
      </c>
      <c r="B1803" t="s">
        <v>2274</v>
      </c>
      <c r="C1803" t="s">
        <v>6041</v>
      </c>
      <c r="D1803" s="13">
        <v>44</v>
      </c>
      <c r="E1803" t="s">
        <v>9102</v>
      </c>
      <c r="F1803" t="str">
        <f>IF(ISERROR(VLOOKUP(Transaktionen[[#This Row],[Transaktionen]],BTT[Verwendete Transaktion (Pflichtauswahl)],1,FALSE)),"nein","ja")</f>
        <v>nein</v>
      </c>
    </row>
    <row r="1804" spans="1:7" x14ac:dyDescent="0.25">
      <c r="A1804" t="s">
        <v>2275</v>
      </c>
      <c r="B1804" t="s">
        <v>2276</v>
      </c>
      <c r="C1804" t="s">
        <v>6041</v>
      </c>
      <c r="D1804" s="13">
        <v>445336</v>
      </c>
      <c r="E1804" t="s">
        <v>9102</v>
      </c>
      <c r="F1804" t="str">
        <f>IF(ISERROR(VLOOKUP(Transaktionen[[#This Row],[Transaktionen]],BTT[Verwendete Transaktion (Pflichtauswahl)],1,FALSE)),"nein","ja")</f>
        <v>ja</v>
      </c>
    </row>
    <row r="1805" spans="1:7" x14ac:dyDescent="0.25">
      <c r="A1805" t="s">
        <v>2277</v>
      </c>
      <c r="B1805" t="s">
        <v>2278</v>
      </c>
      <c r="C1805" t="s">
        <v>6041</v>
      </c>
      <c r="D1805" s="13">
        <v>46</v>
      </c>
      <c r="E1805" t="s">
        <v>9102</v>
      </c>
      <c r="F1805" t="str">
        <f>IF(ISERROR(VLOOKUP(Transaktionen[[#This Row],[Transaktionen]],BTT[Verwendete Transaktion (Pflichtauswahl)],1,FALSE)),"nein","ja")</f>
        <v>nein</v>
      </c>
    </row>
    <row r="1806" spans="1:7" x14ac:dyDescent="0.25">
      <c r="A1806" t="s">
        <v>2279</v>
      </c>
      <c r="B1806" t="s">
        <v>630</v>
      </c>
      <c r="C1806" t="s">
        <v>6041</v>
      </c>
      <c r="D1806" s="13">
        <v>138274</v>
      </c>
      <c r="E1806" t="s">
        <v>9102</v>
      </c>
      <c r="F1806" t="str">
        <f>IF(ISERROR(VLOOKUP(Transaktionen[[#This Row],[Transaktionen]],BTT[Verwendete Transaktion (Pflichtauswahl)],1,FALSE)),"nein","ja")</f>
        <v>ja</v>
      </c>
    </row>
    <row r="1807" spans="1:7" x14ac:dyDescent="0.25">
      <c r="A1807" t="s">
        <v>2280</v>
      </c>
      <c r="B1807" t="s">
        <v>2281</v>
      </c>
      <c r="C1807" t="s">
        <v>6041</v>
      </c>
      <c r="D1807" s="13">
        <v>1463</v>
      </c>
      <c r="E1807" t="s">
        <v>9102</v>
      </c>
      <c r="F1807" t="str">
        <f>IF(ISERROR(VLOOKUP(Transaktionen[[#This Row],[Transaktionen]],BTT[Verwendete Transaktion (Pflichtauswahl)],1,FALSE)),"nein","ja")</f>
        <v>nein</v>
      </c>
    </row>
    <row r="1808" spans="1:7" x14ac:dyDescent="0.25">
      <c r="A1808" t="s">
        <v>2282</v>
      </c>
      <c r="B1808" t="s">
        <v>2283</v>
      </c>
      <c r="C1808" t="s">
        <v>6041</v>
      </c>
      <c r="D1808" s="13">
        <v>3</v>
      </c>
      <c r="E1808" t="s">
        <v>9102</v>
      </c>
      <c r="F1808" t="str">
        <f>IF(ISERROR(VLOOKUP(Transaktionen[[#This Row],[Transaktionen]],BTT[Verwendete Transaktion (Pflichtauswahl)],1,FALSE)),"nein","ja")</f>
        <v>nein</v>
      </c>
    </row>
    <row r="1809" spans="1:6" x14ac:dyDescent="0.25">
      <c r="A1809" t="s">
        <v>2284</v>
      </c>
      <c r="B1809" t="s">
        <v>2285</v>
      </c>
      <c r="C1809" t="s">
        <v>6041</v>
      </c>
      <c r="D1809" s="13">
        <v>530</v>
      </c>
      <c r="E1809" t="s">
        <v>9102</v>
      </c>
      <c r="F1809" t="str">
        <f>IF(ISERROR(VLOOKUP(Transaktionen[[#This Row],[Transaktionen]],BTT[Verwendete Transaktion (Pflichtauswahl)],1,FALSE)),"nein","ja")</f>
        <v>nein</v>
      </c>
    </row>
    <row r="1810" spans="1:6" x14ac:dyDescent="0.25">
      <c r="A1810" t="s">
        <v>2286</v>
      </c>
      <c r="B1810" t="s">
        <v>2287</v>
      </c>
      <c r="C1810" t="s">
        <v>6041</v>
      </c>
      <c r="D1810" s="13">
        <v>28610</v>
      </c>
      <c r="E1810" t="s">
        <v>9102</v>
      </c>
      <c r="F1810" t="str">
        <f>IF(ISERROR(VLOOKUP(Transaktionen[[#This Row],[Transaktionen]],BTT[Verwendete Transaktion (Pflichtauswahl)],1,FALSE)),"nein","ja")</f>
        <v>nein</v>
      </c>
    </row>
    <row r="1811" spans="1:6" x14ac:dyDescent="0.25">
      <c r="A1811" t="s">
        <v>2288</v>
      </c>
      <c r="B1811" t="s">
        <v>2289</v>
      </c>
      <c r="C1811" t="s">
        <v>6041</v>
      </c>
      <c r="D1811" s="13">
        <v>517</v>
      </c>
      <c r="E1811" t="s">
        <v>9102</v>
      </c>
      <c r="F1811" t="str">
        <f>IF(ISERROR(VLOOKUP(Transaktionen[[#This Row],[Transaktionen]],BTT[Verwendete Transaktion (Pflichtauswahl)],1,FALSE)),"nein","ja")</f>
        <v>nein</v>
      </c>
    </row>
    <row r="1812" spans="1:6" x14ac:dyDescent="0.25">
      <c r="A1812" t="s">
        <v>2290</v>
      </c>
      <c r="B1812" t="s">
        <v>2291</v>
      </c>
      <c r="C1812" t="s">
        <v>6041</v>
      </c>
      <c r="D1812" s="13">
        <v>12525</v>
      </c>
      <c r="E1812" t="s">
        <v>9102</v>
      </c>
      <c r="F1812" t="str">
        <f>IF(ISERROR(VLOOKUP(Transaktionen[[#This Row],[Transaktionen]],BTT[Verwendete Transaktion (Pflichtauswahl)],1,FALSE)),"nein","ja")</f>
        <v>nein</v>
      </c>
    </row>
    <row r="1813" spans="1:6" x14ac:dyDescent="0.25">
      <c r="A1813" t="s">
        <v>2292</v>
      </c>
      <c r="B1813" t="s">
        <v>2293</v>
      </c>
      <c r="C1813" t="s">
        <v>6041</v>
      </c>
      <c r="D1813" s="13">
        <v>39</v>
      </c>
      <c r="E1813" t="s">
        <v>576</v>
      </c>
      <c r="F1813" t="str">
        <f>IF(ISERROR(VLOOKUP(Transaktionen[[#This Row],[Transaktionen]],BTT[Verwendete Transaktion (Pflichtauswahl)],1,FALSE)),"nein","ja")</f>
        <v>nein</v>
      </c>
    </row>
    <row r="1814" spans="1:6" x14ac:dyDescent="0.25">
      <c r="A1814" t="s">
        <v>2294</v>
      </c>
      <c r="B1814" t="s">
        <v>2295</v>
      </c>
      <c r="C1814" t="s">
        <v>6041</v>
      </c>
      <c r="D1814" s="13">
        <v>7</v>
      </c>
      <c r="E1814" t="s">
        <v>9102</v>
      </c>
      <c r="F1814" t="str">
        <f>IF(ISERROR(VLOOKUP(Transaktionen[[#This Row],[Transaktionen]],BTT[Verwendete Transaktion (Pflichtauswahl)],1,FALSE)),"nein","ja")</f>
        <v>nein</v>
      </c>
    </row>
    <row r="1815" spans="1:6" x14ac:dyDescent="0.25">
      <c r="A1815" t="s">
        <v>2296</v>
      </c>
      <c r="B1815" t="s">
        <v>2297</v>
      </c>
      <c r="C1815" t="s">
        <v>6041</v>
      </c>
      <c r="D1815" s="13">
        <v>14440</v>
      </c>
      <c r="E1815" t="s">
        <v>9102</v>
      </c>
      <c r="F1815" t="str">
        <f>IF(ISERROR(VLOOKUP(Transaktionen[[#This Row],[Transaktionen]],BTT[Verwendete Transaktion (Pflichtauswahl)],1,FALSE)),"nein","ja")</f>
        <v>nein</v>
      </c>
    </row>
    <row r="1816" spans="1:6" x14ac:dyDescent="0.25">
      <c r="A1816" t="s">
        <v>2298</v>
      </c>
      <c r="B1816" t="s">
        <v>2299</v>
      </c>
      <c r="C1816" t="s">
        <v>6041</v>
      </c>
      <c r="D1816" s="13">
        <v>414</v>
      </c>
      <c r="E1816" t="s">
        <v>9102</v>
      </c>
      <c r="F1816" t="str">
        <f>IF(ISERROR(VLOOKUP(Transaktionen[[#This Row],[Transaktionen]],BTT[Verwendete Transaktion (Pflichtauswahl)],1,FALSE)),"nein","ja")</f>
        <v>nein</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nein</v>
      </c>
    </row>
    <row r="1819" spans="1:6" x14ac:dyDescent="0.25">
      <c r="A1819" t="s">
        <v>2302</v>
      </c>
      <c r="B1819" t="s">
        <v>2303</v>
      </c>
      <c r="C1819" t="s">
        <v>6041</v>
      </c>
      <c r="D1819" s="13">
        <v>93625</v>
      </c>
      <c r="E1819" t="s">
        <v>9102</v>
      </c>
      <c r="F1819" t="str">
        <f>IF(ISERROR(VLOOKUP(Transaktionen[[#This Row],[Transaktionen]],BTT[Verwendete Transaktion (Pflichtauswahl)],1,FALSE)),"nein","ja")</f>
        <v>nein</v>
      </c>
    </row>
    <row r="1820" spans="1:6" x14ac:dyDescent="0.25">
      <c r="A1820" t="s">
        <v>2304</v>
      </c>
      <c r="B1820" t="s">
        <v>2305</v>
      </c>
      <c r="C1820" t="s">
        <v>6041</v>
      </c>
      <c r="D1820" s="13">
        <v>1940</v>
      </c>
      <c r="E1820" t="s">
        <v>9102</v>
      </c>
      <c r="F1820" t="str">
        <f>IF(ISERROR(VLOOKUP(Transaktionen[[#This Row],[Transaktionen]],BTT[Verwendete Transaktion (Pflichtauswahl)],1,FALSE)),"nein","ja")</f>
        <v>nein</v>
      </c>
    </row>
    <row r="1821" spans="1:6" x14ac:dyDescent="0.25">
      <c r="A1821" t="s">
        <v>2306</v>
      </c>
      <c r="B1821" t="s">
        <v>2307</v>
      </c>
      <c r="C1821" t="s">
        <v>6041</v>
      </c>
      <c r="D1821" s="13">
        <v>32</v>
      </c>
      <c r="E1821" t="s">
        <v>576</v>
      </c>
      <c r="F1821" t="str">
        <f>IF(ISERROR(VLOOKUP(Transaktionen[[#This Row],[Transaktionen]],BTT[Verwendete Transaktion (Pflichtauswahl)],1,FALSE)),"nein","ja")</f>
        <v>nein</v>
      </c>
    </row>
    <row r="1822" spans="1:6" x14ac:dyDescent="0.25">
      <c r="A1822" t="s">
        <v>2308</v>
      </c>
      <c r="B1822" t="s">
        <v>2307</v>
      </c>
      <c r="C1822" t="s">
        <v>6041</v>
      </c>
      <c r="D1822" s="13">
        <v>17</v>
      </c>
      <c r="E1822" t="s">
        <v>9102</v>
      </c>
      <c r="F1822" t="str">
        <f>IF(ISERROR(VLOOKUP(Transaktionen[[#This Row],[Transaktionen]],BTT[Verwendete Transaktion (Pflichtauswahl)],1,FALSE)),"nein","ja")</f>
        <v>nein</v>
      </c>
    </row>
    <row r="1823" spans="1:6" x14ac:dyDescent="0.25">
      <c r="A1823" t="s">
        <v>2309</v>
      </c>
      <c r="B1823" t="s">
        <v>2310</v>
      </c>
      <c r="C1823" t="s">
        <v>6041</v>
      </c>
      <c r="D1823" s="13">
        <v>3749</v>
      </c>
      <c r="E1823" t="s">
        <v>9102</v>
      </c>
      <c r="F1823" t="str">
        <f>IF(ISERROR(VLOOKUP(Transaktionen[[#This Row],[Transaktionen]],BTT[Verwendete Transaktion (Pflichtauswahl)],1,FALSE)),"nein","ja")</f>
        <v>nein</v>
      </c>
    </row>
    <row r="1824" spans="1:6" x14ac:dyDescent="0.25">
      <c r="A1824" t="s">
        <v>2311</v>
      </c>
      <c r="B1824" t="s">
        <v>2312</v>
      </c>
      <c r="C1824" t="s">
        <v>6041</v>
      </c>
      <c r="D1824" s="13">
        <v>4832</v>
      </c>
      <c r="E1824" t="s">
        <v>9102</v>
      </c>
      <c r="F1824" t="str">
        <f>IF(ISERROR(VLOOKUP(Transaktionen[[#This Row],[Transaktionen]],BTT[Verwendete Transaktion (Pflichtauswahl)],1,FALSE)),"nein","ja")</f>
        <v>nein</v>
      </c>
    </row>
    <row r="1825" spans="1:7" x14ac:dyDescent="0.25">
      <c r="A1825" t="s">
        <v>2313</v>
      </c>
      <c r="B1825" t="s">
        <v>2307</v>
      </c>
      <c r="C1825" t="s">
        <v>6041</v>
      </c>
      <c r="D1825" s="13">
        <v>17</v>
      </c>
      <c r="E1825" t="s">
        <v>9102</v>
      </c>
      <c r="F1825" t="str">
        <f>IF(ISERROR(VLOOKUP(Transaktionen[[#This Row],[Transaktionen]],BTT[Verwendete Transaktion (Pflichtauswahl)],1,FALSE)),"nein","ja")</f>
        <v>nein</v>
      </c>
    </row>
    <row r="1826" spans="1:7" x14ac:dyDescent="0.25">
      <c r="A1826" t="s">
        <v>2314</v>
      </c>
      <c r="B1826" t="s">
        <v>2307</v>
      </c>
      <c r="C1826" t="s">
        <v>6041</v>
      </c>
      <c r="D1826" s="13">
        <v>8112</v>
      </c>
      <c r="E1826" t="s">
        <v>9102</v>
      </c>
      <c r="F1826" t="str">
        <f>IF(ISERROR(VLOOKUP(Transaktionen[[#This Row],[Transaktionen]],BTT[Verwendete Transaktion (Pflichtauswahl)],1,FALSE)),"nein","ja")</f>
        <v>nein</v>
      </c>
    </row>
    <row r="1827" spans="1:7" x14ac:dyDescent="0.25">
      <c r="A1827" t="s">
        <v>2315</v>
      </c>
      <c r="B1827" t="s">
        <v>2316</v>
      </c>
      <c r="C1827" t="s">
        <v>6041</v>
      </c>
      <c r="D1827" s="13">
        <v>140</v>
      </c>
      <c r="E1827" t="s">
        <v>576</v>
      </c>
      <c r="F1827" t="str">
        <f>IF(ISERROR(VLOOKUP(Transaktionen[[#This Row],[Transaktionen]],BTT[Verwendete Transaktion (Pflichtauswahl)],1,FALSE)),"nein","ja")</f>
        <v>nein</v>
      </c>
    </row>
    <row r="1828" spans="1:7" x14ac:dyDescent="0.25">
      <c r="A1828" t="s">
        <v>2317</v>
      </c>
      <c r="B1828" t="s">
        <v>2318</v>
      </c>
      <c r="C1828" t="s">
        <v>6041</v>
      </c>
      <c r="D1828" s="13">
        <v>64660</v>
      </c>
      <c r="E1828" t="s">
        <v>9102</v>
      </c>
      <c r="F1828" t="str">
        <f>IF(ISERROR(VLOOKUP(Transaktionen[[#This Row],[Transaktionen]],BTT[Verwendete Transaktion (Pflichtauswahl)],1,FALSE)),"nein","ja")</f>
        <v>ja</v>
      </c>
    </row>
    <row r="1829" spans="1:7" x14ac:dyDescent="0.25">
      <c r="A1829" t="s">
        <v>2319</v>
      </c>
      <c r="B1829" t="s">
        <v>2320</v>
      </c>
      <c r="C1829" t="s">
        <v>6041</v>
      </c>
      <c r="D1829" s="13">
        <v>485019</v>
      </c>
      <c r="E1829" t="s">
        <v>9102</v>
      </c>
      <c r="F1829" t="str">
        <f>IF(ISERROR(VLOOKUP(Transaktionen[[#This Row],[Transaktionen]],BTT[Verwendete Transaktion (Pflichtauswahl)],1,FALSE)),"nein","ja")</f>
        <v>nein</v>
      </c>
    </row>
    <row r="1830" spans="1:7" x14ac:dyDescent="0.25">
      <c r="A1830" t="s">
        <v>2321</v>
      </c>
      <c r="B1830" t="s">
        <v>2276</v>
      </c>
      <c r="C1830" t="s">
        <v>6041</v>
      </c>
      <c r="D1830" s="13">
        <v>243699</v>
      </c>
      <c r="E1830" t="s">
        <v>9102</v>
      </c>
      <c r="F1830" t="str">
        <f>IF(ISERROR(VLOOKUP(Transaktionen[[#This Row],[Transaktionen]],BTT[Verwendete Transaktion (Pflichtauswahl)],1,FALSE)),"nein","ja")</f>
        <v>nein</v>
      </c>
    </row>
    <row r="1831" spans="1:7" x14ac:dyDescent="0.25">
      <c r="A1831" t="s">
        <v>2322</v>
      </c>
      <c r="B1831" t="s">
        <v>2323</v>
      </c>
      <c r="C1831" t="s">
        <v>6041</v>
      </c>
      <c r="D1831" s="13">
        <v>1351</v>
      </c>
      <c r="E1831" t="s">
        <v>9102</v>
      </c>
      <c r="F1831" t="str">
        <f>IF(ISERROR(VLOOKUP(Transaktionen[[#This Row],[Transaktionen]],BTT[Verwendete Transaktion (Pflichtauswahl)],1,FALSE)),"nein","ja")</f>
        <v>nein</v>
      </c>
    </row>
    <row r="1832" spans="1:7" x14ac:dyDescent="0.25">
      <c r="A1832" t="s">
        <v>2324</v>
      </c>
      <c r="B1832" t="s">
        <v>2320</v>
      </c>
      <c r="C1832" t="s">
        <v>6041</v>
      </c>
      <c r="D1832" s="13">
        <v>3749</v>
      </c>
      <c r="E1832" t="s">
        <v>9102</v>
      </c>
      <c r="F1832" t="str">
        <f>IF(ISERROR(VLOOKUP(Transaktionen[[#This Row],[Transaktionen]],BTT[Verwendete Transaktion (Pflichtauswahl)],1,FALSE)),"nein","ja")</f>
        <v>nein</v>
      </c>
    </row>
    <row r="1833" spans="1:7" x14ac:dyDescent="0.25">
      <c r="A1833" t="s">
        <v>2325</v>
      </c>
      <c r="B1833" t="s">
        <v>2326</v>
      </c>
      <c r="C1833" t="s">
        <v>6041</v>
      </c>
      <c r="D1833" s="13">
        <v>79</v>
      </c>
      <c r="E1833" t="s">
        <v>9102</v>
      </c>
      <c r="F1833" t="str">
        <f>IF(ISERROR(VLOOKUP(Transaktionen[[#This Row],[Transaktionen]],BTT[Verwendete Transaktion (Pflichtauswahl)],1,FALSE)),"nein","ja")</f>
        <v>nein</v>
      </c>
    </row>
    <row r="1834" spans="1:7" x14ac:dyDescent="0.25">
      <c r="A1834" t="s">
        <v>2327</v>
      </c>
      <c r="B1834" t="s">
        <v>2328</v>
      </c>
      <c r="C1834" t="s">
        <v>6041</v>
      </c>
      <c r="D1834" s="13">
        <v>2490</v>
      </c>
      <c r="E1834" t="s">
        <v>9102</v>
      </c>
      <c r="F1834" t="str">
        <f>IF(ISERROR(VLOOKUP(Transaktionen[[#This Row],[Transaktionen]],BTT[Verwendete Transaktion (Pflichtauswahl)],1,FALSE)),"nein","ja")</f>
        <v>nein</v>
      </c>
    </row>
    <row r="1835" spans="1:7" x14ac:dyDescent="0.25">
      <c r="A1835" t="s">
        <v>2329</v>
      </c>
      <c r="B1835" t="s">
        <v>2330</v>
      </c>
      <c r="C1835" t="s">
        <v>6041</v>
      </c>
      <c r="D1835" s="13">
        <v>4</v>
      </c>
      <c r="E1835" t="s">
        <v>9102</v>
      </c>
      <c r="F1835" t="str">
        <f>IF(ISERROR(VLOOKUP(Transaktionen[[#This Row],[Transaktionen]],BTT[Verwendete Transaktion (Pflichtauswahl)],1,FALSE)),"nein","ja")</f>
        <v>nein</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nein</v>
      </c>
    </row>
    <row r="1838" spans="1:7" x14ac:dyDescent="0.25">
      <c r="A1838" t="s">
        <v>2333</v>
      </c>
      <c r="B1838" t="s">
        <v>2334</v>
      </c>
      <c r="C1838" t="s">
        <v>6041</v>
      </c>
      <c r="D1838" s="13">
        <v>20</v>
      </c>
      <c r="E1838" t="s">
        <v>9102</v>
      </c>
      <c r="F1838" t="str">
        <f>IF(ISERROR(VLOOKUP(Transaktionen[[#This Row],[Transaktionen]],BTT[Verwendete Transaktion (Pflichtauswahl)],1,FALSE)),"nein","ja")</f>
        <v>nein</v>
      </c>
    </row>
    <row r="1839" spans="1:7" x14ac:dyDescent="0.25">
      <c r="A1839" t="s">
        <v>2335</v>
      </c>
      <c r="B1839" t="s">
        <v>2336</v>
      </c>
      <c r="C1839" t="s">
        <v>6041</v>
      </c>
      <c r="D1839" s="13">
        <v>8</v>
      </c>
      <c r="E1839" t="s">
        <v>9102</v>
      </c>
      <c r="F1839" t="str">
        <f>IF(ISERROR(VLOOKUP(Transaktionen[[#This Row],[Transaktionen]],BTT[Verwendete Transaktion (Pflichtauswahl)],1,FALSE)),"nein","ja")</f>
        <v>nein</v>
      </c>
    </row>
    <row r="1840" spans="1:7" x14ac:dyDescent="0.25">
      <c r="A1840" t="s">
        <v>2337</v>
      </c>
      <c r="B1840" t="s">
        <v>2278</v>
      </c>
      <c r="C1840" t="s">
        <v>6041</v>
      </c>
      <c r="D1840" s="13">
        <v>8</v>
      </c>
      <c r="E1840" t="s">
        <v>9102</v>
      </c>
      <c r="F1840" t="str">
        <f>IF(ISERROR(VLOOKUP(Transaktionen[[#This Row],[Transaktionen]],BTT[Verwendete Transaktion (Pflichtauswahl)],1,FALSE)),"nein","ja")</f>
        <v>nein</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nein</v>
      </c>
    </row>
    <row r="1844" spans="1:7" x14ac:dyDescent="0.25">
      <c r="A1844" t="s">
        <v>2340</v>
      </c>
      <c r="B1844" t="s">
        <v>2341</v>
      </c>
      <c r="C1844" t="s">
        <v>6043</v>
      </c>
      <c r="D1844" s="13">
        <v>184</v>
      </c>
      <c r="E1844" t="s">
        <v>9102</v>
      </c>
      <c r="F1844" t="str">
        <f>IF(ISERROR(VLOOKUP(Transaktionen[[#This Row],[Transaktionen]],BTT[Verwendete Transaktion (Pflichtauswahl)],1,FALSE)),"nein","ja")</f>
        <v>nein</v>
      </c>
    </row>
    <row r="1845" spans="1:7" x14ac:dyDescent="0.25">
      <c r="A1845" t="s">
        <v>2342</v>
      </c>
      <c r="B1845" t="s">
        <v>2343</v>
      </c>
      <c r="C1845" t="s">
        <v>6043</v>
      </c>
      <c r="D1845" s="13">
        <v>1427</v>
      </c>
      <c r="E1845" t="s">
        <v>9102</v>
      </c>
      <c r="F1845" t="str">
        <f>IF(ISERROR(VLOOKUP(Transaktionen[[#This Row],[Transaktionen]],BTT[Verwendete Transaktion (Pflichtauswahl)],1,FALSE)),"nein","ja")</f>
        <v>nein</v>
      </c>
    </row>
    <row r="1846" spans="1:7" x14ac:dyDescent="0.25">
      <c r="A1846" t="s">
        <v>2344</v>
      </c>
      <c r="B1846" t="s">
        <v>2345</v>
      </c>
      <c r="C1846" t="s">
        <v>6043</v>
      </c>
      <c r="D1846" s="13">
        <v>682</v>
      </c>
      <c r="E1846" t="s">
        <v>9102</v>
      </c>
      <c r="F1846" t="str">
        <f>IF(ISERROR(VLOOKUP(Transaktionen[[#This Row],[Transaktionen]],BTT[Verwendete Transaktion (Pflichtauswahl)],1,FALSE)),"nein","ja")</f>
        <v>nein</v>
      </c>
    </row>
    <row r="1847" spans="1:7" x14ac:dyDescent="0.25">
      <c r="A1847" t="s">
        <v>2346</v>
      </c>
      <c r="B1847" t="s">
        <v>2347</v>
      </c>
      <c r="C1847" t="s">
        <v>6043</v>
      </c>
      <c r="D1847" s="13">
        <v>49</v>
      </c>
      <c r="E1847" t="s">
        <v>9102</v>
      </c>
      <c r="F1847" t="str">
        <f>IF(ISERROR(VLOOKUP(Transaktionen[[#This Row],[Transaktionen]],BTT[Verwendete Transaktion (Pflichtauswahl)],1,FALSE)),"nein","ja")</f>
        <v>nein</v>
      </c>
    </row>
    <row r="1848" spans="1:7" x14ac:dyDescent="0.25">
      <c r="A1848" t="s">
        <v>2348</v>
      </c>
      <c r="B1848" t="s">
        <v>2349</v>
      </c>
      <c r="C1848" t="s">
        <v>6043</v>
      </c>
      <c r="D1848" s="13">
        <v>48</v>
      </c>
      <c r="E1848" t="s">
        <v>9102</v>
      </c>
      <c r="F1848" t="str">
        <f>IF(ISERROR(VLOOKUP(Transaktionen[[#This Row],[Transaktionen]],BTT[Verwendete Transaktion (Pflichtauswahl)],1,FALSE)),"nein","ja")</f>
        <v>nein</v>
      </c>
    </row>
    <row r="1849" spans="1:7" x14ac:dyDescent="0.25">
      <c r="A1849" t="s">
        <v>2350</v>
      </c>
      <c r="B1849" t="s">
        <v>2351</v>
      </c>
      <c r="C1849" t="s">
        <v>6043</v>
      </c>
      <c r="D1849" s="13">
        <v>34</v>
      </c>
      <c r="E1849" t="s">
        <v>9102</v>
      </c>
      <c r="F1849" t="str">
        <f>IF(ISERROR(VLOOKUP(Transaktionen[[#This Row],[Transaktionen]],BTT[Verwendete Transaktion (Pflichtauswahl)],1,FALSE)),"nein","ja")</f>
        <v>nein</v>
      </c>
    </row>
    <row r="1850" spans="1:7" x14ac:dyDescent="0.25">
      <c r="A1850" t="s">
        <v>2352</v>
      </c>
      <c r="B1850" t="s">
        <v>2353</v>
      </c>
      <c r="C1850" t="s">
        <v>6043</v>
      </c>
      <c r="D1850" s="13">
        <v>2019</v>
      </c>
      <c r="E1850" t="s">
        <v>9102</v>
      </c>
      <c r="F1850" t="str">
        <f>IF(ISERROR(VLOOKUP(Transaktionen[[#This Row],[Transaktionen]],BTT[Verwendete Transaktion (Pflichtauswahl)],1,FALSE)),"nein","ja")</f>
        <v>nein</v>
      </c>
    </row>
    <row r="1851" spans="1:7" x14ac:dyDescent="0.25">
      <c r="A1851" t="s">
        <v>2354</v>
      </c>
      <c r="B1851" t="s">
        <v>2355</v>
      </c>
      <c r="C1851" t="s">
        <v>6043</v>
      </c>
      <c r="D1851" s="13">
        <v>19913</v>
      </c>
      <c r="E1851" t="s">
        <v>9102</v>
      </c>
      <c r="F1851" t="str">
        <f>IF(ISERROR(VLOOKUP(Transaktionen[[#This Row],[Transaktionen]],BTT[Verwendete Transaktion (Pflichtauswahl)],1,FALSE)),"nein","ja")</f>
        <v>nein</v>
      </c>
    </row>
    <row r="1852" spans="1:7" x14ac:dyDescent="0.25">
      <c r="A1852" t="s">
        <v>2356</v>
      </c>
      <c r="B1852" t="s">
        <v>2357</v>
      </c>
      <c r="C1852" t="s">
        <v>6043</v>
      </c>
      <c r="D1852" s="13">
        <v>53642</v>
      </c>
      <c r="E1852" t="s">
        <v>9102</v>
      </c>
      <c r="F1852" t="str">
        <f>IF(ISERROR(VLOOKUP(Transaktionen[[#This Row],[Transaktionen]],BTT[Verwendete Transaktion (Pflichtauswahl)],1,FALSE)),"nein","ja")</f>
        <v>nein</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nein</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nein</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nein</v>
      </c>
    </row>
    <row r="1884" spans="1:7" x14ac:dyDescent="0.25">
      <c r="A1884" t="s">
        <v>2394</v>
      </c>
      <c r="B1884" t="s">
        <v>2395</v>
      </c>
      <c r="C1884" t="s">
        <v>6041</v>
      </c>
      <c r="D1884" s="13">
        <v>219041</v>
      </c>
      <c r="E1884" t="s">
        <v>9102</v>
      </c>
      <c r="F1884" t="str">
        <f>IF(ISERROR(VLOOKUP(Transaktionen[[#This Row],[Transaktionen]],BTT[Verwendete Transaktion (Pflichtauswahl)],1,FALSE)),"nein","ja")</f>
        <v>ja</v>
      </c>
    </row>
    <row r="1885" spans="1:7" x14ac:dyDescent="0.25">
      <c r="A1885" t="s">
        <v>2396</v>
      </c>
      <c r="B1885" t="s">
        <v>2397</v>
      </c>
      <c r="C1885" t="s">
        <v>6041</v>
      </c>
      <c r="D1885" s="13">
        <v>158506</v>
      </c>
      <c r="E1885" t="s">
        <v>9102</v>
      </c>
      <c r="F1885" t="str">
        <f>IF(ISERROR(VLOOKUP(Transaktionen[[#This Row],[Transaktionen]],BTT[Verwendete Transaktion (Pflichtauswahl)],1,FALSE)),"nein","ja")</f>
        <v>nein</v>
      </c>
    </row>
    <row r="1886" spans="1:7" x14ac:dyDescent="0.25">
      <c r="A1886" t="s">
        <v>2398</v>
      </c>
      <c r="B1886" t="s">
        <v>2399</v>
      </c>
      <c r="C1886" t="s">
        <v>6041</v>
      </c>
      <c r="D1886" s="13">
        <v>583</v>
      </c>
      <c r="E1886" t="s">
        <v>9102</v>
      </c>
      <c r="F1886" t="str">
        <f>IF(ISERROR(VLOOKUP(Transaktionen[[#This Row],[Transaktionen]],BTT[Verwendete Transaktion (Pflichtauswahl)],1,FALSE)),"nein","ja")</f>
        <v>nein</v>
      </c>
    </row>
    <row r="1887" spans="1:7" x14ac:dyDescent="0.25">
      <c r="A1887" t="s">
        <v>2400</v>
      </c>
      <c r="B1887" t="s">
        <v>2401</v>
      </c>
      <c r="C1887" t="s">
        <v>6041</v>
      </c>
      <c r="D1887" s="13">
        <v>10944</v>
      </c>
      <c r="E1887" t="s">
        <v>9102</v>
      </c>
      <c r="F1887" t="str">
        <f>IF(ISERROR(VLOOKUP(Transaktionen[[#This Row],[Transaktionen]],BTT[Verwendete Transaktion (Pflichtauswahl)],1,FALSE)),"nein","ja")</f>
        <v>nein</v>
      </c>
    </row>
    <row r="1888" spans="1:7" x14ac:dyDescent="0.25">
      <c r="A1888" t="s">
        <v>2402</v>
      </c>
      <c r="B1888" t="s">
        <v>2403</v>
      </c>
      <c r="C1888" t="s">
        <v>6041</v>
      </c>
      <c r="D1888" s="13">
        <v>16672</v>
      </c>
      <c r="E1888" t="s">
        <v>9102</v>
      </c>
      <c r="F1888" t="str">
        <f>IF(ISERROR(VLOOKUP(Transaktionen[[#This Row],[Transaktionen]],BTT[Verwendete Transaktion (Pflichtauswahl)],1,FALSE)),"nein","ja")</f>
        <v>nein</v>
      </c>
    </row>
    <row r="1889" spans="1:6" x14ac:dyDescent="0.25">
      <c r="A1889" t="s">
        <v>2404</v>
      </c>
      <c r="B1889" t="s">
        <v>2405</v>
      </c>
      <c r="C1889" t="s">
        <v>6041</v>
      </c>
      <c r="D1889" s="13">
        <v>130302</v>
      </c>
      <c r="E1889" t="s">
        <v>9102</v>
      </c>
      <c r="F1889" t="str">
        <f>IF(ISERROR(VLOOKUP(Transaktionen[[#This Row],[Transaktionen]],BTT[Verwendete Transaktion (Pflichtauswahl)],1,FALSE)),"nein","ja")</f>
        <v>ja</v>
      </c>
    </row>
    <row r="1890" spans="1:6" x14ac:dyDescent="0.25">
      <c r="A1890" t="s">
        <v>2406</v>
      </c>
      <c r="B1890" t="s">
        <v>2407</v>
      </c>
      <c r="C1890" t="s">
        <v>6041</v>
      </c>
      <c r="D1890" s="13">
        <v>835</v>
      </c>
      <c r="E1890" t="s">
        <v>9102</v>
      </c>
      <c r="F1890" t="str">
        <f>IF(ISERROR(VLOOKUP(Transaktionen[[#This Row],[Transaktionen]],BTT[Verwendete Transaktion (Pflichtauswahl)],1,FALSE)),"nein","ja")</f>
        <v>nein</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nein</v>
      </c>
    </row>
    <row r="1893" spans="1:6" x14ac:dyDescent="0.25">
      <c r="A1893" t="s">
        <v>2410</v>
      </c>
      <c r="B1893" t="s">
        <v>2411</v>
      </c>
      <c r="C1893" t="s">
        <v>6041</v>
      </c>
      <c r="D1893" s="13">
        <v>2502</v>
      </c>
      <c r="E1893" t="s">
        <v>9102</v>
      </c>
      <c r="F1893" t="str">
        <f>IF(ISERROR(VLOOKUP(Transaktionen[[#This Row],[Transaktionen]],BTT[Verwendete Transaktion (Pflichtauswahl)],1,FALSE)),"nein","ja")</f>
        <v>nein</v>
      </c>
    </row>
    <row r="1894" spans="1:6" x14ac:dyDescent="0.25">
      <c r="A1894" t="s">
        <v>6974</v>
      </c>
      <c r="B1894" t="s">
        <v>8001</v>
      </c>
      <c r="C1894" t="s">
        <v>6041</v>
      </c>
      <c r="D1894" s="13">
        <v>12</v>
      </c>
      <c r="E1894" t="s">
        <v>9102</v>
      </c>
      <c r="F1894" t="str">
        <f>IF(ISERROR(VLOOKUP(Transaktionen[[#This Row],[Transaktionen]],BTT[Verwendete Transaktion (Pflichtauswahl)],1,FALSE)),"nein","ja")</f>
        <v>nein</v>
      </c>
    </row>
    <row r="1895" spans="1:6" x14ac:dyDescent="0.25">
      <c r="A1895" t="s">
        <v>2412</v>
      </c>
      <c r="B1895" t="s">
        <v>2413</v>
      </c>
      <c r="C1895" t="s">
        <v>6041</v>
      </c>
      <c r="D1895" s="13">
        <v>101</v>
      </c>
      <c r="E1895" t="s">
        <v>9102</v>
      </c>
      <c r="F1895" t="str">
        <f>IF(ISERROR(VLOOKUP(Transaktionen[[#This Row],[Transaktionen]],BTT[Verwendete Transaktion (Pflichtauswahl)],1,FALSE)),"nein","ja")</f>
        <v>nein</v>
      </c>
    </row>
    <row r="1896" spans="1:6" x14ac:dyDescent="0.25">
      <c r="A1896" t="s">
        <v>2414</v>
      </c>
      <c r="B1896" t="s">
        <v>2415</v>
      </c>
      <c r="C1896" t="s">
        <v>6041</v>
      </c>
      <c r="D1896" s="13">
        <v>58</v>
      </c>
      <c r="E1896" t="s">
        <v>9102</v>
      </c>
      <c r="F1896" t="str">
        <f>IF(ISERROR(VLOOKUP(Transaktionen[[#This Row],[Transaktionen]],BTT[Verwendete Transaktion (Pflichtauswahl)],1,FALSE)),"nein","ja")</f>
        <v>nein</v>
      </c>
    </row>
    <row r="1897" spans="1:6" x14ac:dyDescent="0.25">
      <c r="A1897" t="s">
        <v>2416</v>
      </c>
      <c r="B1897" t="s">
        <v>2417</v>
      </c>
      <c r="C1897" t="s">
        <v>6041</v>
      </c>
      <c r="D1897" s="13">
        <v>33426</v>
      </c>
      <c r="E1897" t="s">
        <v>9102</v>
      </c>
      <c r="F1897" s="10" t="str">
        <f>IF(ISERROR(VLOOKUP(Transaktionen[[#This Row],[Transaktionen]],BTT[Verwendete Transaktion (Pflichtauswahl)],1,FALSE)),"nein","ja")</f>
        <v>nein</v>
      </c>
    </row>
    <row r="1898" spans="1:6" x14ac:dyDescent="0.25">
      <c r="A1898" t="s">
        <v>2418</v>
      </c>
      <c r="B1898" t="s">
        <v>2419</v>
      </c>
      <c r="C1898" t="s">
        <v>6041</v>
      </c>
      <c r="D1898" s="13">
        <v>21468</v>
      </c>
      <c r="E1898" t="s">
        <v>9102</v>
      </c>
      <c r="F1898" t="str">
        <f>IF(ISERROR(VLOOKUP(Transaktionen[[#This Row],[Transaktionen]],BTT[Verwendete Transaktion (Pflichtauswahl)],1,FALSE)),"nein","ja")</f>
        <v>nein</v>
      </c>
    </row>
    <row r="1899" spans="1:6" x14ac:dyDescent="0.25">
      <c r="A1899" t="s">
        <v>2420</v>
      </c>
      <c r="B1899" t="s">
        <v>2421</v>
      </c>
      <c r="C1899" t="s">
        <v>6041</v>
      </c>
      <c r="D1899" s="13">
        <v>7256</v>
      </c>
      <c r="E1899" t="s">
        <v>9102</v>
      </c>
      <c r="F1899" t="str">
        <f>IF(ISERROR(VLOOKUP(Transaktionen[[#This Row],[Transaktionen]],BTT[Verwendete Transaktion (Pflichtauswahl)],1,FALSE)),"nein","ja")</f>
        <v>nein</v>
      </c>
    </row>
    <row r="1900" spans="1:6" x14ac:dyDescent="0.25">
      <c r="A1900" t="s">
        <v>2422</v>
      </c>
      <c r="B1900" t="s">
        <v>2423</v>
      </c>
      <c r="C1900" t="s">
        <v>6041</v>
      </c>
      <c r="D1900" s="13">
        <v>22715</v>
      </c>
      <c r="E1900" t="s">
        <v>9102</v>
      </c>
      <c r="F1900" t="str">
        <f>IF(ISERROR(VLOOKUP(Transaktionen[[#This Row],[Transaktionen]],BTT[Verwendete Transaktion (Pflichtauswahl)],1,FALSE)),"nein","ja")</f>
        <v>nein</v>
      </c>
    </row>
    <row r="1901" spans="1:6" x14ac:dyDescent="0.25">
      <c r="A1901" t="s">
        <v>2424</v>
      </c>
      <c r="B1901" t="s">
        <v>2425</v>
      </c>
      <c r="C1901" t="s">
        <v>6041</v>
      </c>
      <c r="D1901" s="13">
        <v>48068</v>
      </c>
      <c r="E1901" t="s">
        <v>9102</v>
      </c>
      <c r="F1901" t="str">
        <f>IF(ISERROR(VLOOKUP(Transaktionen[[#This Row],[Transaktionen]],BTT[Verwendete Transaktion (Pflichtauswahl)],1,FALSE)),"nein","ja")</f>
        <v>ja</v>
      </c>
    </row>
    <row r="1902" spans="1:6" x14ac:dyDescent="0.25">
      <c r="A1902" t="s">
        <v>2426</v>
      </c>
      <c r="B1902" t="s">
        <v>2427</v>
      </c>
      <c r="C1902" t="s">
        <v>6041</v>
      </c>
      <c r="D1902" s="13">
        <v>16749</v>
      </c>
      <c r="E1902" t="s">
        <v>9102</v>
      </c>
      <c r="F1902" t="str">
        <f>IF(ISERROR(VLOOKUP(Transaktionen[[#This Row],[Transaktionen]],BTT[Verwendete Transaktion (Pflichtauswahl)],1,FALSE)),"nein","ja")</f>
        <v>ja</v>
      </c>
    </row>
    <row r="1903" spans="1:6" x14ac:dyDescent="0.25">
      <c r="A1903" t="s">
        <v>2428</v>
      </c>
      <c r="B1903" t="s">
        <v>2429</v>
      </c>
      <c r="C1903" t="s">
        <v>6041</v>
      </c>
      <c r="D1903" s="13">
        <v>21</v>
      </c>
      <c r="E1903" t="s">
        <v>9102</v>
      </c>
      <c r="F1903" t="str">
        <f>IF(ISERROR(VLOOKUP(Transaktionen[[#This Row],[Transaktionen]],BTT[Verwendete Transaktion (Pflichtauswahl)],1,FALSE)),"nein","ja")</f>
        <v>nein</v>
      </c>
    </row>
    <row r="1904" spans="1:6" x14ac:dyDescent="0.25">
      <c r="A1904" t="s">
        <v>2430</v>
      </c>
      <c r="B1904" t="s">
        <v>2431</v>
      </c>
      <c r="C1904" t="s">
        <v>6041</v>
      </c>
      <c r="D1904" s="13">
        <v>1005</v>
      </c>
      <c r="E1904" t="s">
        <v>9102</v>
      </c>
      <c r="F1904" t="str">
        <f>IF(ISERROR(VLOOKUP(Transaktionen[[#This Row],[Transaktionen]],BTT[Verwendete Transaktion (Pflichtauswahl)],1,FALSE)),"nein","ja")</f>
        <v>nein</v>
      </c>
    </row>
    <row r="1905" spans="1:7" x14ac:dyDescent="0.25">
      <c r="A1905" t="s">
        <v>2432</v>
      </c>
      <c r="B1905" t="s">
        <v>2433</v>
      </c>
      <c r="C1905" t="s">
        <v>6041</v>
      </c>
      <c r="D1905" s="13">
        <v>395</v>
      </c>
      <c r="E1905" t="s">
        <v>9102</v>
      </c>
      <c r="F1905" t="str">
        <f>IF(ISERROR(VLOOKUP(Transaktionen[[#This Row],[Transaktionen]],BTT[Verwendete Transaktion (Pflichtauswahl)],1,FALSE)),"nein","ja")</f>
        <v>nein</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ja</v>
      </c>
    </row>
    <row r="1908" spans="1:7" x14ac:dyDescent="0.25">
      <c r="A1908" t="s">
        <v>2436</v>
      </c>
      <c r="B1908" t="s">
        <v>2437</v>
      </c>
      <c r="C1908" t="s">
        <v>6041</v>
      </c>
      <c r="D1908" s="13">
        <v>45242</v>
      </c>
      <c r="E1908" t="s">
        <v>9102</v>
      </c>
      <c r="F1908" t="str">
        <f>IF(ISERROR(VLOOKUP(Transaktionen[[#This Row],[Transaktionen]],BTT[Verwendete Transaktion (Pflichtauswahl)],1,FALSE)),"nein","ja")</f>
        <v>nein</v>
      </c>
    </row>
    <row r="1909" spans="1:7" x14ac:dyDescent="0.25">
      <c r="A1909" t="s">
        <v>2438</v>
      </c>
      <c r="B1909" t="s">
        <v>2439</v>
      </c>
      <c r="C1909" t="s">
        <v>6041</v>
      </c>
      <c r="D1909" s="13">
        <v>672</v>
      </c>
      <c r="E1909" t="s">
        <v>9102</v>
      </c>
      <c r="F1909" t="str">
        <f>IF(ISERROR(VLOOKUP(Transaktionen[[#This Row],[Transaktionen]],BTT[Verwendete Transaktion (Pflichtauswahl)],1,FALSE)),"nein","ja")</f>
        <v>nein</v>
      </c>
    </row>
    <row r="1910" spans="1:7" x14ac:dyDescent="0.25">
      <c r="A1910" t="s">
        <v>2440</v>
      </c>
      <c r="B1910" t="s">
        <v>2441</v>
      </c>
      <c r="C1910" t="s">
        <v>6041</v>
      </c>
      <c r="D1910" s="13">
        <v>64</v>
      </c>
      <c r="E1910" t="s">
        <v>9102</v>
      </c>
      <c r="F1910" t="str">
        <f>IF(ISERROR(VLOOKUP(Transaktionen[[#This Row],[Transaktionen]],BTT[Verwendete Transaktion (Pflichtauswahl)],1,FALSE)),"nein","ja")</f>
        <v>nein</v>
      </c>
    </row>
    <row r="1911" spans="1:7" x14ac:dyDescent="0.25">
      <c r="A1911" t="s">
        <v>2442</v>
      </c>
      <c r="B1911" t="s">
        <v>2443</v>
      </c>
      <c r="C1911" t="s">
        <v>6041</v>
      </c>
      <c r="D1911" s="13">
        <v>97</v>
      </c>
      <c r="E1911" t="s">
        <v>9102</v>
      </c>
      <c r="F1911" t="str">
        <f>IF(ISERROR(VLOOKUP(Transaktionen[[#This Row],[Transaktionen]],BTT[Verwendete Transaktion (Pflichtauswahl)],1,FALSE)),"nein","ja")</f>
        <v>nein</v>
      </c>
    </row>
    <row r="1912" spans="1:7" x14ac:dyDescent="0.25">
      <c r="A1912" t="s">
        <v>6975</v>
      </c>
      <c r="B1912" t="s">
        <v>8002</v>
      </c>
      <c r="C1912" t="s">
        <v>6041</v>
      </c>
      <c r="D1912" s="13">
        <v>15</v>
      </c>
      <c r="E1912" t="s">
        <v>9102</v>
      </c>
      <c r="F1912" t="str">
        <f>IF(ISERROR(VLOOKUP(Transaktionen[[#This Row],[Transaktionen]],BTT[Verwendete Transaktion (Pflichtauswahl)],1,FALSE)),"nein","ja")</f>
        <v>nein</v>
      </c>
    </row>
    <row r="1913" spans="1:7" x14ac:dyDescent="0.25">
      <c r="A1913" t="s">
        <v>2444</v>
      </c>
      <c r="B1913" t="s">
        <v>2445</v>
      </c>
      <c r="C1913" t="s">
        <v>6041</v>
      </c>
      <c r="D1913" s="13">
        <v>6</v>
      </c>
      <c r="E1913" t="s">
        <v>9102</v>
      </c>
      <c r="F1913" s="10" t="str">
        <f>IF(ISERROR(VLOOKUP(Transaktionen[[#This Row],[Transaktionen]],BTT[Verwendete Transaktion (Pflichtauswahl)],1,FALSE)),"nein","ja")</f>
        <v>nein</v>
      </c>
    </row>
    <row r="1914" spans="1:7" x14ac:dyDescent="0.25">
      <c r="A1914" t="s">
        <v>6976</v>
      </c>
      <c r="B1914" t="s">
        <v>8003</v>
      </c>
      <c r="C1914" t="s">
        <v>6041</v>
      </c>
      <c r="D1914" s="13" t="s">
        <v>576</v>
      </c>
      <c r="E1914" t="s">
        <v>576</v>
      </c>
      <c r="F1914" t="str">
        <f>IF(ISERROR(VLOOKUP(Transaktionen[[#This Row],[Transaktionen]],BTT[Verwendete Transaktion (Pflichtauswahl)],1,FALSE)),"nein","ja")</f>
        <v>nein</v>
      </c>
    </row>
    <row r="1915" spans="1:7" x14ac:dyDescent="0.2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nein</v>
      </c>
    </row>
    <row r="1924" spans="1:7" x14ac:dyDescent="0.25">
      <c r="A1924" t="s">
        <v>2457</v>
      </c>
      <c r="B1924" t="s">
        <v>2458</v>
      </c>
      <c r="C1924" t="s">
        <v>6096</v>
      </c>
      <c r="D1924" s="13">
        <v>1693</v>
      </c>
      <c r="E1924" t="s">
        <v>9102</v>
      </c>
      <c r="F1924" t="str">
        <f>IF(ISERROR(VLOOKUP(Transaktionen[[#This Row],[Transaktionen]],BTT[Verwendete Transaktion (Pflichtauswahl)],1,FALSE)),"nein","ja")</f>
        <v>nein</v>
      </c>
    </row>
    <row r="1925" spans="1:7" x14ac:dyDescent="0.25">
      <c r="A1925" t="s">
        <v>2459</v>
      </c>
      <c r="B1925" t="s">
        <v>2460</v>
      </c>
      <c r="C1925" t="s">
        <v>6096</v>
      </c>
      <c r="D1925" s="13">
        <v>32860</v>
      </c>
      <c r="E1925" t="s">
        <v>9102</v>
      </c>
      <c r="F1925" t="str">
        <f>IF(ISERROR(VLOOKUP(Transaktionen[[#This Row],[Transaktionen]],BTT[Verwendete Transaktion (Pflichtauswahl)],1,FALSE)),"nein","ja")</f>
        <v>nein</v>
      </c>
    </row>
    <row r="1926" spans="1:7" x14ac:dyDescent="0.25">
      <c r="A1926" t="s">
        <v>2461</v>
      </c>
      <c r="B1926" t="s">
        <v>1285</v>
      </c>
      <c r="C1926" t="s">
        <v>6096</v>
      </c>
      <c r="D1926" s="13">
        <v>15534</v>
      </c>
      <c r="E1926" t="s">
        <v>9102</v>
      </c>
      <c r="F1926" t="str">
        <f>IF(ISERROR(VLOOKUP(Transaktionen[[#This Row],[Transaktionen]],BTT[Verwendete Transaktion (Pflichtauswahl)],1,FALSE)),"nein","ja")</f>
        <v>nein</v>
      </c>
    </row>
    <row r="1927" spans="1:7" x14ac:dyDescent="0.25">
      <c r="A1927" t="s">
        <v>2462</v>
      </c>
      <c r="B1927" t="s">
        <v>2463</v>
      </c>
      <c r="C1927" t="s">
        <v>6041</v>
      </c>
      <c r="D1927" s="13">
        <v>215</v>
      </c>
      <c r="E1927" t="s">
        <v>9102</v>
      </c>
      <c r="F1927" t="str">
        <f>IF(ISERROR(VLOOKUP(Transaktionen[[#This Row],[Transaktionen]],BTT[Verwendete Transaktion (Pflichtauswahl)],1,FALSE)),"nein","ja")</f>
        <v>nein</v>
      </c>
    </row>
    <row r="1928" spans="1:7" x14ac:dyDescent="0.25">
      <c r="A1928" t="s">
        <v>2464</v>
      </c>
      <c r="B1928" t="s">
        <v>2465</v>
      </c>
      <c r="C1928" t="s">
        <v>6041</v>
      </c>
      <c r="D1928" s="13">
        <v>521</v>
      </c>
      <c r="E1928" t="s">
        <v>9102</v>
      </c>
      <c r="F1928" t="str">
        <f>IF(ISERROR(VLOOKUP(Transaktionen[[#This Row],[Transaktionen]],BTT[Verwendete Transaktion (Pflichtauswahl)],1,FALSE)),"nein","ja")</f>
        <v>nein</v>
      </c>
    </row>
    <row r="1929" spans="1:7" x14ac:dyDescent="0.25">
      <c r="A1929" t="s">
        <v>2466</v>
      </c>
      <c r="B1929" t="s">
        <v>2467</v>
      </c>
      <c r="C1929" t="s">
        <v>6041</v>
      </c>
      <c r="D1929" s="13">
        <v>3645742</v>
      </c>
      <c r="E1929" t="s">
        <v>9102</v>
      </c>
      <c r="F1929" t="str">
        <f>IF(ISERROR(VLOOKUP(Transaktionen[[#This Row],[Transaktionen]],BTT[Verwendete Transaktion (Pflichtauswahl)],1,FALSE)),"nein","ja")</f>
        <v>ja</v>
      </c>
    </row>
    <row r="1930" spans="1:7" x14ac:dyDescent="0.25">
      <c r="A1930" t="s">
        <v>2468</v>
      </c>
      <c r="B1930" t="s">
        <v>2469</v>
      </c>
      <c r="C1930" t="s">
        <v>6041</v>
      </c>
      <c r="D1930" s="13">
        <v>1942673</v>
      </c>
      <c r="E1930" t="s">
        <v>9102</v>
      </c>
      <c r="F1930" t="str">
        <f>IF(ISERROR(VLOOKUP(Transaktionen[[#This Row],[Transaktionen]],BTT[Verwendete Transaktion (Pflichtauswahl)],1,FALSE)),"nein","ja")</f>
        <v>nein</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nein</v>
      </c>
    </row>
    <row r="1933" spans="1:7" x14ac:dyDescent="0.25">
      <c r="A1933" t="s">
        <v>2473</v>
      </c>
      <c r="B1933" t="s">
        <v>2474</v>
      </c>
      <c r="C1933" t="s">
        <v>6041</v>
      </c>
      <c r="D1933" s="13">
        <v>38</v>
      </c>
      <c r="E1933" t="s">
        <v>9102</v>
      </c>
      <c r="F1933" t="str">
        <f>IF(ISERROR(VLOOKUP(Transaktionen[[#This Row],[Transaktionen]],BTT[Verwendete Transaktion (Pflichtauswahl)],1,FALSE)),"nein","ja")</f>
        <v>nein</v>
      </c>
    </row>
    <row r="1934" spans="1:7" x14ac:dyDescent="0.25">
      <c r="A1934" t="s">
        <v>2475</v>
      </c>
      <c r="B1934" t="s">
        <v>2476</v>
      </c>
      <c r="C1934" t="s">
        <v>6041</v>
      </c>
      <c r="D1934" s="13">
        <v>36</v>
      </c>
      <c r="E1934" t="s">
        <v>9102</v>
      </c>
      <c r="F1934" t="str">
        <f>IF(ISERROR(VLOOKUP(Transaktionen[[#This Row],[Transaktionen]],BTT[Verwendete Transaktion (Pflichtauswahl)],1,FALSE)),"nein","ja")</f>
        <v>nein</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nein</v>
      </c>
    </row>
    <row r="1940" spans="1:7" x14ac:dyDescent="0.25">
      <c r="A1940" t="s">
        <v>2486</v>
      </c>
      <c r="B1940" t="s">
        <v>2487</v>
      </c>
      <c r="C1940" t="s">
        <v>6041</v>
      </c>
      <c r="D1940" s="13">
        <v>11843383</v>
      </c>
      <c r="E1940" t="s">
        <v>9102</v>
      </c>
      <c r="F1940" t="str">
        <f>IF(ISERROR(VLOOKUP(Transaktionen[[#This Row],[Transaktionen]],BTT[Verwendete Transaktion (Pflichtauswahl)],1,FALSE)),"nein","ja")</f>
        <v>ja</v>
      </c>
    </row>
    <row r="1941" spans="1:7" x14ac:dyDescent="0.25">
      <c r="A1941" t="s">
        <v>2488</v>
      </c>
      <c r="B1941" t="s">
        <v>636</v>
      </c>
      <c r="C1941" t="s">
        <v>6041</v>
      </c>
      <c r="D1941" s="13">
        <v>2912755</v>
      </c>
      <c r="E1941" t="s">
        <v>9102</v>
      </c>
      <c r="F1941" t="str">
        <f>IF(ISERROR(VLOOKUP(Transaktionen[[#This Row],[Transaktionen]],BTT[Verwendete Transaktion (Pflichtauswahl)],1,FALSE)),"nein","ja")</f>
        <v>ja</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ja</v>
      </c>
    </row>
    <row r="1947" spans="1:7" x14ac:dyDescent="0.25">
      <c r="A1947" t="s">
        <v>2499</v>
      </c>
      <c r="B1947" t="s">
        <v>638</v>
      </c>
      <c r="C1947" t="s">
        <v>6041</v>
      </c>
      <c r="D1947" s="13">
        <v>539767</v>
      </c>
      <c r="E1947" t="s">
        <v>9102</v>
      </c>
      <c r="F1947" t="str">
        <f>IF(ISERROR(VLOOKUP(Transaktionen[[#This Row],[Transaktionen]],BTT[Verwendete Transaktion (Pflichtauswahl)],1,FALSE)),"nein","ja")</f>
        <v>ja</v>
      </c>
    </row>
    <row r="1948" spans="1:7" x14ac:dyDescent="0.25">
      <c r="A1948" t="s">
        <v>2500</v>
      </c>
      <c r="B1948" t="s">
        <v>2501</v>
      </c>
      <c r="C1948" t="s">
        <v>6041</v>
      </c>
      <c r="D1948" s="13">
        <v>151586</v>
      </c>
      <c r="E1948" t="s">
        <v>9102</v>
      </c>
      <c r="F1948" t="str">
        <f>IF(ISERROR(VLOOKUP(Transaktionen[[#This Row],[Transaktionen]],BTT[Verwendete Transaktion (Pflichtauswahl)],1,FALSE)),"nein","ja")</f>
        <v>nein</v>
      </c>
    </row>
    <row r="1949" spans="1:7" x14ac:dyDescent="0.25">
      <c r="A1949" t="s">
        <v>2502</v>
      </c>
      <c r="B1949" t="s">
        <v>2503</v>
      </c>
      <c r="C1949" t="s">
        <v>6041</v>
      </c>
      <c r="D1949" s="13">
        <v>134</v>
      </c>
      <c r="E1949" t="s">
        <v>9102</v>
      </c>
      <c r="F1949" t="str">
        <f>IF(ISERROR(VLOOKUP(Transaktionen[[#This Row],[Transaktionen]],BTT[Verwendete Transaktion (Pflichtauswahl)],1,FALSE)),"nein","ja")</f>
        <v>nein</v>
      </c>
    </row>
    <row r="1950" spans="1:7" x14ac:dyDescent="0.25">
      <c r="A1950" t="s">
        <v>2504</v>
      </c>
      <c r="B1950" t="s">
        <v>2505</v>
      </c>
      <c r="C1950" t="s">
        <v>6041</v>
      </c>
      <c r="D1950" s="13">
        <v>23</v>
      </c>
      <c r="E1950" t="s">
        <v>9102</v>
      </c>
      <c r="F1950" t="str">
        <f>IF(ISERROR(VLOOKUP(Transaktionen[[#This Row],[Transaktionen]],BTT[Verwendete Transaktion (Pflichtauswahl)],1,FALSE)),"nein","ja")</f>
        <v>nein</v>
      </c>
    </row>
    <row r="1951" spans="1:7" x14ac:dyDescent="0.25">
      <c r="A1951" t="s">
        <v>2506</v>
      </c>
      <c r="B1951" t="s">
        <v>2507</v>
      </c>
      <c r="C1951" t="s">
        <v>6041</v>
      </c>
      <c r="D1951" s="13">
        <v>1046</v>
      </c>
      <c r="E1951" t="s">
        <v>9102</v>
      </c>
      <c r="F1951" t="str">
        <f>IF(ISERROR(VLOOKUP(Transaktionen[[#This Row],[Transaktionen]],BTT[Verwendete Transaktion (Pflichtauswahl)],1,FALSE)),"nein","ja")</f>
        <v>nein</v>
      </c>
    </row>
    <row r="1952" spans="1:7" x14ac:dyDescent="0.25">
      <c r="A1952" t="s">
        <v>2508</v>
      </c>
      <c r="B1952" t="s">
        <v>2509</v>
      </c>
      <c r="C1952" t="s">
        <v>6041</v>
      </c>
      <c r="D1952" s="13">
        <v>2551</v>
      </c>
      <c r="E1952" t="s">
        <v>9102</v>
      </c>
      <c r="F1952" t="str">
        <f>IF(ISERROR(VLOOKUP(Transaktionen[[#This Row],[Transaktionen]],BTT[Verwendete Transaktion (Pflichtauswahl)],1,FALSE)),"nein","ja")</f>
        <v>nein</v>
      </c>
    </row>
    <row r="1953" spans="1:7" x14ac:dyDescent="0.25">
      <c r="A1953" t="s">
        <v>2510</v>
      </c>
      <c r="B1953" t="s">
        <v>2511</v>
      </c>
      <c r="C1953" t="s">
        <v>6041</v>
      </c>
      <c r="D1953" s="13">
        <v>243986</v>
      </c>
      <c r="E1953" t="s">
        <v>9102</v>
      </c>
      <c r="F1953" t="str">
        <f>IF(ISERROR(VLOOKUP(Transaktionen[[#This Row],[Transaktionen]],BTT[Verwendete Transaktion (Pflichtauswahl)],1,FALSE)),"nein","ja")</f>
        <v>ja</v>
      </c>
    </row>
    <row r="1954" spans="1:7" x14ac:dyDescent="0.25">
      <c r="A1954" t="s">
        <v>2512</v>
      </c>
      <c r="B1954" t="s">
        <v>2513</v>
      </c>
      <c r="C1954" t="s">
        <v>6041</v>
      </c>
      <c r="D1954" s="13">
        <v>343</v>
      </c>
      <c r="E1954" t="s">
        <v>9102</v>
      </c>
      <c r="F1954" t="str">
        <f>IF(ISERROR(VLOOKUP(Transaktionen[[#This Row],[Transaktionen]],BTT[Verwendete Transaktion (Pflichtauswahl)],1,FALSE)),"nein","ja")</f>
        <v>nein</v>
      </c>
    </row>
    <row r="1955" spans="1:7" x14ac:dyDescent="0.25">
      <c r="A1955" t="s">
        <v>2514</v>
      </c>
      <c r="B1955" t="s">
        <v>2515</v>
      </c>
      <c r="C1955" t="s">
        <v>6041</v>
      </c>
      <c r="D1955" s="13">
        <v>51709</v>
      </c>
      <c r="E1955" t="s">
        <v>9102</v>
      </c>
      <c r="F1955" t="str">
        <f>IF(ISERROR(VLOOKUP(Transaktionen[[#This Row],[Transaktionen]],BTT[Verwendete Transaktion (Pflichtauswahl)],1,FALSE)),"nein","ja")</f>
        <v>nein</v>
      </c>
    </row>
    <row r="1956" spans="1:7" x14ac:dyDescent="0.25">
      <c r="A1956" t="s">
        <v>2516</v>
      </c>
      <c r="B1956" t="s">
        <v>2517</v>
      </c>
      <c r="C1956" t="s">
        <v>6041</v>
      </c>
      <c r="D1956" s="13">
        <v>350345</v>
      </c>
      <c r="E1956" t="s">
        <v>9102</v>
      </c>
      <c r="F1956" t="str">
        <f>IF(ISERROR(VLOOKUP(Transaktionen[[#This Row],[Transaktionen]],BTT[Verwendete Transaktion (Pflichtauswahl)],1,FALSE)),"nein","ja")</f>
        <v>nein</v>
      </c>
    </row>
    <row r="1957" spans="1:7" x14ac:dyDescent="0.25">
      <c r="A1957" t="s">
        <v>2518</v>
      </c>
      <c r="B1957" t="s">
        <v>2519</v>
      </c>
      <c r="C1957" t="s">
        <v>6041</v>
      </c>
      <c r="D1957" s="13">
        <v>64535</v>
      </c>
      <c r="E1957" t="s">
        <v>9102</v>
      </c>
      <c r="F1957" t="str">
        <f>IF(ISERROR(VLOOKUP(Transaktionen[[#This Row],[Transaktionen]],BTT[Verwendete Transaktion (Pflichtauswahl)],1,FALSE)),"nein","ja")</f>
        <v>ja</v>
      </c>
    </row>
    <row r="1958" spans="1:7" x14ac:dyDescent="0.25">
      <c r="A1958" t="s">
        <v>6978</v>
      </c>
      <c r="B1958" t="s">
        <v>8005</v>
      </c>
      <c r="C1958" t="s">
        <v>6041</v>
      </c>
      <c r="D1958" s="13">
        <v>2</v>
      </c>
      <c r="E1958" t="s">
        <v>576</v>
      </c>
      <c r="F1958" t="str">
        <f>IF(ISERROR(VLOOKUP(Transaktionen[[#This Row],[Transaktionen]],BTT[Verwendete Transaktion (Pflichtauswahl)],1,FALSE)),"nein","ja")</f>
        <v>nein</v>
      </c>
    </row>
    <row r="1959" spans="1:7" x14ac:dyDescent="0.25">
      <c r="A1959" t="s">
        <v>2520</v>
      </c>
      <c r="B1959" t="s">
        <v>2521</v>
      </c>
      <c r="C1959" t="s">
        <v>6041</v>
      </c>
      <c r="D1959" s="13">
        <v>92890</v>
      </c>
      <c r="E1959" t="s">
        <v>9102</v>
      </c>
      <c r="F1959" t="str">
        <f>IF(ISERROR(VLOOKUP(Transaktionen[[#This Row],[Transaktionen]],BTT[Verwendete Transaktion (Pflichtauswahl)],1,FALSE)),"nein","ja")</f>
        <v>nein</v>
      </c>
    </row>
    <row r="1960" spans="1:7" x14ac:dyDescent="0.25">
      <c r="A1960" t="s">
        <v>2522</v>
      </c>
      <c r="B1960" t="s">
        <v>2523</v>
      </c>
      <c r="C1960" t="s">
        <v>6041</v>
      </c>
      <c r="D1960" s="13">
        <v>122</v>
      </c>
      <c r="E1960" t="s">
        <v>9102</v>
      </c>
      <c r="F1960" t="str">
        <f>IF(ISERROR(VLOOKUP(Transaktionen[[#This Row],[Transaktionen]],BTT[Verwendete Transaktion (Pflichtauswahl)],1,FALSE)),"nein","ja")</f>
        <v>nein</v>
      </c>
    </row>
    <row r="1961" spans="1:7" x14ac:dyDescent="0.25">
      <c r="A1961" t="s">
        <v>2524</v>
      </c>
      <c r="B1961" t="s">
        <v>2525</v>
      </c>
      <c r="C1961" t="s">
        <v>6041</v>
      </c>
      <c r="D1961" s="13">
        <v>130069</v>
      </c>
      <c r="E1961" t="s">
        <v>9102</v>
      </c>
      <c r="F1961" t="str">
        <f>IF(ISERROR(VLOOKUP(Transaktionen[[#This Row],[Transaktionen]],BTT[Verwendete Transaktion (Pflichtauswahl)],1,FALSE)),"nein","ja")</f>
        <v>nein</v>
      </c>
    </row>
    <row r="1962" spans="1:7" x14ac:dyDescent="0.25">
      <c r="A1962" t="s">
        <v>2526</v>
      </c>
      <c r="B1962" t="s">
        <v>2527</v>
      </c>
      <c r="C1962" t="s">
        <v>6041</v>
      </c>
      <c r="D1962" s="13">
        <v>128630</v>
      </c>
      <c r="E1962" t="s">
        <v>9102</v>
      </c>
      <c r="F1962" t="str">
        <f>IF(ISERROR(VLOOKUP(Transaktionen[[#This Row],[Transaktionen]],BTT[Verwendete Transaktion (Pflichtauswahl)],1,FALSE)),"nein","ja")</f>
        <v>nein</v>
      </c>
    </row>
    <row r="1963" spans="1:7" x14ac:dyDescent="0.25">
      <c r="A1963" t="s">
        <v>2528</v>
      </c>
      <c r="B1963" t="s">
        <v>2529</v>
      </c>
      <c r="C1963" t="s">
        <v>6041</v>
      </c>
      <c r="D1963" s="13">
        <v>254762</v>
      </c>
      <c r="E1963" t="s">
        <v>9102</v>
      </c>
      <c r="F1963" t="str">
        <f>IF(ISERROR(VLOOKUP(Transaktionen[[#This Row],[Transaktionen]],BTT[Verwendete Transaktion (Pflichtauswahl)],1,FALSE)),"nein","ja")</f>
        <v>ja</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ja</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ja</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ja</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nein</v>
      </c>
    </row>
    <row r="1970" spans="1:7" x14ac:dyDescent="0.25">
      <c r="A1970" t="s">
        <v>2539</v>
      </c>
      <c r="B1970" t="s">
        <v>2540</v>
      </c>
      <c r="C1970" t="s">
        <v>6041</v>
      </c>
      <c r="D1970" s="13">
        <v>252</v>
      </c>
      <c r="E1970" t="s">
        <v>9102</v>
      </c>
      <c r="F1970" t="str">
        <f>IF(ISERROR(VLOOKUP(Transaktionen[[#This Row],[Transaktionen]],BTT[Verwendete Transaktion (Pflichtauswahl)],1,FALSE)),"nein","ja")</f>
        <v>nein</v>
      </c>
    </row>
    <row r="1971" spans="1:7" x14ac:dyDescent="0.25">
      <c r="A1971" t="s">
        <v>2541</v>
      </c>
      <c r="B1971" t="s">
        <v>2542</v>
      </c>
      <c r="C1971" t="s">
        <v>6041</v>
      </c>
      <c r="D1971" s="13">
        <v>28595</v>
      </c>
      <c r="E1971" t="s">
        <v>9102</v>
      </c>
      <c r="F1971" t="str">
        <f>IF(ISERROR(VLOOKUP(Transaktionen[[#This Row],[Transaktionen]],BTT[Verwendete Transaktion (Pflichtauswahl)],1,FALSE)),"nein","ja")</f>
        <v>nein</v>
      </c>
    </row>
    <row r="1972" spans="1:7" x14ac:dyDescent="0.25">
      <c r="A1972" t="s">
        <v>2543</v>
      </c>
      <c r="B1972" t="s">
        <v>2544</v>
      </c>
      <c r="C1972" t="s">
        <v>6041</v>
      </c>
      <c r="D1972" s="13">
        <v>51</v>
      </c>
      <c r="E1972" t="s">
        <v>9102</v>
      </c>
      <c r="F1972" t="str">
        <f>IF(ISERROR(VLOOKUP(Transaktionen[[#This Row],[Transaktionen]],BTT[Verwendete Transaktion (Pflichtauswahl)],1,FALSE)),"nein","ja")</f>
        <v>nein</v>
      </c>
    </row>
    <row r="1973" spans="1:7" x14ac:dyDescent="0.25">
      <c r="A1973" t="s">
        <v>2545</v>
      </c>
      <c r="B1973" t="s">
        <v>2546</v>
      </c>
      <c r="C1973" t="s">
        <v>6041</v>
      </c>
      <c r="D1973" s="13">
        <v>3727</v>
      </c>
      <c r="E1973" t="s">
        <v>9102</v>
      </c>
      <c r="F1973" s="10" t="str">
        <f>IF(ISERROR(VLOOKUP(Transaktionen[[#This Row],[Transaktionen]],BTT[Verwendete Transaktion (Pflichtauswahl)],1,FALSE)),"nein","ja")</f>
        <v>ja</v>
      </c>
    </row>
    <row r="1974" spans="1:7" x14ac:dyDescent="0.25">
      <c r="A1974" t="s">
        <v>2547</v>
      </c>
      <c r="B1974" t="s">
        <v>2548</v>
      </c>
      <c r="C1974" t="s">
        <v>6041</v>
      </c>
      <c r="D1974" s="13">
        <v>316</v>
      </c>
      <c r="E1974" t="s">
        <v>9102</v>
      </c>
      <c r="F1974" t="str">
        <f>IF(ISERROR(VLOOKUP(Transaktionen[[#This Row],[Transaktionen]],BTT[Verwendete Transaktion (Pflichtauswahl)],1,FALSE)),"nein","ja")</f>
        <v>nein</v>
      </c>
    </row>
    <row r="1975" spans="1:7" x14ac:dyDescent="0.25">
      <c r="A1975" t="s">
        <v>2549</v>
      </c>
      <c r="B1975" t="s">
        <v>2550</v>
      </c>
      <c r="C1975" t="s">
        <v>6041</v>
      </c>
      <c r="D1975" s="13">
        <v>12</v>
      </c>
      <c r="E1975" t="s">
        <v>9102</v>
      </c>
      <c r="F1975" t="str">
        <f>IF(ISERROR(VLOOKUP(Transaktionen[[#This Row],[Transaktionen]],BTT[Verwendete Transaktion (Pflichtauswahl)],1,FALSE)),"nein","ja")</f>
        <v>nein</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ja</v>
      </c>
    </row>
    <row r="1979" spans="1:7" x14ac:dyDescent="0.25">
      <c r="A1979" t="s">
        <v>2555</v>
      </c>
      <c r="B1979" t="s">
        <v>2556</v>
      </c>
      <c r="C1979" t="s">
        <v>6041</v>
      </c>
      <c r="D1979" s="13">
        <v>7199</v>
      </c>
      <c r="E1979" t="s">
        <v>9102</v>
      </c>
      <c r="F1979" t="str">
        <f>IF(ISERROR(VLOOKUP(Transaktionen[[#This Row],[Transaktionen]],BTT[Verwendete Transaktion (Pflichtauswahl)],1,FALSE)),"nein","ja")</f>
        <v>nein</v>
      </c>
    </row>
    <row r="1980" spans="1:7"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ja</v>
      </c>
    </row>
    <row r="1983" spans="1:7" x14ac:dyDescent="0.25">
      <c r="A1983" t="s">
        <v>2559</v>
      </c>
      <c r="B1983" t="s">
        <v>2560</v>
      </c>
      <c r="C1983" t="s">
        <v>6042</v>
      </c>
      <c r="D1983" s="13">
        <v>659</v>
      </c>
      <c r="E1983" t="s">
        <v>9102</v>
      </c>
      <c r="F1983" t="str">
        <f>IF(ISERROR(VLOOKUP(Transaktionen[[#This Row],[Transaktionen]],BTT[Verwendete Transaktion (Pflichtauswahl)],1,FALSE)),"nein","ja")</f>
        <v>nein</v>
      </c>
    </row>
    <row r="1984" spans="1:7"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ja</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nein</v>
      </c>
    </row>
    <row r="1990" spans="1:7"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nein</v>
      </c>
    </row>
    <row r="1992" spans="1:7" x14ac:dyDescent="0.25">
      <c r="A1992" t="s">
        <v>2577</v>
      </c>
      <c r="B1992" t="s">
        <v>2578</v>
      </c>
      <c r="C1992" t="s">
        <v>8457</v>
      </c>
      <c r="D1992" s="13">
        <v>170</v>
      </c>
      <c r="E1992" t="s">
        <v>9102</v>
      </c>
      <c r="F1992" t="str">
        <f>IF(ISERROR(VLOOKUP(Transaktionen[[#This Row],[Transaktionen]],BTT[Verwendete Transaktion (Pflichtauswahl)],1,FALSE)),"nein","ja")</f>
        <v>nein</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nein</v>
      </c>
    </row>
    <row r="1999" spans="1:7" x14ac:dyDescent="0.25">
      <c r="A1999" t="s">
        <v>2589</v>
      </c>
      <c r="B1999" t="s">
        <v>2590</v>
      </c>
      <c r="C1999" t="s">
        <v>6096</v>
      </c>
      <c r="D1999" s="13">
        <v>3033</v>
      </c>
      <c r="E1999" t="s">
        <v>9102</v>
      </c>
      <c r="F1999" t="str">
        <f>IF(ISERROR(VLOOKUP(Transaktionen[[#This Row],[Transaktionen]],BTT[Verwendete Transaktion (Pflichtauswahl)],1,FALSE)),"nein","ja")</f>
        <v>nein</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nein</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nein</v>
      </c>
    </row>
    <row r="2007" spans="1:7"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nein</v>
      </c>
    </row>
    <row r="2009" spans="1:7" x14ac:dyDescent="0.25">
      <c r="A2009" t="s">
        <v>2600</v>
      </c>
      <c r="B2009" t="s">
        <v>2601</v>
      </c>
      <c r="C2009" t="s">
        <v>6036</v>
      </c>
      <c r="D2009" s="13">
        <v>3</v>
      </c>
      <c r="E2009" t="s">
        <v>576</v>
      </c>
      <c r="F2009" t="str">
        <f>IF(ISERROR(VLOOKUP(Transaktionen[[#This Row],[Transaktionen]],BTT[Verwendete Transaktion (Pflichtauswahl)],1,FALSE)),"nein","ja")</f>
        <v>nein</v>
      </c>
    </row>
    <row r="2010" spans="1:7" x14ac:dyDescent="0.25">
      <c r="A2010" t="s">
        <v>2602</v>
      </c>
      <c r="B2010" t="s">
        <v>2603</v>
      </c>
      <c r="C2010" t="s">
        <v>6036</v>
      </c>
      <c r="D2010" s="13">
        <v>4993</v>
      </c>
      <c r="E2010" t="s">
        <v>9102</v>
      </c>
      <c r="F2010" t="str">
        <f>IF(ISERROR(VLOOKUP(Transaktionen[[#This Row],[Transaktionen]],BTT[Verwendete Transaktion (Pflichtauswahl)],1,FALSE)),"nein","ja")</f>
        <v>nein</v>
      </c>
    </row>
    <row r="2011" spans="1:7"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nein</v>
      </c>
    </row>
    <row r="2013" spans="1:7" x14ac:dyDescent="0.25">
      <c r="A2013" t="s">
        <v>2606</v>
      </c>
      <c r="B2013" t="s">
        <v>2607</v>
      </c>
      <c r="C2013" t="s">
        <v>6036</v>
      </c>
      <c r="D2013" s="13">
        <v>170</v>
      </c>
      <c r="E2013" t="s">
        <v>9102</v>
      </c>
      <c r="F2013" t="str">
        <f>IF(ISERROR(VLOOKUP(Transaktionen[[#This Row],[Transaktionen]],BTT[Verwendete Transaktion (Pflichtauswahl)],1,FALSE)),"nein","ja")</f>
        <v>nein</v>
      </c>
    </row>
    <row r="2014" spans="1:7"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ja</v>
      </c>
    </row>
    <row r="2016" spans="1:7"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ja</v>
      </c>
    </row>
    <row r="2018" spans="1:7" x14ac:dyDescent="0.25">
      <c r="A2018" t="s">
        <v>2611</v>
      </c>
      <c r="B2018" t="s">
        <v>2612</v>
      </c>
      <c r="C2018" t="s">
        <v>6036</v>
      </c>
      <c r="D2018" s="13">
        <v>4871</v>
      </c>
      <c r="E2018" t="s">
        <v>9102</v>
      </c>
      <c r="F2018" t="str">
        <f>IF(ISERROR(VLOOKUP(Transaktionen[[#This Row],[Transaktionen]],BTT[Verwendete Transaktion (Pflichtauswahl)],1,FALSE)),"nein","ja")</f>
        <v>ja</v>
      </c>
    </row>
    <row r="2019" spans="1:7" x14ac:dyDescent="0.25">
      <c r="A2019" t="s">
        <v>2613</v>
      </c>
      <c r="B2019" t="s">
        <v>2614</v>
      </c>
      <c r="C2019" t="s">
        <v>6036</v>
      </c>
      <c r="D2019" s="13">
        <v>28044</v>
      </c>
      <c r="E2019" t="s">
        <v>9102</v>
      </c>
      <c r="F2019" t="str">
        <f>IF(ISERROR(VLOOKUP(Transaktionen[[#This Row],[Transaktionen]],BTT[Verwendete Transaktion (Pflichtauswahl)],1,FALSE)),"nein","ja")</f>
        <v>nein</v>
      </c>
    </row>
    <row r="2020" spans="1:7" x14ac:dyDescent="0.25">
      <c r="A2020" t="s">
        <v>2615</v>
      </c>
      <c r="B2020" t="s">
        <v>2586</v>
      </c>
      <c r="C2020" t="s">
        <v>6036</v>
      </c>
      <c r="D2020" s="13">
        <v>2083</v>
      </c>
      <c r="E2020" t="s">
        <v>9102</v>
      </c>
      <c r="F2020" t="str">
        <f>IF(ISERROR(VLOOKUP(Transaktionen[[#This Row],[Transaktionen]],BTT[Verwendete Transaktion (Pflichtauswahl)],1,FALSE)),"nein","ja")</f>
        <v>nein</v>
      </c>
    </row>
    <row r="2021" spans="1:7" x14ac:dyDescent="0.25">
      <c r="A2021" t="s">
        <v>2616</v>
      </c>
      <c r="B2021" t="s">
        <v>2617</v>
      </c>
      <c r="C2021" t="s">
        <v>6036</v>
      </c>
      <c r="D2021" s="13">
        <v>198</v>
      </c>
      <c r="E2021" t="s">
        <v>9102</v>
      </c>
      <c r="F2021" t="str">
        <f>IF(ISERROR(VLOOKUP(Transaktionen[[#This Row],[Transaktionen]],BTT[Verwendete Transaktion (Pflichtauswahl)],1,FALSE)),"nein","ja")</f>
        <v>nein</v>
      </c>
    </row>
    <row r="2022" spans="1:7" x14ac:dyDescent="0.25">
      <c r="A2022" t="s">
        <v>2618</v>
      </c>
      <c r="B2022" t="s">
        <v>2619</v>
      </c>
      <c r="C2022" t="s">
        <v>6036</v>
      </c>
      <c r="D2022" s="13">
        <v>18</v>
      </c>
      <c r="E2022" t="s">
        <v>9102</v>
      </c>
      <c r="F2022" t="str">
        <f>IF(ISERROR(VLOOKUP(Transaktionen[[#This Row],[Transaktionen]],BTT[Verwendete Transaktion (Pflichtauswahl)],1,FALSE)),"nein","ja")</f>
        <v>nein</v>
      </c>
    </row>
    <row r="2023" spans="1:7" x14ac:dyDescent="0.25">
      <c r="A2023" t="s">
        <v>2620</v>
      </c>
      <c r="B2023" t="s">
        <v>2621</v>
      </c>
      <c r="C2023" t="s">
        <v>6036</v>
      </c>
      <c r="D2023" s="13">
        <v>24</v>
      </c>
      <c r="E2023" t="s">
        <v>9102</v>
      </c>
      <c r="F2023" t="str">
        <f>IF(ISERROR(VLOOKUP(Transaktionen[[#This Row],[Transaktionen]],BTT[Verwendete Transaktion (Pflichtauswahl)],1,FALSE)),"nein","ja")</f>
        <v>nein</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nein</v>
      </c>
    </row>
    <row r="2029" spans="1:7" x14ac:dyDescent="0.25">
      <c r="A2029" t="s">
        <v>2628</v>
      </c>
      <c r="B2029" t="s">
        <v>2629</v>
      </c>
      <c r="C2029" t="s">
        <v>6036</v>
      </c>
      <c r="D2029" s="13">
        <v>13</v>
      </c>
      <c r="E2029" t="s">
        <v>9102</v>
      </c>
      <c r="F2029" t="str">
        <f>IF(ISERROR(VLOOKUP(Transaktionen[[#This Row],[Transaktionen]],BTT[Verwendete Transaktion (Pflichtauswahl)],1,FALSE)),"nein","ja")</f>
        <v>nein</v>
      </c>
    </row>
    <row r="2030" spans="1:7" x14ac:dyDescent="0.25">
      <c r="A2030" t="s">
        <v>2630</v>
      </c>
      <c r="B2030" t="s">
        <v>2631</v>
      </c>
      <c r="C2030" t="s">
        <v>6036</v>
      </c>
      <c r="D2030" s="13">
        <v>9</v>
      </c>
      <c r="E2030" t="s">
        <v>9102</v>
      </c>
      <c r="F2030" t="str">
        <f>IF(ISERROR(VLOOKUP(Transaktionen[[#This Row],[Transaktionen]],BTT[Verwendete Transaktion (Pflichtauswahl)],1,FALSE)),"nein","ja")</f>
        <v>nein</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nein</v>
      </c>
    </row>
    <row r="2036" spans="1:7"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nein</v>
      </c>
    </row>
    <row r="2038" spans="1:7" x14ac:dyDescent="0.25">
      <c r="A2038" t="s">
        <v>2640</v>
      </c>
      <c r="B2038" t="s">
        <v>2641</v>
      </c>
      <c r="C2038" t="s">
        <v>6094</v>
      </c>
      <c r="D2038" s="13">
        <v>9731</v>
      </c>
      <c r="E2038" t="s">
        <v>9102</v>
      </c>
      <c r="F2038" t="str">
        <f>IF(ISERROR(VLOOKUP(Transaktionen[[#This Row],[Transaktionen]],BTT[Verwendete Transaktion (Pflichtauswahl)],1,FALSE)),"nein","ja")</f>
        <v>ja</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nein</v>
      </c>
    </row>
    <row r="2041" spans="1:7" x14ac:dyDescent="0.25">
      <c r="A2041" t="s">
        <v>2644</v>
      </c>
      <c r="B2041" t="s">
        <v>2645</v>
      </c>
      <c r="C2041" t="s">
        <v>6094</v>
      </c>
      <c r="D2041" s="13">
        <v>1237</v>
      </c>
      <c r="E2041" t="s">
        <v>9102</v>
      </c>
      <c r="F2041" t="str">
        <f>IF(ISERROR(VLOOKUP(Transaktionen[[#This Row],[Transaktionen]],BTT[Verwendete Transaktion (Pflichtauswahl)],1,FALSE)),"nein","ja")</f>
        <v>nein</v>
      </c>
    </row>
    <row r="2042" spans="1:7" x14ac:dyDescent="0.25">
      <c r="A2042" t="s">
        <v>2646</v>
      </c>
      <c r="B2042" t="s">
        <v>2647</v>
      </c>
      <c r="C2042" t="s">
        <v>6036</v>
      </c>
      <c r="D2042" s="13">
        <v>178</v>
      </c>
      <c r="E2042" t="s">
        <v>9102</v>
      </c>
      <c r="F2042" t="str">
        <f>IF(ISERROR(VLOOKUP(Transaktionen[[#This Row],[Transaktionen]],BTT[Verwendete Transaktion (Pflichtauswahl)],1,FALSE)),"nein","ja")</f>
        <v>ja</v>
      </c>
    </row>
    <row r="2043" spans="1:7" x14ac:dyDescent="0.25">
      <c r="A2043" t="s">
        <v>2648</v>
      </c>
      <c r="B2043" t="s">
        <v>2649</v>
      </c>
      <c r="C2043" t="s">
        <v>6036</v>
      </c>
      <c r="D2043" s="13">
        <v>700</v>
      </c>
      <c r="E2043" t="s">
        <v>9102</v>
      </c>
      <c r="F2043" t="str">
        <f>IF(ISERROR(VLOOKUP(Transaktionen[[#This Row],[Transaktionen]],BTT[Verwendete Transaktion (Pflichtauswahl)],1,FALSE)),"nein","ja")</f>
        <v>ja</v>
      </c>
    </row>
    <row r="2044" spans="1:7" x14ac:dyDescent="0.25">
      <c r="A2044" t="s">
        <v>2650</v>
      </c>
      <c r="B2044" t="s">
        <v>2651</v>
      </c>
      <c r="C2044" t="s">
        <v>6036</v>
      </c>
      <c r="D2044" s="13">
        <v>8223</v>
      </c>
      <c r="E2044" t="s">
        <v>9102</v>
      </c>
      <c r="F2044" t="str">
        <f>IF(ISERROR(VLOOKUP(Transaktionen[[#This Row],[Transaktionen]],BTT[Verwendete Transaktion (Pflichtauswahl)],1,FALSE)),"nein","ja")</f>
        <v>ja</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nein</v>
      </c>
    </row>
    <row r="2049" spans="1:7" x14ac:dyDescent="0.25">
      <c r="A2049" t="s">
        <v>2654</v>
      </c>
      <c r="B2049" t="s">
        <v>2655</v>
      </c>
      <c r="C2049" t="s">
        <v>6094</v>
      </c>
      <c r="D2049" s="13">
        <v>15971</v>
      </c>
      <c r="E2049" t="s">
        <v>9102</v>
      </c>
      <c r="F2049" t="str">
        <f>IF(ISERROR(VLOOKUP(Transaktionen[[#This Row],[Transaktionen]],BTT[Verwendete Transaktion (Pflichtauswahl)],1,FALSE)),"nein","ja")</f>
        <v>nein</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nein</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nein</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nein</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nein</v>
      </c>
    </row>
    <row r="2068" spans="1:7" x14ac:dyDescent="0.25">
      <c r="A2068" t="s">
        <v>2683</v>
      </c>
      <c r="B2068" t="s">
        <v>2684</v>
      </c>
      <c r="C2068" t="s">
        <v>6094</v>
      </c>
      <c r="D2068" s="13">
        <v>542</v>
      </c>
      <c r="E2068" t="s">
        <v>9102</v>
      </c>
      <c r="F2068" t="str">
        <f>IF(ISERROR(VLOOKUP(Transaktionen[[#This Row],[Transaktionen]],BTT[Verwendete Transaktion (Pflichtauswahl)],1,FALSE)),"nein","ja")</f>
        <v>nein</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nein</v>
      </c>
    </row>
    <row r="2071" spans="1:7" x14ac:dyDescent="0.25">
      <c r="A2071" t="s">
        <v>9392</v>
      </c>
      <c r="B2071" t="s">
        <v>9393</v>
      </c>
      <c r="C2071" t="s">
        <v>6094</v>
      </c>
      <c r="D2071" s="13">
        <v>6</v>
      </c>
      <c r="E2071" t="s">
        <v>9102</v>
      </c>
      <c r="F2071" t="str">
        <f>IF(ISERROR(VLOOKUP(Transaktionen[[#This Row],[Transaktionen]],BTT[Verwendete Transaktion (Pflichtauswahl)],1,FALSE)),"nein","ja")</f>
        <v>nein</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nein</v>
      </c>
    </row>
    <row r="2077" spans="1:7" x14ac:dyDescent="0.25">
      <c r="A2077" t="s">
        <v>2692</v>
      </c>
      <c r="B2077" t="s">
        <v>2693</v>
      </c>
      <c r="C2077" t="s">
        <v>6094</v>
      </c>
      <c r="D2077" s="13">
        <v>103</v>
      </c>
      <c r="E2077" t="s">
        <v>9102</v>
      </c>
      <c r="F2077" t="str">
        <f>IF(ISERROR(VLOOKUP(Transaktionen[[#This Row],[Transaktionen]],BTT[Verwendete Transaktion (Pflichtauswahl)],1,FALSE)),"nein","ja")</f>
        <v>nein</v>
      </c>
    </row>
    <row r="2078" spans="1:7" x14ac:dyDescent="0.25">
      <c r="A2078" t="s">
        <v>7004</v>
      </c>
      <c r="B2078" t="s">
        <v>8030</v>
      </c>
      <c r="C2078" t="s">
        <v>6094</v>
      </c>
      <c r="D2078" s="13">
        <v>3</v>
      </c>
      <c r="E2078" t="s">
        <v>576</v>
      </c>
      <c r="F2078" t="str">
        <f>IF(ISERROR(VLOOKUP(Transaktionen[[#This Row],[Transaktionen]],BTT[Verwendete Transaktion (Pflichtauswahl)],1,FALSE)),"nein","ja")</f>
        <v>nein</v>
      </c>
    </row>
    <row r="2079" spans="1:7" x14ac:dyDescent="0.25">
      <c r="A2079" t="s">
        <v>2694</v>
      </c>
      <c r="B2079" t="s">
        <v>2695</v>
      </c>
      <c r="C2079" t="s">
        <v>6094</v>
      </c>
      <c r="D2079" s="13">
        <v>182</v>
      </c>
      <c r="E2079" t="s">
        <v>9102</v>
      </c>
      <c r="F2079" t="str">
        <f>IF(ISERROR(VLOOKUP(Transaktionen[[#This Row],[Transaktionen]],BTT[Verwendete Transaktion (Pflichtauswahl)],1,FALSE)),"nein","ja")</f>
        <v>nein</v>
      </c>
    </row>
    <row r="2080" spans="1:7" x14ac:dyDescent="0.25">
      <c r="A2080" t="s">
        <v>2696</v>
      </c>
      <c r="B2080" t="s">
        <v>2697</v>
      </c>
      <c r="C2080" t="s">
        <v>6094</v>
      </c>
      <c r="D2080" s="13">
        <v>795</v>
      </c>
      <c r="E2080" t="s">
        <v>9102</v>
      </c>
      <c r="F2080" t="str">
        <f>IF(ISERROR(VLOOKUP(Transaktionen[[#This Row],[Transaktionen]],BTT[Verwendete Transaktion (Pflichtauswahl)],1,FALSE)),"nein","ja")</f>
        <v>nein</v>
      </c>
    </row>
    <row r="2081" spans="1:7" x14ac:dyDescent="0.25">
      <c r="A2081" t="s">
        <v>2698</v>
      </c>
      <c r="B2081" t="s">
        <v>2699</v>
      </c>
      <c r="C2081" t="s">
        <v>6094</v>
      </c>
      <c r="D2081" s="13">
        <v>2542</v>
      </c>
      <c r="E2081" t="s">
        <v>9102</v>
      </c>
      <c r="F2081" t="str">
        <f>IF(ISERROR(VLOOKUP(Transaktionen[[#This Row],[Transaktionen]],BTT[Verwendete Transaktion (Pflichtauswahl)],1,FALSE)),"nein","ja")</f>
        <v>nein</v>
      </c>
    </row>
    <row r="2082" spans="1:7" x14ac:dyDescent="0.25">
      <c r="A2082" t="s">
        <v>2700</v>
      </c>
      <c r="B2082" t="s">
        <v>2701</v>
      </c>
      <c r="C2082" t="s">
        <v>6094</v>
      </c>
      <c r="D2082" s="13">
        <v>57</v>
      </c>
      <c r="E2082" t="s">
        <v>9102</v>
      </c>
      <c r="F2082" t="str">
        <f>IF(ISERROR(VLOOKUP(Transaktionen[[#This Row],[Transaktionen]],BTT[Verwendete Transaktion (Pflichtauswahl)],1,FALSE)),"nein","ja")</f>
        <v>nein</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nein</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nein</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nein</v>
      </c>
    </row>
    <row r="2149" spans="1:7" x14ac:dyDescent="0.25">
      <c r="A2149" t="s">
        <v>2776</v>
      </c>
      <c r="B2149" t="s">
        <v>2777</v>
      </c>
      <c r="C2149" t="s">
        <v>8457</v>
      </c>
      <c r="D2149" s="13">
        <v>2718</v>
      </c>
      <c r="E2149" t="s">
        <v>9102</v>
      </c>
      <c r="F2149" t="str">
        <f>IF(ISERROR(VLOOKUP(Transaktionen[[#This Row],[Transaktionen]],BTT[Verwendete Transaktion (Pflichtauswahl)],1,FALSE)),"nein","ja")</f>
        <v>ja</v>
      </c>
    </row>
    <row r="2150" spans="1:7" x14ac:dyDescent="0.25">
      <c r="A2150" t="s">
        <v>2778</v>
      </c>
      <c r="B2150" t="s">
        <v>2779</v>
      </c>
      <c r="C2150" t="s">
        <v>8457</v>
      </c>
      <c r="D2150" s="13">
        <v>272</v>
      </c>
      <c r="E2150" t="s">
        <v>9102</v>
      </c>
      <c r="F2150" t="str">
        <f>IF(ISERROR(VLOOKUP(Transaktionen[[#This Row],[Transaktionen]],BTT[Verwendete Transaktion (Pflichtauswahl)],1,FALSE)),"nein","ja")</f>
        <v>nein</v>
      </c>
    </row>
    <row r="2151" spans="1:7" x14ac:dyDescent="0.25">
      <c r="A2151" t="s">
        <v>2780</v>
      </c>
      <c r="B2151" t="s">
        <v>2781</v>
      </c>
      <c r="C2151" t="s">
        <v>8457</v>
      </c>
      <c r="D2151" s="13">
        <v>2</v>
      </c>
      <c r="E2151" t="s">
        <v>9102</v>
      </c>
      <c r="F2151" t="str">
        <f>IF(ISERROR(VLOOKUP(Transaktionen[[#This Row],[Transaktionen]],BTT[Verwendete Transaktion (Pflichtauswahl)],1,FALSE)),"nein","ja")</f>
        <v>nein</v>
      </c>
    </row>
    <row r="2152" spans="1:7" x14ac:dyDescent="0.25">
      <c r="A2152" t="s">
        <v>2782</v>
      </c>
      <c r="B2152" t="s">
        <v>2783</v>
      </c>
      <c r="C2152" t="s">
        <v>8457</v>
      </c>
      <c r="D2152" s="13">
        <v>742</v>
      </c>
      <c r="E2152" t="s">
        <v>9102</v>
      </c>
      <c r="F2152" t="str">
        <f>IF(ISERROR(VLOOKUP(Transaktionen[[#This Row],[Transaktionen]],BTT[Verwendete Transaktion (Pflichtauswahl)],1,FALSE)),"nein","ja")</f>
        <v>nein</v>
      </c>
    </row>
    <row r="2153" spans="1:7" x14ac:dyDescent="0.25">
      <c r="A2153" t="s">
        <v>7033</v>
      </c>
      <c r="B2153" t="s">
        <v>8058</v>
      </c>
      <c r="C2153" t="s">
        <v>8457</v>
      </c>
      <c r="D2153" s="13">
        <v>158</v>
      </c>
      <c r="E2153" t="s">
        <v>576</v>
      </c>
      <c r="F2153" t="str">
        <f>IF(ISERROR(VLOOKUP(Transaktionen[[#This Row],[Transaktionen]],BTT[Verwendete Transaktion (Pflichtauswahl)],1,FALSE)),"nein","ja")</f>
        <v>nein</v>
      </c>
    </row>
    <row r="2154" spans="1:7"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ja</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ja</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ja</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nein</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ja</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nein</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nein</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ja</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ja</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nein</v>
      </c>
    </row>
    <row r="2190" spans="1:7"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nein</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nein</v>
      </c>
    </row>
    <row r="2208" spans="1:7" x14ac:dyDescent="0.25">
      <c r="A2208" t="s">
        <v>2854</v>
      </c>
      <c r="B2208" t="s">
        <v>2855</v>
      </c>
      <c r="C2208" t="s">
        <v>8457</v>
      </c>
      <c r="D2208" s="13">
        <v>13947</v>
      </c>
      <c r="E2208" t="s">
        <v>9102</v>
      </c>
      <c r="F2208" t="str">
        <f>IF(ISERROR(VLOOKUP(Transaktionen[[#This Row],[Transaktionen]],BTT[Verwendete Transaktion (Pflichtauswahl)],1,FALSE)),"nein","ja")</f>
        <v>nein</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nein</v>
      </c>
    </row>
    <row r="2217" spans="1:7"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nein</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nein</v>
      </c>
    </row>
    <row r="2227" spans="1:7" x14ac:dyDescent="0.25">
      <c r="A2227" t="s">
        <v>2876</v>
      </c>
      <c r="B2227" t="s">
        <v>2877</v>
      </c>
      <c r="C2227" t="s">
        <v>8457</v>
      </c>
      <c r="D2227" s="13">
        <v>2602</v>
      </c>
      <c r="E2227" t="s">
        <v>9102</v>
      </c>
      <c r="F2227" t="str">
        <f>IF(ISERROR(VLOOKUP(Transaktionen[[#This Row],[Transaktionen]],BTT[Verwendete Transaktion (Pflichtauswahl)],1,FALSE)),"nein","ja")</f>
        <v>nein</v>
      </c>
    </row>
    <row r="2228" spans="1:7" x14ac:dyDescent="0.25">
      <c r="A2228" t="s">
        <v>2878</v>
      </c>
      <c r="B2228" t="s">
        <v>2879</v>
      </c>
      <c r="C2228" t="s">
        <v>8457</v>
      </c>
      <c r="D2228" s="13">
        <v>71</v>
      </c>
      <c r="E2228" t="s">
        <v>9102</v>
      </c>
      <c r="F2228" t="str">
        <f>IF(ISERROR(VLOOKUP(Transaktionen[[#This Row],[Transaktionen]],BTT[Verwendete Transaktion (Pflichtauswahl)],1,FALSE)),"nein","ja")</f>
        <v>nein</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nein</v>
      </c>
    </row>
    <row r="2232" spans="1:7"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ja</v>
      </c>
    </row>
    <row r="2235" spans="1:7"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nein</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nein</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ja</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nein</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nein</v>
      </c>
    </row>
    <row r="2288" spans="1:7" x14ac:dyDescent="0.25">
      <c r="A2288" t="s">
        <v>2958</v>
      </c>
      <c r="B2288" t="s">
        <v>668</v>
      </c>
      <c r="C2288" t="s">
        <v>6038</v>
      </c>
      <c r="D2288" s="13">
        <v>188262</v>
      </c>
      <c r="E2288" t="s">
        <v>9102</v>
      </c>
      <c r="F2288" t="str">
        <f>IF(ISERROR(VLOOKUP(Transaktionen[[#This Row],[Transaktionen]],BTT[Verwendete Transaktion (Pflichtauswahl)],1,FALSE)),"nein","ja")</f>
        <v>ja</v>
      </c>
    </row>
    <row r="2289" spans="1:7" x14ac:dyDescent="0.25">
      <c r="A2289" t="s">
        <v>2959</v>
      </c>
      <c r="B2289" t="s">
        <v>2960</v>
      </c>
      <c r="C2289" t="s">
        <v>6038</v>
      </c>
      <c r="D2289" s="13">
        <v>479376</v>
      </c>
      <c r="E2289" t="s">
        <v>9102</v>
      </c>
      <c r="F2289" t="str">
        <f>IF(ISERROR(VLOOKUP(Transaktionen[[#This Row],[Transaktionen]],BTT[Verwendete Transaktion (Pflichtauswahl)],1,FALSE)),"nein","ja")</f>
        <v>nein</v>
      </c>
    </row>
    <row r="2290" spans="1:7" x14ac:dyDescent="0.25">
      <c r="A2290" t="s">
        <v>2961</v>
      </c>
      <c r="B2290" t="s">
        <v>2962</v>
      </c>
      <c r="C2290" t="s">
        <v>6038</v>
      </c>
      <c r="D2290" s="13">
        <v>66826</v>
      </c>
      <c r="E2290" t="s">
        <v>9102</v>
      </c>
      <c r="F2290" s="10" t="str">
        <f>IF(ISERROR(VLOOKUP(Transaktionen[[#This Row],[Transaktionen]],BTT[Verwendete Transaktion (Pflichtauswahl)],1,FALSE)),"nein","ja")</f>
        <v>nein</v>
      </c>
    </row>
    <row r="2291" spans="1:7" x14ac:dyDescent="0.25">
      <c r="A2291" t="s">
        <v>2963</v>
      </c>
      <c r="B2291" t="s">
        <v>2964</v>
      </c>
      <c r="C2291" t="s">
        <v>6038</v>
      </c>
      <c r="D2291" s="13">
        <v>3123</v>
      </c>
      <c r="E2291" t="s">
        <v>9102</v>
      </c>
      <c r="F2291" t="str">
        <f>IF(ISERROR(VLOOKUP(Transaktionen[[#This Row],[Transaktionen]],BTT[Verwendete Transaktion (Pflichtauswahl)],1,FALSE)),"nein","ja")</f>
        <v>nein</v>
      </c>
    </row>
    <row r="2292" spans="1:7" x14ac:dyDescent="0.25">
      <c r="A2292" t="s">
        <v>2965</v>
      </c>
      <c r="B2292" t="s">
        <v>2966</v>
      </c>
      <c r="C2292" t="s">
        <v>6038</v>
      </c>
      <c r="D2292" s="13">
        <v>672448</v>
      </c>
      <c r="E2292" t="s">
        <v>9102</v>
      </c>
      <c r="F2292" t="str">
        <f>IF(ISERROR(VLOOKUP(Transaktionen[[#This Row],[Transaktionen]],BTT[Verwendete Transaktion (Pflichtauswahl)],1,FALSE)),"nein","ja")</f>
        <v>nein</v>
      </c>
    </row>
    <row r="2293" spans="1:7" x14ac:dyDescent="0.25">
      <c r="A2293" t="s">
        <v>2967</v>
      </c>
      <c r="B2293" t="s">
        <v>2968</v>
      </c>
      <c r="C2293" t="s">
        <v>6038</v>
      </c>
      <c r="D2293" s="13">
        <v>126734</v>
      </c>
      <c r="E2293" t="s">
        <v>9102</v>
      </c>
      <c r="F2293" t="str">
        <f>IF(ISERROR(VLOOKUP(Transaktionen[[#This Row],[Transaktionen]],BTT[Verwendete Transaktion (Pflichtauswahl)],1,FALSE)),"nein","ja")</f>
        <v>nein</v>
      </c>
    </row>
    <row r="2294" spans="1:7" x14ac:dyDescent="0.25">
      <c r="A2294" t="s">
        <v>2969</v>
      </c>
      <c r="B2294" t="s">
        <v>2970</v>
      </c>
      <c r="C2294" t="s">
        <v>6038</v>
      </c>
      <c r="D2294" s="13">
        <v>228476</v>
      </c>
      <c r="E2294" t="s">
        <v>9102</v>
      </c>
      <c r="F2294" t="str">
        <f>IF(ISERROR(VLOOKUP(Transaktionen[[#This Row],[Transaktionen]],BTT[Verwendete Transaktion (Pflichtauswahl)],1,FALSE)),"nein","ja")</f>
        <v>nein</v>
      </c>
    </row>
    <row r="2295" spans="1:7" x14ac:dyDescent="0.25">
      <c r="A2295" t="s">
        <v>2971</v>
      </c>
      <c r="B2295" t="s">
        <v>2972</v>
      </c>
      <c r="C2295" t="s">
        <v>6038</v>
      </c>
      <c r="D2295" s="13">
        <v>4906</v>
      </c>
      <c r="E2295" t="s">
        <v>9102</v>
      </c>
      <c r="F2295" t="str">
        <f>IF(ISERROR(VLOOKUP(Transaktionen[[#This Row],[Transaktionen]],BTT[Verwendete Transaktion (Pflichtauswahl)],1,FALSE)),"nein","ja")</f>
        <v>nein</v>
      </c>
    </row>
    <row r="2296" spans="1:7" x14ac:dyDescent="0.25">
      <c r="A2296" t="s">
        <v>2973</v>
      </c>
      <c r="B2296" t="s">
        <v>2972</v>
      </c>
      <c r="C2296" t="s">
        <v>6038</v>
      </c>
      <c r="D2296" s="13">
        <v>8851</v>
      </c>
      <c r="E2296" t="s">
        <v>9102</v>
      </c>
      <c r="F2296" t="str">
        <f>IF(ISERROR(VLOOKUP(Transaktionen[[#This Row],[Transaktionen]],BTT[Verwendete Transaktion (Pflichtauswahl)],1,FALSE)),"nein","ja")</f>
        <v>ja</v>
      </c>
    </row>
    <row r="2297" spans="1:7" x14ac:dyDescent="0.25">
      <c r="A2297" t="s">
        <v>2974</v>
      </c>
      <c r="B2297" t="s">
        <v>2975</v>
      </c>
      <c r="C2297" t="s">
        <v>6038</v>
      </c>
      <c r="D2297" s="13">
        <v>845</v>
      </c>
      <c r="E2297" t="s">
        <v>9102</v>
      </c>
      <c r="F2297" t="str">
        <f>IF(ISERROR(VLOOKUP(Transaktionen[[#This Row],[Transaktionen]],BTT[Verwendete Transaktion (Pflichtauswahl)],1,FALSE)),"nein","ja")</f>
        <v>nein</v>
      </c>
    </row>
    <row r="2298" spans="1:7" x14ac:dyDescent="0.25">
      <c r="A2298" t="s">
        <v>2976</v>
      </c>
      <c r="B2298" t="s">
        <v>670</v>
      </c>
      <c r="C2298" t="s">
        <v>6038</v>
      </c>
      <c r="D2298" s="13">
        <v>555368</v>
      </c>
      <c r="E2298" t="s">
        <v>9102</v>
      </c>
      <c r="F2298" t="str">
        <f>IF(ISERROR(VLOOKUP(Transaktionen[[#This Row],[Transaktionen]],BTT[Verwendete Transaktion (Pflichtauswahl)],1,FALSE)),"nein","ja")</f>
        <v>ja</v>
      </c>
    </row>
    <row r="2299" spans="1:7" x14ac:dyDescent="0.25">
      <c r="A2299" t="s">
        <v>2977</v>
      </c>
      <c r="B2299" t="s">
        <v>2978</v>
      </c>
      <c r="C2299" t="s">
        <v>6038</v>
      </c>
      <c r="D2299" s="13">
        <v>153968</v>
      </c>
      <c r="E2299" t="s">
        <v>9102</v>
      </c>
      <c r="F2299" t="str">
        <f>IF(ISERROR(VLOOKUP(Transaktionen[[#This Row],[Transaktionen]],BTT[Verwendete Transaktion (Pflichtauswahl)],1,FALSE)),"nein","ja")</f>
        <v>nein</v>
      </c>
    </row>
    <row r="2300" spans="1:7" x14ac:dyDescent="0.25">
      <c r="A2300" t="s">
        <v>2979</v>
      </c>
      <c r="B2300" t="s">
        <v>2980</v>
      </c>
      <c r="C2300" t="s">
        <v>6038</v>
      </c>
      <c r="D2300" s="13">
        <v>50342</v>
      </c>
      <c r="E2300" t="s">
        <v>9102</v>
      </c>
      <c r="F2300" t="str">
        <f>IF(ISERROR(VLOOKUP(Transaktionen[[#This Row],[Transaktionen]],BTT[Verwendete Transaktion (Pflichtauswahl)],1,FALSE)),"nein","ja")</f>
        <v>nein</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nein</v>
      </c>
    </row>
    <row r="2304" spans="1:7" x14ac:dyDescent="0.25">
      <c r="A2304" t="s">
        <v>2982</v>
      </c>
      <c r="B2304" t="s">
        <v>2983</v>
      </c>
      <c r="C2304" t="s">
        <v>6038</v>
      </c>
      <c r="D2304" s="13">
        <v>301</v>
      </c>
      <c r="E2304" t="s">
        <v>9102</v>
      </c>
      <c r="F2304" t="str">
        <f>IF(ISERROR(VLOOKUP(Transaktionen[[#This Row],[Transaktionen]],BTT[Verwendete Transaktion (Pflichtauswahl)],1,FALSE)),"nein","ja")</f>
        <v>nein</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nein</v>
      </c>
    </row>
    <row r="2307" spans="1:7" x14ac:dyDescent="0.25">
      <c r="A2307" t="s">
        <v>2986</v>
      </c>
      <c r="B2307" t="s">
        <v>2987</v>
      </c>
      <c r="C2307" t="s">
        <v>6038</v>
      </c>
      <c r="D2307" s="13">
        <v>3298</v>
      </c>
      <c r="E2307" t="s">
        <v>9102</v>
      </c>
      <c r="F2307" t="str">
        <f>IF(ISERROR(VLOOKUP(Transaktionen[[#This Row],[Transaktionen]],BTT[Verwendete Transaktion (Pflichtauswahl)],1,FALSE)),"nein","ja")</f>
        <v>nein</v>
      </c>
    </row>
    <row r="2308" spans="1:7" x14ac:dyDescent="0.25">
      <c r="A2308" t="s">
        <v>2988</v>
      </c>
      <c r="B2308" t="s">
        <v>2989</v>
      </c>
      <c r="C2308" t="s">
        <v>6038</v>
      </c>
      <c r="D2308" s="13">
        <v>12</v>
      </c>
      <c r="E2308" t="s">
        <v>9102</v>
      </c>
      <c r="F2308" t="str">
        <f>IF(ISERROR(VLOOKUP(Transaktionen[[#This Row],[Transaktionen]],BTT[Verwendete Transaktion (Pflichtauswahl)],1,FALSE)),"nein","ja")</f>
        <v>nein</v>
      </c>
    </row>
    <row r="2309" spans="1:7" x14ac:dyDescent="0.25">
      <c r="A2309" t="s">
        <v>2990</v>
      </c>
      <c r="B2309" t="s">
        <v>2991</v>
      </c>
      <c r="C2309" t="s">
        <v>6038</v>
      </c>
      <c r="D2309" s="13">
        <v>4</v>
      </c>
      <c r="E2309" t="s">
        <v>9102</v>
      </c>
      <c r="F2309" t="str">
        <f>IF(ISERROR(VLOOKUP(Transaktionen[[#This Row],[Transaktionen]],BTT[Verwendete Transaktion (Pflichtauswahl)],1,FALSE)),"nein","ja")</f>
        <v>nein</v>
      </c>
    </row>
    <row r="2310" spans="1:7" x14ac:dyDescent="0.25">
      <c r="A2310" t="s">
        <v>2992</v>
      </c>
      <c r="B2310" t="s">
        <v>2993</v>
      </c>
      <c r="C2310" t="s">
        <v>6038</v>
      </c>
      <c r="D2310" s="13">
        <v>12</v>
      </c>
      <c r="E2310" t="s">
        <v>9102</v>
      </c>
      <c r="F2310" t="str">
        <f>IF(ISERROR(VLOOKUP(Transaktionen[[#This Row],[Transaktionen]],BTT[Verwendete Transaktion (Pflichtauswahl)],1,FALSE)),"nein","ja")</f>
        <v>nein</v>
      </c>
    </row>
    <row r="2311" spans="1:7" x14ac:dyDescent="0.25">
      <c r="A2311" t="s">
        <v>2994</v>
      </c>
      <c r="B2311" t="s">
        <v>2995</v>
      </c>
      <c r="C2311" t="s">
        <v>6038</v>
      </c>
      <c r="D2311" s="13">
        <v>152</v>
      </c>
      <c r="E2311" t="s">
        <v>9102</v>
      </c>
      <c r="F2311" t="str">
        <f>IF(ISERROR(VLOOKUP(Transaktionen[[#This Row],[Transaktionen]],BTT[Verwendete Transaktion (Pflichtauswahl)],1,FALSE)),"nein","ja")</f>
        <v>nein</v>
      </c>
    </row>
    <row r="2312" spans="1:7" x14ac:dyDescent="0.25">
      <c r="A2312" t="s">
        <v>2996</v>
      </c>
      <c r="B2312" t="s">
        <v>2997</v>
      </c>
      <c r="C2312" t="s">
        <v>6038</v>
      </c>
      <c r="D2312" s="13">
        <v>2</v>
      </c>
      <c r="E2312" t="s">
        <v>9102</v>
      </c>
      <c r="F2312" t="str">
        <f>IF(ISERROR(VLOOKUP(Transaktionen[[#This Row],[Transaktionen]],BTT[Verwendete Transaktion (Pflichtauswahl)],1,FALSE)),"nein","ja")</f>
        <v>nein</v>
      </c>
    </row>
    <row r="2313" spans="1:7" x14ac:dyDescent="0.25">
      <c r="A2313" t="s">
        <v>2998</v>
      </c>
      <c r="B2313" t="s">
        <v>2999</v>
      </c>
      <c r="C2313" t="s">
        <v>6038</v>
      </c>
      <c r="D2313" s="13">
        <v>4</v>
      </c>
      <c r="E2313" t="s">
        <v>9102</v>
      </c>
      <c r="F2313" t="str">
        <f>IF(ISERROR(VLOOKUP(Transaktionen[[#This Row],[Transaktionen]],BTT[Verwendete Transaktion (Pflichtauswahl)],1,FALSE)),"nein","ja")</f>
        <v>nein</v>
      </c>
    </row>
    <row r="2314" spans="1:7" x14ac:dyDescent="0.25">
      <c r="A2314" t="s">
        <v>3000</v>
      </c>
      <c r="B2314" t="s">
        <v>3001</v>
      </c>
      <c r="C2314" t="s">
        <v>6038</v>
      </c>
      <c r="D2314" s="13">
        <v>10437</v>
      </c>
      <c r="E2314" t="s">
        <v>9102</v>
      </c>
      <c r="F2314" t="str">
        <f>IF(ISERROR(VLOOKUP(Transaktionen[[#This Row],[Transaktionen]],BTT[Verwendete Transaktion (Pflichtauswahl)],1,FALSE)),"nein","ja")</f>
        <v>nein</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nein</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nein</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nein</v>
      </c>
    </row>
    <row r="2375" spans="1:7" x14ac:dyDescent="0.25">
      <c r="A2375" t="s">
        <v>3066</v>
      </c>
      <c r="B2375" t="s">
        <v>3067</v>
      </c>
      <c r="C2375" t="s">
        <v>6096</v>
      </c>
      <c r="D2375" s="13">
        <v>1948566</v>
      </c>
      <c r="E2375" t="s">
        <v>9102</v>
      </c>
      <c r="F2375" t="str">
        <f>IF(ISERROR(VLOOKUP(Transaktionen[[#This Row],[Transaktionen]],BTT[Verwendete Transaktion (Pflichtauswahl)],1,FALSE)),"nein","ja")</f>
        <v>ja</v>
      </c>
    </row>
    <row r="2376" spans="1:7" x14ac:dyDescent="0.25">
      <c r="A2376" t="s">
        <v>3068</v>
      </c>
      <c r="B2376" t="s">
        <v>3069</v>
      </c>
      <c r="C2376" t="s">
        <v>6096</v>
      </c>
      <c r="D2376" s="13">
        <v>519</v>
      </c>
      <c r="E2376" t="s">
        <v>9102</v>
      </c>
      <c r="F2376" t="str">
        <f>IF(ISERROR(VLOOKUP(Transaktionen[[#This Row],[Transaktionen]],BTT[Verwendete Transaktion (Pflichtauswahl)],1,FALSE)),"nein","ja")</f>
        <v>nein</v>
      </c>
    </row>
    <row r="2377" spans="1:7" x14ac:dyDescent="0.25">
      <c r="A2377" t="s">
        <v>3070</v>
      </c>
      <c r="B2377" t="s">
        <v>3071</v>
      </c>
      <c r="C2377" t="s">
        <v>6096</v>
      </c>
      <c r="D2377" s="13">
        <v>36</v>
      </c>
      <c r="E2377" t="s">
        <v>576</v>
      </c>
      <c r="F2377" t="str">
        <f>IF(ISERROR(VLOOKUP(Transaktionen[[#This Row],[Transaktionen]],BTT[Verwendete Transaktion (Pflichtauswahl)],1,FALSE)),"nein","ja")</f>
        <v>nein</v>
      </c>
    </row>
    <row r="2378" spans="1:7" x14ac:dyDescent="0.25">
      <c r="A2378" t="s">
        <v>3072</v>
      </c>
      <c r="B2378" t="s">
        <v>3073</v>
      </c>
      <c r="C2378" t="s">
        <v>6096</v>
      </c>
      <c r="D2378" s="13">
        <v>78</v>
      </c>
      <c r="E2378" t="s">
        <v>576</v>
      </c>
      <c r="F2378" t="str">
        <f>IF(ISERROR(VLOOKUP(Transaktionen[[#This Row],[Transaktionen]],BTT[Verwendete Transaktion (Pflichtauswahl)],1,FALSE)),"nein","ja")</f>
        <v>nein</v>
      </c>
    </row>
    <row r="2379" spans="1:7" x14ac:dyDescent="0.25">
      <c r="A2379" t="s">
        <v>3074</v>
      </c>
      <c r="B2379" t="s">
        <v>3075</v>
      </c>
      <c r="C2379" t="s">
        <v>6096</v>
      </c>
      <c r="D2379" s="13">
        <v>34</v>
      </c>
      <c r="E2379" t="s">
        <v>576</v>
      </c>
      <c r="F2379" t="str">
        <f>IF(ISERROR(VLOOKUP(Transaktionen[[#This Row],[Transaktionen]],BTT[Verwendete Transaktion (Pflichtauswahl)],1,FALSE)),"nein","ja")</f>
        <v>nein</v>
      </c>
    </row>
    <row r="2380" spans="1:7" x14ac:dyDescent="0.25">
      <c r="A2380" t="s">
        <v>3076</v>
      </c>
      <c r="B2380" t="s">
        <v>3077</v>
      </c>
      <c r="C2380" t="s">
        <v>6096</v>
      </c>
      <c r="D2380" s="13">
        <v>5170</v>
      </c>
      <c r="E2380" t="s">
        <v>9102</v>
      </c>
      <c r="F2380" t="str">
        <f>IF(ISERROR(VLOOKUP(Transaktionen[[#This Row],[Transaktionen]],BTT[Verwendete Transaktion (Pflichtauswahl)],1,FALSE)),"nein","ja")</f>
        <v>nein</v>
      </c>
    </row>
    <row r="2381" spans="1:7" x14ac:dyDescent="0.25">
      <c r="A2381" t="s">
        <v>3078</v>
      </c>
      <c r="B2381" t="s">
        <v>3079</v>
      </c>
      <c r="C2381" t="s">
        <v>6096</v>
      </c>
      <c r="D2381" s="13">
        <v>10664</v>
      </c>
      <c r="E2381" t="s">
        <v>9102</v>
      </c>
      <c r="F2381" t="str">
        <f>IF(ISERROR(VLOOKUP(Transaktionen[[#This Row],[Transaktionen]],BTT[Verwendete Transaktion (Pflichtauswahl)],1,FALSE)),"nein","ja")</f>
        <v>nein</v>
      </c>
    </row>
    <row r="2382" spans="1:7" x14ac:dyDescent="0.25">
      <c r="A2382" t="s">
        <v>3080</v>
      </c>
      <c r="B2382" t="s">
        <v>3081</v>
      </c>
      <c r="C2382" t="s">
        <v>6096</v>
      </c>
      <c r="D2382" s="13">
        <v>921</v>
      </c>
      <c r="E2382" t="s">
        <v>9102</v>
      </c>
      <c r="F2382" t="str">
        <f>IF(ISERROR(VLOOKUP(Transaktionen[[#This Row],[Transaktionen]],BTT[Verwendete Transaktion (Pflichtauswahl)],1,FALSE)),"nein","ja")</f>
        <v>nein</v>
      </c>
    </row>
    <row r="2383" spans="1:7" x14ac:dyDescent="0.25">
      <c r="A2383" t="s">
        <v>3082</v>
      </c>
      <c r="B2383" t="s">
        <v>3083</v>
      </c>
      <c r="C2383" t="s">
        <v>6096</v>
      </c>
      <c r="D2383" s="13">
        <v>34346</v>
      </c>
      <c r="E2383" t="s">
        <v>9102</v>
      </c>
      <c r="F2383" t="str">
        <f>IF(ISERROR(VLOOKUP(Transaktionen[[#This Row],[Transaktionen]],BTT[Verwendete Transaktion (Pflichtauswahl)],1,FALSE)),"nein","ja")</f>
        <v>nein</v>
      </c>
    </row>
    <row r="2384" spans="1:7" x14ac:dyDescent="0.25">
      <c r="A2384" t="s">
        <v>3084</v>
      </c>
      <c r="B2384" t="s">
        <v>3085</v>
      </c>
      <c r="C2384" t="s">
        <v>6096</v>
      </c>
      <c r="D2384" s="13">
        <v>20</v>
      </c>
      <c r="E2384" t="s">
        <v>9102</v>
      </c>
      <c r="F2384" t="str">
        <f>IF(ISERROR(VLOOKUP(Transaktionen[[#This Row],[Transaktionen]],BTT[Verwendete Transaktion (Pflichtauswahl)],1,FALSE)),"nein","ja")</f>
        <v>nein</v>
      </c>
    </row>
    <row r="2385" spans="1:6" x14ac:dyDescent="0.25">
      <c r="A2385" t="s">
        <v>3086</v>
      </c>
      <c r="B2385" t="s">
        <v>3087</v>
      </c>
      <c r="C2385" t="s">
        <v>6096</v>
      </c>
      <c r="D2385" s="13">
        <v>448</v>
      </c>
      <c r="E2385" t="s">
        <v>9102</v>
      </c>
      <c r="F2385" t="str">
        <f>IF(ISERROR(VLOOKUP(Transaktionen[[#This Row],[Transaktionen]],BTT[Verwendete Transaktion (Pflichtauswahl)],1,FALSE)),"nein","ja")</f>
        <v>nein</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nein</v>
      </c>
    </row>
    <row r="2388" spans="1:6" x14ac:dyDescent="0.25">
      <c r="A2388" t="s">
        <v>3090</v>
      </c>
      <c r="B2388" t="s">
        <v>3091</v>
      </c>
      <c r="C2388" t="s">
        <v>6096</v>
      </c>
      <c r="D2388" s="13">
        <v>5372</v>
      </c>
      <c r="E2388" t="s">
        <v>9102</v>
      </c>
      <c r="F2388" t="str">
        <f>IF(ISERROR(VLOOKUP(Transaktionen[[#This Row],[Transaktionen]],BTT[Verwendete Transaktion (Pflichtauswahl)],1,FALSE)),"nein","ja")</f>
        <v>nein</v>
      </c>
    </row>
    <row r="2389" spans="1:6" x14ac:dyDescent="0.25">
      <c r="A2389" t="s">
        <v>3092</v>
      </c>
      <c r="B2389" t="s">
        <v>3093</v>
      </c>
      <c r="C2389" t="s">
        <v>6096</v>
      </c>
      <c r="D2389" s="13">
        <v>112787</v>
      </c>
      <c r="E2389" t="s">
        <v>9102</v>
      </c>
      <c r="F2389" t="str">
        <f>IF(ISERROR(VLOOKUP(Transaktionen[[#This Row],[Transaktionen]],BTT[Verwendete Transaktion (Pflichtauswahl)],1,FALSE)),"nein","ja")</f>
        <v>nein</v>
      </c>
    </row>
    <row r="2390" spans="1:6" x14ac:dyDescent="0.25">
      <c r="A2390" t="s">
        <v>3094</v>
      </c>
      <c r="B2390" t="s">
        <v>3095</v>
      </c>
      <c r="C2390" t="s">
        <v>6096</v>
      </c>
      <c r="D2390" s="13">
        <v>6</v>
      </c>
      <c r="E2390" t="s">
        <v>9102</v>
      </c>
      <c r="F2390" s="10" t="str">
        <f>IF(ISERROR(VLOOKUP(Transaktionen[[#This Row],[Transaktionen]],BTT[Verwendete Transaktion (Pflichtauswahl)],1,FALSE)),"nein","ja")</f>
        <v>nein</v>
      </c>
    </row>
    <row r="2391" spans="1:6" x14ac:dyDescent="0.25">
      <c r="A2391" t="s">
        <v>3096</v>
      </c>
      <c r="B2391" t="s">
        <v>3097</v>
      </c>
      <c r="C2391" t="s">
        <v>6096</v>
      </c>
      <c r="D2391" s="13">
        <v>9</v>
      </c>
      <c r="E2391" t="s">
        <v>9102</v>
      </c>
      <c r="F2391" t="str">
        <f>IF(ISERROR(VLOOKUP(Transaktionen[[#This Row],[Transaktionen]],BTT[Verwendete Transaktion (Pflichtauswahl)],1,FALSE)),"nein","ja")</f>
        <v>nein</v>
      </c>
    </row>
    <row r="2392" spans="1:6" x14ac:dyDescent="0.25">
      <c r="A2392" t="s">
        <v>3098</v>
      </c>
      <c r="B2392" t="s">
        <v>3099</v>
      </c>
      <c r="C2392" t="s">
        <v>6038</v>
      </c>
      <c r="D2392" s="13">
        <v>9364</v>
      </c>
      <c r="E2392" t="s">
        <v>9102</v>
      </c>
      <c r="F2392" t="str">
        <f>IF(ISERROR(VLOOKUP(Transaktionen[[#This Row],[Transaktionen]],BTT[Verwendete Transaktion (Pflichtauswahl)],1,FALSE)),"nein","ja")</f>
        <v>nein</v>
      </c>
    </row>
    <row r="2393" spans="1:6" x14ac:dyDescent="0.25">
      <c r="A2393" t="s">
        <v>3100</v>
      </c>
      <c r="B2393" t="s">
        <v>3101</v>
      </c>
      <c r="C2393" t="s">
        <v>6038</v>
      </c>
      <c r="D2393" s="13">
        <v>1646</v>
      </c>
      <c r="E2393" t="s">
        <v>9102</v>
      </c>
      <c r="F2393" t="str">
        <f>IF(ISERROR(VLOOKUP(Transaktionen[[#This Row],[Transaktionen]],BTT[Verwendete Transaktion (Pflichtauswahl)],1,FALSE)),"nein","ja")</f>
        <v>nein</v>
      </c>
    </row>
    <row r="2394" spans="1:6" x14ac:dyDescent="0.25">
      <c r="A2394" t="s">
        <v>3102</v>
      </c>
      <c r="B2394" t="s">
        <v>3103</v>
      </c>
      <c r="C2394" t="s">
        <v>6038</v>
      </c>
      <c r="D2394" s="13">
        <v>33</v>
      </c>
      <c r="E2394" t="s">
        <v>9102</v>
      </c>
      <c r="F2394" t="str">
        <f>IF(ISERROR(VLOOKUP(Transaktionen[[#This Row],[Transaktionen]],BTT[Verwendete Transaktion (Pflichtauswahl)],1,FALSE)),"nein","ja")</f>
        <v>nein</v>
      </c>
    </row>
    <row r="2395" spans="1:6" x14ac:dyDescent="0.25">
      <c r="A2395" t="s">
        <v>3104</v>
      </c>
      <c r="B2395" t="s">
        <v>3105</v>
      </c>
      <c r="C2395" t="s">
        <v>6038</v>
      </c>
      <c r="D2395" s="13">
        <v>226</v>
      </c>
      <c r="E2395" t="s">
        <v>9102</v>
      </c>
      <c r="F2395" t="str">
        <f>IF(ISERROR(VLOOKUP(Transaktionen[[#This Row],[Transaktionen]],BTT[Verwendete Transaktion (Pflichtauswahl)],1,FALSE)),"nein","ja")</f>
        <v>nein</v>
      </c>
    </row>
    <row r="2396" spans="1:6" x14ac:dyDescent="0.25">
      <c r="A2396" t="s">
        <v>3106</v>
      </c>
      <c r="B2396" t="s">
        <v>3107</v>
      </c>
      <c r="C2396" t="s">
        <v>6038</v>
      </c>
      <c r="D2396" s="13">
        <v>10</v>
      </c>
      <c r="E2396" t="s">
        <v>9102</v>
      </c>
      <c r="F2396" t="str">
        <f>IF(ISERROR(VLOOKUP(Transaktionen[[#This Row],[Transaktionen]],BTT[Verwendete Transaktion (Pflichtauswahl)],1,FALSE)),"nein","ja")</f>
        <v>nein</v>
      </c>
    </row>
    <row r="2397" spans="1:6" x14ac:dyDescent="0.25">
      <c r="A2397" t="s">
        <v>3108</v>
      </c>
      <c r="B2397" t="s">
        <v>3109</v>
      </c>
      <c r="C2397" t="s">
        <v>6038</v>
      </c>
      <c r="D2397" s="13">
        <v>405</v>
      </c>
      <c r="E2397" t="s">
        <v>9102</v>
      </c>
      <c r="F2397" t="str">
        <f>IF(ISERROR(VLOOKUP(Transaktionen[[#This Row],[Transaktionen]],BTT[Verwendete Transaktion (Pflichtauswahl)],1,FALSE)),"nein","ja")</f>
        <v>nein</v>
      </c>
    </row>
    <row r="2398" spans="1:6" x14ac:dyDescent="0.25">
      <c r="A2398" t="s">
        <v>3110</v>
      </c>
      <c r="B2398" t="s">
        <v>3111</v>
      </c>
      <c r="C2398" t="s">
        <v>6038</v>
      </c>
      <c r="D2398" s="13">
        <v>80</v>
      </c>
      <c r="E2398" t="s">
        <v>9102</v>
      </c>
      <c r="F2398" t="str">
        <f>IF(ISERROR(VLOOKUP(Transaktionen[[#This Row],[Transaktionen]],BTT[Verwendete Transaktion (Pflichtauswahl)],1,FALSE)),"nein","ja")</f>
        <v>nein</v>
      </c>
    </row>
    <row r="2399" spans="1:6" x14ac:dyDescent="0.25">
      <c r="A2399" t="s">
        <v>3112</v>
      </c>
      <c r="B2399" t="s">
        <v>3113</v>
      </c>
      <c r="C2399" t="s">
        <v>6038</v>
      </c>
      <c r="D2399" s="13">
        <v>882</v>
      </c>
      <c r="E2399" t="s">
        <v>9102</v>
      </c>
      <c r="F2399" t="str">
        <f>IF(ISERROR(VLOOKUP(Transaktionen[[#This Row],[Transaktionen]],BTT[Verwendete Transaktion (Pflichtauswahl)],1,FALSE)),"nein","ja")</f>
        <v>nein</v>
      </c>
    </row>
    <row r="2400" spans="1:6" x14ac:dyDescent="0.25">
      <c r="A2400" t="s">
        <v>3114</v>
      </c>
      <c r="B2400" t="s">
        <v>3115</v>
      </c>
      <c r="C2400" t="s">
        <v>6038</v>
      </c>
      <c r="D2400" s="13">
        <v>272</v>
      </c>
      <c r="E2400" t="s">
        <v>9102</v>
      </c>
      <c r="F2400" t="str">
        <f>IF(ISERROR(VLOOKUP(Transaktionen[[#This Row],[Transaktionen]],BTT[Verwendete Transaktion (Pflichtauswahl)],1,FALSE)),"nein","ja")</f>
        <v>nein</v>
      </c>
    </row>
    <row r="2401" spans="1:7" x14ac:dyDescent="0.25">
      <c r="A2401" t="s">
        <v>9216</v>
      </c>
      <c r="B2401" t="s">
        <v>9217</v>
      </c>
      <c r="C2401" t="s">
        <v>6038</v>
      </c>
      <c r="D2401" s="13">
        <v>99</v>
      </c>
      <c r="E2401" t="s">
        <v>9102</v>
      </c>
      <c r="F2401" t="str">
        <f>IF(ISERROR(VLOOKUP(Transaktionen[[#This Row],[Transaktionen]],BTT[Verwendete Transaktion (Pflichtauswahl)],1,FALSE)),"nein","ja")</f>
        <v>nein</v>
      </c>
    </row>
    <row r="2402" spans="1:7"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nein</v>
      </c>
    </row>
    <row r="2404" spans="1:7" x14ac:dyDescent="0.25">
      <c r="A2404" t="s">
        <v>3118</v>
      </c>
      <c r="B2404" t="s">
        <v>3119</v>
      </c>
      <c r="C2404" t="s">
        <v>6038</v>
      </c>
      <c r="D2404" s="13">
        <v>1050</v>
      </c>
      <c r="E2404" t="s">
        <v>9102</v>
      </c>
      <c r="F2404" t="str">
        <f>IF(ISERROR(VLOOKUP(Transaktionen[[#This Row],[Transaktionen]],BTT[Verwendete Transaktion (Pflichtauswahl)],1,FALSE)),"nein","ja")</f>
        <v>nein</v>
      </c>
    </row>
    <row r="2405" spans="1:7"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nein</v>
      </c>
    </row>
    <row r="2408" spans="1:7" x14ac:dyDescent="0.25">
      <c r="A2408" t="s">
        <v>3126</v>
      </c>
      <c r="B2408" t="s">
        <v>3127</v>
      </c>
      <c r="C2408" t="s">
        <v>6038</v>
      </c>
      <c r="D2408" s="13">
        <v>3472436</v>
      </c>
      <c r="E2408" t="s">
        <v>9102</v>
      </c>
      <c r="F2408" t="str">
        <f>IF(ISERROR(VLOOKUP(Transaktionen[[#This Row],[Transaktionen]],BTT[Verwendete Transaktion (Pflichtauswahl)],1,FALSE)),"nein","ja")</f>
        <v>nein</v>
      </c>
    </row>
    <row r="2409" spans="1:7" x14ac:dyDescent="0.25">
      <c r="A2409" t="s">
        <v>3128</v>
      </c>
      <c r="B2409" t="s">
        <v>3129</v>
      </c>
      <c r="C2409" t="s">
        <v>6038</v>
      </c>
      <c r="D2409" s="13">
        <v>4259</v>
      </c>
      <c r="E2409" t="s">
        <v>9102</v>
      </c>
      <c r="F2409" t="str">
        <f>IF(ISERROR(VLOOKUP(Transaktionen[[#This Row],[Transaktionen]],BTT[Verwendete Transaktion (Pflichtauswahl)],1,FALSE)),"nein","ja")</f>
        <v>nein</v>
      </c>
    </row>
    <row r="2410" spans="1:7" x14ac:dyDescent="0.25">
      <c r="A2410" t="s">
        <v>3130</v>
      </c>
      <c r="B2410" t="s">
        <v>3129</v>
      </c>
      <c r="C2410" t="s">
        <v>6038</v>
      </c>
      <c r="D2410" s="13">
        <v>3370677</v>
      </c>
      <c r="E2410" t="s">
        <v>9102</v>
      </c>
      <c r="F2410" t="str">
        <f>IF(ISERROR(VLOOKUP(Transaktionen[[#This Row],[Transaktionen]],BTT[Verwendete Transaktion (Pflichtauswahl)],1,FALSE)),"nein","ja")</f>
        <v>ja</v>
      </c>
    </row>
    <row r="2411" spans="1:7" x14ac:dyDescent="0.25">
      <c r="A2411" t="s">
        <v>3131</v>
      </c>
      <c r="B2411" t="s">
        <v>3132</v>
      </c>
      <c r="C2411" t="s">
        <v>6038</v>
      </c>
      <c r="D2411" s="13">
        <v>30639</v>
      </c>
      <c r="E2411" t="s">
        <v>9102</v>
      </c>
      <c r="F2411" t="str">
        <f>IF(ISERROR(VLOOKUP(Transaktionen[[#This Row],[Transaktionen]],BTT[Verwendete Transaktion (Pflichtauswahl)],1,FALSE)),"nein","ja")</f>
        <v>nein</v>
      </c>
    </row>
    <row r="2412" spans="1:7" x14ac:dyDescent="0.25">
      <c r="A2412" t="s">
        <v>3133</v>
      </c>
      <c r="B2412" t="s">
        <v>3132</v>
      </c>
      <c r="C2412" t="s">
        <v>6038</v>
      </c>
      <c r="D2412" s="13">
        <v>67553431</v>
      </c>
      <c r="E2412" t="s">
        <v>9102</v>
      </c>
      <c r="F2412" t="str">
        <f>IF(ISERROR(VLOOKUP(Transaktionen[[#This Row],[Transaktionen]],BTT[Verwendete Transaktion (Pflichtauswahl)],1,FALSE)),"nein","ja")</f>
        <v>ja</v>
      </c>
    </row>
    <row r="2413" spans="1:7" x14ac:dyDescent="0.25">
      <c r="A2413" t="s">
        <v>3134</v>
      </c>
      <c r="B2413" t="s">
        <v>3135</v>
      </c>
      <c r="C2413" t="s">
        <v>6038</v>
      </c>
      <c r="D2413" s="13">
        <v>290</v>
      </c>
      <c r="E2413" t="s">
        <v>9102</v>
      </c>
      <c r="F2413" t="str">
        <f>IF(ISERROR(VLOOKUP(Transaktionen[[#This Row],[Transaktionen]],BTT[Verwendete Transaktion (Pflichtauswahl)],1,FALSE)),"nein","ja")</f>
        <v>nein</v>
      </c>
    </row>
    <row r="2414" spans="1:7"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nein</v>
      </c>
    </row>
    <row r="2418" spans="1:7" x14ac:dyDescent="0.25">
      <c r="A2418" t="s">
        <v>3144</v>
      </c>
      <c r="B2418" t="s">
        <v>676</v>
      </c>
      <c r="C2418" t="s">
        <v>6038</v>
      </c>
      <c r="D2418" s="13">
        <v>18176</v>
      </c>
      <c r="E2418" t="s">
        <v>9102</v>
      </c>
      <c r="F2418" t="str">
        <f>IF(ISERROR(VLOOKUP(Transaktionen[[#This Row],[Transaktionen]],BTT[Verwendete Transaktion (Pflichtauswahl)],1,FALSE)),"nein","ja")</f>
        <v>nein</v>
      </c>
    </row>
    <row r="2419" spans="1:7" x14ac:dyDescent="0.25">
      <c r="A2419" t="s">
        <v>3145</v>
      </c>
      <c r="B2419" t="s">
        <v>1283</v>
      </c>
      <c r="C2419" t="s">
        <v>6038</v>
      </c>
      <c r="D2419" s="13">
        <v>6681</v>
      </c>
      <c r="E2419" t="s">
        <v>9102</v>
      </c>
      <c r="F2419" t="str">
        <f>IF(ISERROR(VLOOKUP(Transaktionen[[#This Row],[Transaktionen]],BTT[Verwendete Transaktion (Pflichtauswahl)],1,FALSE)),"nein","ja")</f>
        <v>nein</v>
      </c>
    </row>
    <row r="2420" spans="1:7" x14ac:dyDescent="0.25">
      <c r="A2420" t="s">
        <v>3146</v>
      </c>
      <c r="B2420" t="s">
        <v>3147</v>
      </c>
      <c r="C2420" t="s">
        <v>6038</v>
      </c>
      <c r="D2420" s="13">
        <v>978671</v>
      </c>
      <c r="E2420" t="s">
        <v>9102</v>
      </c>
      <c r="F2420" t="str">
        <f>IF(ISERROR(VLOOKUP(Transaktionen[[#This Row],[Transaktionen]],BTT[Verwendete Transaktion (Pflichtauswahl)],1,FALSE)),"nein","ja")</f>
        <v>ja</v>
      </c>
    </row>
    <row r="2421" spans="1:7" x14ac:dyDescent="0.25">
      <c r="A2421" t="s">
        <v>3148</v>
      </c>
      <c r="B2421" t="s">
        <v>678</v>
      </c>
      <c r="C2421" t="s">
        <v>6038</v>
      </c>
      <c r="D2421" s="13">
        <v>2986151</v>
      </c>
      <c r="E2421" t="s">
        <v>9102</v>
      </c>
      <c r="F2421" t="str">
        <f>IF(ISERROR(VLOOKUP(Transaktionen[[#This Row],[Transaktionen]],BTT[Verwendete Transaktion (Pflichtauswahl)],1,FALSE)),"nein","ja")</f>
        <v>nein</v>
      </c>
    </row>
    <row r="2422" spans="1:7" x14ac:dyDescent="0.25">
      <c r="A2422" t="s">
        <v>3149</v>
      </c>
      <c r="B2422" t="s">
        <v>680</v>
      </c>
      <c r="C2422" t="s">
        <v>6038</v>
      </c>
      <c r="D2422" s="13">
        <v>226182</v>
      </c>
      <c r="E2422" t="s">
        <v>9102</v>
      </c>
      <c r="F2422" t="str">
        <f>IF(ISERROR(VLOOKUP(Transaktionen[[#This Row],[Transaktionen]],BTT[Verwendete Transaktion (Pflichtauswahl)],1,FALSE)),"nein","ja")</f>
        <v>nein</v>
      </c>
    </row>
    <row r="2423" spans="1:7" x14ac:dyDescent="0.25">
      <c r="A2423" t="s">
        <v>3150</v>
      </c>
      <c r="B2423" t="s">
        <v>682</v>
      </c>
      <c r="C2423" t="s">
        <v>6038</v>
      </c>
      <c r="D2423" s="13">
        <v>185705</v>
      </c>
      <c r="E2423" t="s">
        <v>9102</v>
      </c>
      <c r="F2423" t="str">
        <f>IF(ISERROR(VLOOKUP(Transaktionen[[#This Row],[Transaktionen]],BTT[Verwendete Transaktion (Pflichtauswahl)],1,FALSE)),"nein","ja")</f>
        <v>nein</v>
      </c>
    </row>
    <row r="2424" spans="1:7"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nein</v>
      </c>
    </row>
    <row r="2426" spans="1:7" x14ac:dyDescent="0.25">
      <c r="A2426" t="s">
        <v>3155</v>
      </c>
      <c r="B2426" t="s">
        <v>29</v>
      </c>
      <c r="C2426" t="s">
        <v>6038</v>
      </c>
      <c r="D2426" s="13">
        <v>24</v>
      </c>
      <c r="E2426" t="s">
        <v>576</v>
      </c>
      <c r="F2426" t="str">
        <f>IF(ISERROR(VLOOKUP(Transaktionen[[#This Row],[Transaktionen]],BTT[Verwendete Transaktion (Pflichtauswahl)],1,FALSE)),"nein","ja")</f>
        <v>nein</v>
      </c>
    </row>
    <row r="2427" spans="1:7" x14ac:dyDescent="0.25">
      <c r="A2427" t="s">
        <v>3156</v>
      </c>
      <c r="B2427" t="s">
        <v>3157</v>
      </c>
      <c r="C2427" t="s">
        <v>6038</v>
      </c>
      <c r="D2427" s="13">
        <v>727379</v>
      </c>
      <c r="E2427" t="s">
        <v>9102</v>
      </c>
      <c r="F2427" t="str">
        <f>IF(ISERROR(VLOOKUP(Transaktionen[[#This Row],[Transaktionen]],BTT[Verwendete Transaktion (Pflichtauswahl)],1,FALSE)),"nein","ja")</f>
        <v>nein</v>
      </c>
    </row>
    <row r="2428" spans="1:7" x14ac:dyDescent="0.25">
      <c r="A2428" t="s">
        <v>3158</v>
      </c>
      <c r="B2428" t="s">
        <v>3159</v>
      </c>
      <c r="C2428" t="s">
        <v>6038</v>
      </c>
      <c r="D2428" s="13">
        <v>9196</v>
      </c>
      <c r="E2428" t="s">
        <v>9102</v>
      </c>
      <c r="F2428" t="str">
        <f>IF(ISERROR(VLOOKUP(Transaktionen[[#This Row],[Transaktionen]],BTT[Verwendete Transaktion (Pflichtauswahl)],1,FALSE)),"nein","ja")</f>
        <v>nein</v>
      </c>
    </row>
    <row r="2429" spans="1:7" x14ac:dyDescent="0.25">
      <c r="A2429" t="s">
        <v>3160</v>
      </c>
      <c r="B2429" t="s">
        <v>3161</v>
      </c>
      <c r="C2429" t="s">
        <v>6038</v>
      </c>
      <c r="D2429" s="13">
        <v>1709688</v>
      </c>
      <c r="E2429" t="s">
        <v>9102</v>
      </c>
      <c r="F2429" t="str">
        <f>IF(ISERROR(VLOOKUP(Transaktionen[[#This Row],[Transaktionen]],BTT[Verwendete Transaktion (Pflichtauswahl)],1,FALSE)),"nein","ja")</f>
        <v>ja</v>
      </c>
    </row>
    <row r="2430" spans="1:7" x14ac:dyDescent="0.25">
      <c r="A2430" t="s">
        <v>3162</v>
      </c>
      <c r="B2430" t="s">
        <v>3163</v>
      </c>
      <c r="C2430" t="s">
        <v>6038</v>
      </c>
      <c r="D2430" s="13">
        <v>16</v>
      </c>
      <c r="E2430" t="s">
        <v>9102</v>
      </c>
      <c r="F2430" t="str">
        <f>IF(ISERROR(VLOOKUP(Transaktionen[[#This Row],[Transaktionen]],BTT[Verwendete Transaktion (Pflichtauswahl)],1,FALSE)),"nein","ja")</f>
        <v>nein</v>
      </c>
    </row>
    <row r="2431" spans="1:7" x14ac:dyDescent="0.25">
      <c r="A2431" t="s">
        <v>3164</v>
      </c>
      <c r="B2431" t="s">
        <v>3165</v>
      </c>
      <c r="C2431" t="s">
        <v>6038</v>
      </c>
      <c r="D2431" s="13">
        <v>25</v>
      </c>
      <c r="E2431" t="s">
        <v>9102</v>
      </c>
      <c r="F2431" t="str">
        <f>IF(ISERROR(VLOOKUP(Transaktionen[[#This Row],[Transaktionen]],BTT[Verwendete Transaktion (Pflichtauswahl)],1,FALSE)),"nein","ja")</f>
        <v>nein</v>
      </c>
    </row>
    <row r="2432" spans="1:7" x14ac:dyDescent="0.25">
      <c r="A2432" t="s">
        <v>3166</v>
      </c>
      <c r="B2432" t="s">
        <v>3167</v>
      </c>
      <c r="C2432" t="s">
        <v>6038</v>
      </c>
      <c r="D2432" s="13">
        <v>32</v>
      </c>
      <c r="E2432" t="s">
        <v>9102</v>
      </c>
      <c r="F2432" t="str">
        <f>IF(ISERROR(VLOOKUP(Transaktionen[[#This Row],[Transaktionen]],BTT[Verwendete Transaktion (Pflichtauswahl)],1,FALSE)),"nein","ja")</f>
        <v>nein</v>
      </c>
    </row>
    <row r="2433" spans="1:7" x14ac:dyDescent="0.25">
      <c r="A2433" t="s">
        <v>3168</v>
      </c>
      <c r="B2433" t="s">
        <v>3169</v>
      </c>
      <c r="C2433" t="s">
        <v>6038</v>
      </c>
      <c r="D2433" s="13">
        <v>3940</v>
      </c>
      <c r="E2433" t="s">
        <v>9102</v>
      </c>
      <c r="F2433" t="str">
        <f>IF(ISERROR(VLOOKUP(Transaktionen[[#This Row],[Transaktionen]],BTT[Verwendete Transaktion (Pflichtauswahl)],1,FALSE)),"nein","ja")</f>
        <v>nein</v>
      </c>
    </row>
    <row r="2434" spans="1:7" x14ac:dyDescent="0.25">
      <c r="A2434" t="s">
        <v>3170</v>
      </c>
      <c r="B2434" t="s">
        <v>3171</v>
      </c>
      <c r="C2434" t="s">
        <v>6038</v>
      </c>
      <c r="D2434" s="13">
        <v>14</v>
      </c>
      <c r="E2434" t="s">
        <v>9102</v>
      </c>
      <c r="F2434" t="str">
        <f>IF(ISERROR(VLOOKUP(Transaktionen[[#This Row],[Transaktionen]],BTT[Verwendete Transaktion (Pflichtauswahl)],1,FALSE)),"nein","ja")</f>
        <v>nein</v>
      </c>
    </row>
    <row r="2435" spans="1:7" x14ac:dyDescent="0.25">
      <c r="A2435" t="s">
        <v>3172</v>
      </c>
      <c r="B2435" t="s">
        <v>3173</v>
      </c>
      <c r="C2435" t="s">
        <v>6038</v>
      </c>
      <c r="D2435" s="13">
        <v>3013</v>
      </c>
      <c r="E2435" t="s">
        <v>9102</v>
      </c>
      <c r="F2435" t="str">
        <f>IF(ISERROR(VLOOKUP(Transaktionen[[#This Row],[Transaktionen]],BTT[Verwendete Transaktion (Pflichtauswahl)],1,FALSE)),"nein","ja")</f>
        <v>nein</v>
      </c>
    </row>
    <row r="2436" spans="1:7" x14ac:dyDescent="0.25">
      <c r="A2436" t="s">
        <v>3174</v>
      </c>
      <c r="B2436" t="s">
        <v>686</v>
      </c>
      <c r="C2436" t="s">
        <v>6038</v>
      </c>
      <c r="D2436" s="13">
        <v>612804</v>
      </c>
      <c r="E2436" t="s">
        <v>9102</v>
      </c>
      <c r="F2436" t="str">
        <f>IF(ISERROR(VLOOKUP(Transaktionen[[#This Row],[Transaktionen]],BTT[Verwendete Transaktion (Pflichtauswahl)],1,FALSE)),"nein","ja")</f>
        <v>nein</v>
      </c>
    </row>
    <row r="2437" spans="1:7" x14ac:dyDescent="0.25">
      <c r="A2437" t="s">
        <v>3175</v>
      </c>
      <c r="B2437" t="s">
        <v>3176</v>
      </c>
      <c r="C2437" t="s">
        <v>6038</v>
      </c>
      <c r="D2437" s="13">
        <v>327843</v>
      </c>
      <c r="E2437" t="s">
        <v>9102</v>
      </c>
      <c r="F2437" t="str">
        <f>IF(ISERROR(VLOOKUP(Transaktionen[[#This Row],[Transaktionen]],BTT[Verwendete Transaktion (Pflichtauswahl)],1,FALSE)),"nein","ja")</f>
        <v>nein</v>
      </c>
    </row>
    <row r="2438" spans="1:7" x14ac:dyDescent="0.25">
      <c r="A2438" t="s">
        <v>3177</v>
      </c>
      <c r="B2438" t="s">
        <v>688</v>
      </c>
      <c r="C2438" t="s">
        <v>6038</v>
      </c>
      <c r="D2438" s="13">
        <v>8607</v>
      </c>
      <c r="E2438" t="s">
        <v>9102</v>
      </c>
      <c r="F2438" t="str">
        <f>IF(ISERROR(VLOOKUP(Transaktionen[[#This Row],[Transaktionen]],BTT[Verwendete Transaktion (Pflichtauswahl)],1,FALSE)),"nein","ja")</f>
        <v>nein</v>
      </c>
    </row>
    <row r="2439" spans="1:7" x14ac:dyDescent="0.25">
      <c r="A2439" t="s">
        <v>3178</v>
      </c>
      <c r="B2439" t="s">
        <v>3179</v>
      </c>
      <c r="C2439" t="s">
        <v>6038</v>
      </c>
      <c r="D2439" s="13">
        <v>858786</v>
      </c>
      <c r="E2439" t="s">
        <v>9102</v>
      </c>
      <c r="F2439" t="str">
        <f>IF(ISERROR(VLOOKUP(Transaktionen[[#This Row],[Transaktionen]],BTT[Verwendete Transaktion (Pflichtauswahl)],1,FALSE)),"nein","ja")</f>
        <v>nein</v>
      </c>
    </row>
    <row r="2440" spans="1:7" x14ac:dyDescent="0.25">
      <c r="A2440" t="s">
        <v>3180</v>
      </c>
      <c r="B2440" t="s">
        <v>3181</v>
      </c>
      <c r="C2440" t="s">
        <v>6038</v>
      </c>
      <c r="D2440" s="13">
        <v>237622</v>
      </c>
      <c r="E2440" t="s">
        <v>9102</v>
      </c>
      <c r="F2440" t="str">
        <f>IF(ISERROR(VLOOKUP(Transaktionen[[#This Row],[Transaktionen]],BTT[Verwendete Transaktion (Pflichtauswahl)],1,FALSE)),"nein","ja")</f>
        <v>nein</v>
      </c>
    </row>
    <row r="2441" spans="1:7" x14ac:dyDescent="0.25">
      <c r="A2441" t="s">
        <v>3182</v>
      </c>
      <c r="B2441" t="s">
        <v>3183</v>
      </c>
      <c r="C2441" t="s">
        <v>6038</v>
      </c>
      <c r="D2441" s="13">
        <v>209055</v>
      </c>
      <c r="E2441" t="s">
        <v>9102</v>
      </c>
      <c r="F2441" t="str">
        <f>IF(ISERROR(VLOOKUP(Transaktionen[[#This Row],[Transaktionen]],BTT[Verwendete Transaktion (Pflichtauswahl)],1,FALSE)),"nein","ja")</f>
        <v>nein</v>
      </c>
    </row>
    <row r="2442" spans="1:7"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nein</v>
      </c>
    </row>
    <row r="2444" spans="1:7" x14ac:dyDescent="0.25">
      <c r="A2444" t="s">
        <v>3186</v>
      </c>
      <c r="B2444" t="s">
        <v>3187</v>
      </c>
      <c r="C2444" t="s">
        <v>6038</v>
      </c>
      <c r="D2444" s="13">
        <v>24462</v>
      </c>
      <c r="E2444" t="s">
        <v>9102</v>
      </c>
      <c r="F2444" t="str">
        <f>IF(ISERROR(VLOOKUP(Transaktionen[[#This Row],[Transaktionen]],BTT[Verwendete Transaktion (Pflichtauswahl)],1,FALSE)),"nein","ja")</f>
        <v>nein</v>
      </c>
    </row>
    <row r="2445" spans="1:7" x14ac:dyDescent="0.25">
      <c r="A2445" t="s">
        <v>3188</v>
      </c>
      <c r="B2445" t="s">
        <v>3189</v>
      </c>
      <c r="C2445" t="s">
        <v>6038</v>
      </c>
      <c r="D2445" s="13">
        <v>46234</v>
      </c>
      <c r="E2445" t="s">
        <v>9102</v>
      </c>
      <c r="F2445" t="str">
        <f>IF(ISERROR(VLOOKUP(Transaktionen[[#This Row],[Transaktionen]],BTT[Verwendete Transaktion (Pflichtauswahl)],1,FALSE)),"nein","ja")</f>
        <v>nein</v>
      </c>
    </row>
    <row r="2446" spans="1:7"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nein</v>
      </c>
    </row>
    <row r="2448" spans="1:7" x14ac:dyDescent="0.25">
      <c r="A2448" t="s">
        <v>3192</v>
      </c>
      <c r="B2448" t="s">
        <v>3193</v>
      </c>
      <c r="C2448" t="s">
        <v>6038</v>
      </c>
      <c r="D2448" s="13">
        <v>87433</v>
      </c>
      <c r="E2448" t="s">
        <v>9102</v>
      </c>
      <c r="F2448" t="str">
        <f>IF(ISERROR(VLOOKUP(Transaktionen[[#This Row],[Transaktionen]],BTT[Verwendete Transaktion (Pflichtauswahl)],1,FALSE)),"nein","ja")</f>
        <v>nein</v>
      </c>
    </row>
    <row r="2449" spans="1:6" x14ac:dyDescent="0.25">
      <c r="A2449" t="s">
        <v>3194</v>
      </c>
      <c r="B2449" t="s">
        <v>3195</v>
      </c>
      <c r="C2449" t="s">
        <v>6038</v>
      </c>
      <c r="D2449" s="13">
        <v>35121</v>
      </c>
      <c r="E2449" t="s">
        <v>9102</v>
      </c>
      <c r="F2449" t="str">
        <f>IF(ISERROR(VLOOKUP(Transaktionen[[#This Row],[Transaktionen]],BTT[Verwendete Transaktion (Pflichtauswahl)],1,FALSE)),"nein","ja")</f>
        <v>nein</v>
      </c>
    </row>
    <row r="2450" spans="1:6" x14ac:dyDescent="0.25">
      <c r="A2450" t="s">
        <v>3196</v>
      </c>
      <c r="B2450" t="s">
        <v>3197</v>
      </c>
      <c r="C2450" t="s">
        <v>6038</v>
      </c>
      <c r="D2450" s="13">
        <v>3</v>
      </c>
      <c r="E2450" t="s">
        <v>9102</v>
      </c>
      <c r="F2450" t="str">
        <f>IF(ISERROR(VLOOKUP(Transaktionen[[#This Row],[Transaktionen]],BTT[Verwendete Transaktion (Pflichtauswahl)],1,FALSE)),"nein","ja")</f>
        <v>nein</v>
      </c>
    </row>
    <row r="2451" spans="1:6" x14ac:dyDescent="0.25">
      <c r="A2451" t="s">
        <v>3198</v>
      </c>
      <c r="B2451" t="s">
        <v>3199</v>
      </c>
      <c r="C2451" t="s">
        <v>6038</v>
      </c>
      <c r="D2451" s="13">
        <v>1341</v>
      </c>
      <c r="E2451" t="s">
        <v>9102</v>
      </c>
      <c r="F2451" t="str">
        <f>IF(ISERROR(VLOOKUP(Transaktionen[[#This Row],[Transaktionen]],BTT[Verwendete Transaktion (Pflichtauswahl)],1,FALSE)),"nein","ja")</f>
        <v>nein</v>
      </c>
    </row>
    <row r="2452" spans="1:6" x14ac:dyDescent="0.25">
      <c r="A2452" t="s">
        <v>3200</v>
      </c>
      <c r="B2452" t="s">
        <v>3201</v>
      </c>
      <c r="C2452" t="s">
        <v>6038</v>
      </c>
      <c r="D2452" s="13">
        <v>333186</v>
      </c>
      <c r="E2452" t="s">
        <v>9102</v>
      </c>
      <c r="F2452" t="str">
        <f>IF(ISERROR(VLOOKUP(Transaktionen[[#This Row],[Transaktionen]],BTT[Verwendete Transaktion (Pflichtauswahl)],1,FALSE)),"nein","ja")</f>
        <v>nein</v>
      </c>
    </row>
    <row r="2453" spans="1:6" x14ac:dyDescent="0.25">
      <c r="A2453" t="s">
        <v>3202</v>
      </c>
      <c r="B2453" t="s">
        <v>3203</v>
      </c>
      <c r="C2453" t="s">
        <v>6038</v>
      </c>
      <c r="D2453" s="13">
        <v>13291</v>
      </c>
      <c r="E2453" t="s">
        <v>9102</v>
      </c>
      <c r="F2453" t="str">
        <f>IF(ISERROR(VLOOKUP(Transaktionen[[#This Row],[Transaktionen]],BTT[Verwendete Transaktion (Pflichtauswahl)],1,FALSE)),"nein","ja")</f>
        <v>ja</v>
      </c>
    </row>
    <row r="2454" spans="1:6" x14ac:dyDescent="0.25">
      <c r="A2454" t="s">
        <v>3204</v>
      </c>
      <c r="B2454" t="s">
        <v>3203</v>
      </c>
      <c r="C2454" t="s">
        <v>6038</v>
      </c>
      <c r="D2454" s="13">
        <v>155467</v>
      </c>
      <c r="E2454" t="s">
        <v>9102</v>
      </c>
      <c r="F2454" t="str">
        <f>IF(ISERROR(VLOOKUP(Transaktionen[[#This Row],[Transaktionen]],BTT[Verwendete Transaktion (Pflichtauswahl)],1,FALSE)),"nein","ja")</f>
        <v>nein</v>
      </c>
    </row>
    <row r="2455" spans="1:6" x14ac:dyDescent="0.25">
      <c r="A2455" t="s">
        <v>3205</v>
      </c>
      <c r="B2455" t="s">
        <v>690</v>
      </c>
      <c r="C2455" t="s">
        <v>6038</v>
      </c>
      <c r="D2455" s="13">
        <v>18930</v>
      </c>
      <c r="E2455" t="s">
        <v>9102</v>
      </c>
      <c r="F2455" t="str">
        <f>IF(ISERROR(VLOOKUP(Transaktionen[[#This Row],[Transaktionen]],BTT[Verwendete Transaktion (Pflichtauswahl)],1,FALSE)),"nein","ja")</f>
        <v>nein</v>
      </c>
    </row>
    <row r="2456" spans="1:6" x14ac:dyDescent="0.25">
      <c r="A2456" t="s">
        <v>3206</v>
      </c>
      <c r="B2456" t="s">
        <v>690</v>
      </c>
      <c r="C2456" t="s">
        <v>6038</v>
      </c>
      <c r="D2456" s="13">
        <v>1423659</v>
      </c>
      <c r="E2456" t="s">
        <v>9102</v>
      </c>
      <c r="F2456" t="str">
        <f>IF(ISERROR(VLOOKUP(Transaktionen[[#This Row],[Transaktionen]],BTT[Verwendete Transaktion (Pflichtauswahl)],1,FALSE)),"nein","ja")</f>
        <v>nein</v>
      </c>
    </row>
    <row r="2457" spans="1:6" x14ac:dyDescent="0.25">
      <c r="A2457" t="s">
        <v>3207</v>
      </c>
      <c r="B2457" t="s">
        <v>3208</v>
      </c>
      <c r="C2457" t="s">
        <v>6038</v>
      </c>
      <c r="D2457" s="13">
        <v>53</v>
      </c>
      <c r="E2457" t="s">
        <v>9102</v>
      </c>
      <c r="F2457" t="str">
        <f>IF(ISERROR(VLOOKUP(Transaktionen[[#This Row],[Transaktionen]],BTT[Verwendete Transaktion (Pflichtauswahl)],1,FALSE)),"nein","ja")</f>
        <v>nein</v>
      </c>
    </row>
    <row r="2458" spans="1:6" x14ac:dyDescent="0.25">
      <c r="A2458" t="s">
        <v>3209</v>
      </c>
      <c r="B2458" t="s">
        <v>3208</v>
      </c>
      <c r="C2458" t="s">
        <v>6038</v>
      </c>
      <c r="D2458" s="13">
        <v>3170</v>
      </c>
      <c r="E2458" t="s">
        <v>9102</v>
      </c>
      <c r="F2458" t="str">
        <f>IF(ISERROR(VLOOKUP(Transaktionen[[#This Row],[Transaktionen]],BTT[Verwendete Transaktion (Pflichtauswahl)],1,FALSE)),"nein","ja")</f>
        <v>nein</v>
      </c>
    </row>
    <row r="2459" spans="1:6" x14ac:dyDescent="0.25">
      <c r="A2459" t="s">
        <v>3210</v>
      </c>
      <c r="B2459" t="s">
        <v>3211</v>
      </c>
      <c r="C2459" t="s">
        <v>6038</v>
      </c>
      <c r="D2459" s="13">
        <v>45</v>
      </c>
      <c r="E2459" t="s">
        <v>9102</v>
      </c>
      <c r="F2459" t="str">
        <f>IF(ISERROR(VLOOKUP(Transaktionen[[#This Row],[Transaktionen]],BTT[Verwendete Transaktion (Pflichtauswahl)],1,FALSE)),"nein","ja")</f>
        <v>nein</v>
      </c>
    </row>
    <row r="2460" spans="1:6" x14ac:dyDescent="0.25">
      <c r="A2460" t="s">
        <v>3212</v>
      </c>
      <c r="B2460" t="s">
        <v>3213</v>
      </c>
      <c r="C2460" t="s">
        <v>6038</v>
      </c>
      <c r="D2460" s="13">
        <v>509</v>
      </c>
      <c r="E2460" t="s">
        <v>9102</v>
      </c>
      <c r="F2460" t="str">
        <f>IF(ISERROR(VLOOKUP(Transaktionen[[#This Row],[Transaktionen]],BTT[Verwendete Transaktion (Pflichtauswahl)],1,FALSE)),"nein","ja")</f>
        <v>nein</v>
      </c>
    </row>
    <row r="2461" spans="1:6" x14ac:dyDescent="0.25">
      <c r="A2461" t="s">
        <v>3214</v>
      </c>
      <c r="B2461" t="s">
        <v>3215</v>
      </c>
      <c r="C2461" t="s">
        <v>6038</v>
      </c>
      <c r="D2461" s="13">
        <v>38638</v>
      </c>
      <c r="E2461" t="s">
        <v>9102</v>
      </c>
      <c r="F2461" t="str">
        <f>IF(ISERROR(VLOOKUP(Transaktionen[[#This Row],[Transaktionen]],BTT[Verwendete Transaktion (Pflichtauswahl)],1,FALSE)),"nein","ja")</f>
        <v>nein</v>
      </c>
    </row>
    <row r="2462" spans="1:6" x14ac:dyDescent="0.25">
      <c r="A2462" t="s">
        <v>3216</v>
      </c>
      <c r="B2462" t="s">
        <v>3217</v>
      </c>
      <c r="C2462" t="s">
        <v>6038</v>
      </c>
      <c r="D2462" s="13">
        <v>77874</v>
      </c>
      <c r="E2462" t="s">
        <v>9102</v>
      </c>
      <c r="F2462" t="str">
        <f>IF(ISERROR(VLOOKUP(Transaktionen[[#This Row],[Transaktionen]],BTT[Verwendete Transaktion (Pflichtauswahl)],1,FALSE)),"nein","ja")</f>
        <v>nein</v>
      </c>
    </row>
    <row r="2463" spans="1:6" x14ac:dyDescent="0.25">
      <c r="A2463" t="s">
        <v>3218</v>
      </c>
      <c r="B2463" t="s">
        <v>3219</v>
      </c>
      <c r="C2463" t="s">
        <v>6038</v>
      </c>
      <c r="D2463" s="13">
        <v>3574</v>
      </c>
      <c r="E2463" t="s">
        <v>9102</v>
      </c>
      <c r="F2463" t="str">
        <f>IF(ISERROR(VLOOKUP(Transaktionen[[#This Row],[Transaktionen]],BTT[Verwendete Transaktion (Pflichtauswahl)],1,FALSE)),"nein","ja")</f>
        <v>nein</v>
      </c>
    </row>
    <row r="2464" spans="1:6" x14ac:dyDescent="0.25">
      <c r="A2464" t="s">
        <v>3220</v>
      </c>
      <c r="B2464" t="s">
        <v>3219</v>
      </c>
      <c r="C2464" t="s">
        <v>6038</v>
      </c>
      <c r="D2464" s="13">
        <v>12066</v>
      </c>
      <c r="E2464" t="s">
        <v>9102</v>
      </c>
      <c r="F2464" t="str">
        <f>IF(ISERROR(VLOOKUP(Transaktionen[[#This Row],[Transaktionen]],BTT[Verwendete Transaktion (Pflichtauswahl)],1,FALSE)),"nein","ja")</f>
        <v>nein</v>
      </c>
    </row>
    <row r="2465" spans="1:7" x14ac:dyDescent="0.25">
      <c r="A2465" t="s">
        <v>3221</v>
      </c>
      <c r="B2465" t="s">
        <v>692</v>
      </c>
      <c r="C2465" t="s">
        <v>6038</v>
      </c>
      <c r="D2465" s="13">
        <v>1898453</v>
      </c>
      <c r="E2465" t="s">
        <v>9102</v>
      </c>
      <c r="F2465" t="str">
        <f>IF(ISERROR(VLOOKUP(Transaktionen[[#This Row],[Transaktionen]],BTT[Verwendete Transaktion (Pflichtauswahl)],1,FALSE)),"nein","ja")</f>
        <v>nein</v>
      </c>
    </row>
    <row r="2466" spans="1:7"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nein</v>
      </c>
    </row>
    <row r="2468" spans="1:7" x14ac:dyDescent="0.25">
      <c r="A2468" t="s">
        <v>3224</v>
      </c>
      <c r="B2468" t="s">
        <v>3225</v>
      </c>
      <c r="C2468" t="s">
        <v>6038</v>
      </c>
      <c r="D2468" s="13">
        <v>3823</v>
      </c>
      <c r="E2468" t="s">
        <v>9102</v>
      </c>
      <c r="F2468" t="str">
        <f>IF(ISERROR(VLOOKUP(Transaktionen[[#This Row],[Transaktionen]],BTT[Verwendete Transaktion (Pflichtauswahl)],1,FALSE)),"nein","ja")</f>
        <v>nein</v>
      </c>
    </row>
    <row r="2469" spans="1:7"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nein</v>
      </c>
    </row>
    <row r="2471" spans="1:7"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nein</v>
      </c>
    </row>
    <row r="2474" spans="1:7"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nein</v>
      </c>
    </row>
    <row r="2476" spans="1:7" x14ac:dyDescent="0.25">
      <c r="A2476" t="s">
        <v>3233</v>
      </c>
      <c r="B2476" t="s">
        <v>3234</v>
      </c>
      <c r="C2476" t="s">
        <v>6038</v>
      </c>
      <c r="D2476" s="13">
        <v>303</v>
      </c>
      <c r="E2476" t="s">
        <v>9102</v>
      </c>
      <c r="F2476" t="str">
        <f>IF(ISERROR(VLOOKUP(Transaktionen[[#This Row],[Transaktionen]],BTT[Verwendete Transaktion (Pflichtauswahl)],1,FALSE)),"nein","ja")</f>
        <v>nein</v>
      </c>
    </row>
    <row r="2477" spans="1:7"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nein</v>
      </c>
    </row>
    <row r="2479" spans="1:7" x14ac:dyDescent="0.25">
      <c r="A2479" t="s">
        <v>3237</v>
      </c>
      <c r="B2479" t="s">
        <v>3238</v>
      </c>
      <c r="C2479" t="s">
        <v>6038</v>
      </c>
      <c r="D2479" s="13">
        <v>2</v>
      </c>
      <c r="E2479" t="s">
        <v>9102</v>
      </c>
      <c r="F2479" t="str">
        <f>IF(ISERROR(VLOOKUP(Transaktionen[[#This Row],[Transaktionen]],BTT[Verwendete Transaktion (Pflichtauswahl)],1,FALSE)),"nein","ja")</f>
        <v>nein</v>
      </c>
    </row>
    <row r="2480" spans="1:7" x14ac:dyDescent="0.25">
      <c r="A2480" t="s">
        <v>3239</v>
      </c>
      <c r="B2480" t="s">
        <v>3240</v>
      </c>
      <c r="C2480" t="s">
        <v>6038</v>
      </c>
      <c r="D2480" s="13">
        <v>25611</v>
      </c>
      <c r="E2480" t="s">
        <v>9102</v>
      </c>
      <c r="F2480" t="str">
        <f>IF(ISERROR(VLOOKUP(Transaktionen[[#This Row],[Transaktionen]],BTT[Verwendete Transaktion (Pflichtauswahl)],1,FALSE)),"nein","ja")</f>
        <v>nein</v>
      </c>
    </row>
    <row r="2481" spans="1:7" x14ac:dyDescent="0.25">
      <c r="A2481" t="s">
        <v>3241</v>
      </c>
      <c r="B2481" t="s">
        <v>3242</v>
      </c>
      <c r="C2481" t="s">
        <v>6038</v>
      </c>
      <c r="D2481" s="13">
        <v>2</v>
      </c>
      <c r="E2481" t="s">
        <v>9102</v>
      </c>
      <c r="F2481" t="str">
        <f>IF(ISERROR(VLOOKUP(Transaktionen[[#This Row],[Transaktionen]],BTT[Verwendete Transaktion (Pflichtauswahl)],1,FALSE)),"nein","ja")</f>
        <v>nein</v>
      </c>
    </row>
    <row r="2482" spans="1:7"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nein</v>
      </c>
    </row>
    <row r="2487" spans="1:7" x14ac:dyDescent="0.25">
      <c r="A2487" t="s">
        <v>3251</v>
      </c>
      <c r="B2487" t="s">
        <v>3252</v>
      </c>
      <c r="C2487" t="s">
        <v>6038</v>
      </c>
      <c r="D2487" s="13">
        <v>370</v>
      </c>
      <c r="E2487" t="s">
        <v>9102</v>
      </c>
      <c r="F2487" t="str">
        <f>IF(ISERROR(VLOOKUP(Transaktionen[[#This Row],[Transaktionen]],BTT[Verwendete Transaktion (Pflichtauswahl)],1,FALSE)),"nein","ja")</f>
        <v>nein</v>
      </c>
    </row>
    <row r="2488" spans="1:7" x14ac:dyDescent="0.25">
      <c r="A2488" t="s">
        <v>8582</v>
      </c>
      <c r="C2488" t="s">
        <v>6038</v>
      </c>
      <c r="D2488" s="13" t="s">
        <v>576</v>
      </c>
      <c r="E2488" t="s">
        <v>576</v>
      </c>
      <c r="F2488" t="str">
        <f>IF(ISERROR(VLOOKUP(Transaktionen[[#This Row],[Transaktionen]],BTT[Verwendete Transaktion (Pflichtauswahl)],1,FALSE)),"nein","ja")</f>
        <v>nein</v>
      </c>
    </row>
    <row r="2489" spans="1:7" x14ac:dyDescent="0.25">
      <c r="A2489" t="s">
        <v>3253</v>
      </c>
      <c r="B2489" t="s">
        <v>3254</v>
      </c>
      <c r="C2489" t="s">
        <v>6038</v>
      </c>
      <c r="D2489" s="13">
        <v>1</v>
      </c>
      <c r="E2489" t="s">
        <v>9102</v>
      </c>
      <c r="F2489" t="str">
        <f>IF(ISERROR(VLOOKUP(Transaktionen[[#This Row],[Transaktionen]],BTT[Verwendete Transaktion (Pflichtauswahl)],1,FALSE)),"nein","ja")</f>
        <v>nein</v>
      </c>
    </row>
    <row r="2490" spans="1:7" x14ac:dyDescent="0.25">
      <c r="A2490" t="s">
        <v>3255</v>
      </c>
      <c r="B2490" t="s">
        <v>3256</v>
      </c>
      <c r="C2490" t="s">
        <v>6038</v>
      </c>
      <c r="D2490" s="13">
        <v>3053</v>
      </c>
      <c r="E2490" t="s">
        <v>9102</v>
      </c>
      <c r="F2490" t="str">
        <f>IF(ISERROR(VLOOKUP(Transaktionen[[#This Row],[Transaktionen]],BTT[Verwendete Transaktion (Pflichtauswahl)],1,FALSE)),"nein","ja")</f>
        <v>nein</v>
      </c>
    </row>
    <row r="2491" spans="1:7" x14ac:dyDescent="0.25">
      <c r="A2491" t="s">
        <v>3257</v>
      </c>
      <c r="B2491" t="s">
        <v>3258</v>
      </c>
      <c r="C2491" t="s">
        <v>6038</v>
      </c>
      <c r="D2491" s="13">
        <v>19432</v>
      </c>
      <c r="E2491" t="s">
        <v>9102</v>
      </c>
      <c r="F2491" t="str">
        <f>IF(ISERROR(VLOOKUP(Transaktionen[[#This Row],[Transaktionen]],BTT[Verwendete Transaktion (Pflichtauswahl)],1,FALSE)),"nein","ja")</f>
        <v>nein</v>
      </c>
    </row>
    <row r="2492" spans="1:7" x14ac:dyDescent="0.25">
      <c r="A2492" t="s">
        <v>3259</v>
      </c>
      <c r="B2492" t="s">
        <v>3260</v>
      </c>
      <c r="C2492" t="s">
        <v>6038</v>
      </c>
      <c r="D2492" s="13">
        <v>1645</v>
      </c>
      <c r="E2492" t="s">
        <v>9102</v>
      </c>
      <c r="F2492" t="str">
        <f>IF(ISERROR(VLOOKUP(Transaktionen[[#This Row],[Transaktionen]],BTT[Verwendete Transaktion (Pflichtauswahl)],1,FALSE)),"nein","ja")</f>
        <v>nein</v>
      </c>
    </row>
    <row r="2493" spans="1:7" x14ac:dyDescent="0.25">
      <c r="A2493" t="s">
        <v>3261</v>
      </c>
      <c r="B2493" t="s">
        <v>3262</v>
      </c>
      <c r="C2493" t="s">
        <v>6038</v>
      </c>
      <c r="D2493" s="13">
        <v>23249</v>
      </c>
      <c r="E2493" t="s">
        <v>9102</v>
      </c>
      <c r="F2493" t="str">
        <f>IF(ISERROR(VLOOKUP(Transaktionen[[#This Row],[Transaktionen]],BTT[Verwendete Transaktion (Pflichtauswahl)],1,FALSE)),"nein","ja")</f>
        <v>nein</v>
      </c>
    </row>
    <row r="2494" spans="1:7" x14ac:dyDescent="0.25">
      <c r="A2494" t="s">
        <v>3263</v>
      </c>
      <c r="B2494" t="s">
        <v>3264</v>
      </c>
      <c r="C2494" t="s">
        <v>6038</v>
      </c>
      <c r="D2494" s="13">
        <v>2417</v>
      </c>
      <c r="E2494" t="s">
        <v>9102</v>
      </c>
      <c r="F2494" t="str">
        <f>IF(ISERROR(VLOOKUP(Transaktionen[[#This Row],[Transaktionen]],BTT[Verwendete Transaktion (Pflichtauswahl)],1,FALSE)),"nein","ja")</f>
        <v>nein</v>
      </c>
    </row>
    <row r="2495" spans="1:7" x14ac:dyDescent="0.25">
      <c r="A2495" t="s">
        <v>3265</v>
      </c>
      <c r="B2495" t="s">
        <v>3266</v>
      </c>
      <c r="C2495" t="s">
        <v>6038</v>
      </c>
      <c r="D2495" s="13">
        <v>133</v>
      </c>
      <c r="E2495" t="s">
        <v>9102</v>
      </c>
      <c r="F2495" t="str">
        <f>IF(ISERROR(VLOOKUP(Transaktionen[[#This Row],[Transaktionen]],BTT[Verwendete Transaktion (Pflichtauswahl)],1,FALSE)),"nein","ja")</f>
        <v>nein</v>
      </c>
    </row>
    <row r="2496" spans="1:7" x14ac:dyDescent="0.25">
      <c r="A2496" t="s">
        <v>3267</v>
      </c>
      <c r="B2496" t="s">
        <v>3268</v>
      </c>
      <c r="C2496" t="s">
        <v>6038</v>
      </c>
      <c r="D2496" s="13">
        <v>13469</v>
      </c>
      <c r="E2496" t="s">
        <v>9102</v>
      </c>
      <c r="F2496" t="str">
        <f>IF(ISERROR(VLOOKUP(Transaktionen[[#This Row],[Transaktionen]],BTT[Verwendete Transaktion (Pflichtauswahl)],1,FALSE)),"nein","ja")</f>
        <v>nein</v>
      </c>
    </row>
    <row r="2497" spans="1:7" x14ac:dyDescent="0.25">
      <c r="A2497" t="s">
        <v>3269</v>
      </c>
      <c r="B2497" t="s">
        <v>3270</v>
      </c>
      <c r="C2497" t="s">
        <v>6038</v>
      </c>
      <c r="D2497" s="13">
        <v>4980</v>
      </c>
      <c r="E2497" t="s">
        <v>9102</v>
      </c>
      <c r="F2497" t="str">
        <f>IF(ISERROR(VLOOKUP(Transaktionen[[#This Row],[Transaktionen]],BTT[Verwendete Transaktion (Pflichtauswahl)],1,FALSE)),"nein","ja")</f>
        <v>nein</v>
      </c>
    </row>
    <row r="2498" spans="1:7" x14ac:dyDescent="0.25">
      <c r="A2498" t="s">
        <v>3271</v>
      </c>
      <c r="B2498" t="s">
        <v>3272</v>
      </c>
      <c r="C2498" t="s">
        <v>6038</v>
      </c>
      <c r="D2498" s="13">
        <v>72</v>
      </c>
      <c r="E2498" t="s">
        <v>9102</v>
      </c>
      <c r="F2498" t="str">
        <f>IF(ISERROR(VLOOKUP(Transaktionen[[#This Row],[Transaktionen]],BTT[Verwendete Transaktion (Pflichtauswahl)],1,FALSE)),"nein","ja")</f>
        <v>nein</v>
      </c>
    </row>
    <row r="2499" spans="1:7" x14ac:dyDescent="0.25">
      <c r="A2499" t="s">
        <v>3273</v>
      </c>
      <c r="B2499" t="s">
        <v>3274</v>
      </c>
      <c r="C2499" t="s">
        <v>6038</v>
      </c>
      <c r="D2499" s="13">
        <v>34927</v>
      </c>
      <c r="E2499" t="s">
        <v>9102</v>
      </c>
      <c r="F2499" t="str">
        <f>IF(ISERROR(VLOOKUP(Transaktionen[[#This Row],[Transaktionen]],BTT[Verwendete Transaktion (Pflichtauswahl)],1,FALSE)),"nein","ja")</f>
        <v>nein</v>
      </c>
    </row>
    <row r="2500" spans="1:7" x14ac:dyDescent="0.25">
      <c r="A2500" t="s">
        <v>3275</v>
      </c>
      <c r="B2500" t="s">
        <v>3276</v>
      </c>
      <c r="C2500" t="s">
        <v>6038</v>
      </c>
      <c r="D2500" s="13">
        <v>22191</v>
      </c>
      <c r="E2500" t="s">
        <v>9102</v>
      </c>
      <c r="F2500" t="str">
        <f>IF(ISERROR(VLOOKUP(Transaktionen[[#This Row],[Transaktionen]],BTT[Verwendete Transaktion (Pflichtauswahl)],1,FALSE)),"nein","ja")</f>
        <v>nein</v>
      </c>
    </row>
    <row r="2501" spans="1:7" x14ac:dyDescent="0.25">
      <c r="A2501" t="s">
        <v>3277</v>
      </c>
      <c r="B2501" t="s">
        <v>3278</v>
      </c>
      <c r="C2501" t="s">
        <v>6038</v>
      </c>
      <c r="D2501" s="13">
        <v>486</v>
      </c>
      <c r="E2501" t="s">
        <v>9102</v>
      </c>
      <c r="F2501" t="str">
        <f>IF(ISERROR(VLOOKUP(Transaktionen[[#This Row],[Transaktionen]],BTT[Verwendete Transaktion (Pflichtauswahl)],1,FALSE)),"nein","ja")</f>
        <v>nein</v>
      </c>
    </row>
    <row r="2502" spans="1:7" x14ac:dyDescent="0.25">
      <c r="A2502" t="s">
        <v>3279</v>
      </c>
      <c r="B2502" t="s">
        <v>3280</v>
      </c>
      <c r="C2502" t="s">
        <v>6038</v>
      </c>
      <c r="D2502" s="13">
        <v>119</v>
      </c>
      <c r="E2502" t="s">
        <v>9102</v>
      </c>
      <c r="F2502" t="str">
        <f>IF(ISERROR(VLOOKUP(Transaktionen[[#This Row],[Transaktionen]],BTT[Verwendete Transaktion (Pflichtauswahl)],1,FALSE)),"nein","ja")</f>
        <v>nein</v>
      </c>
    </row>
    <row r="2503" spans="1:7" x14ac:dyDescent="0.25">
      <c r="A2503" t="s">
        <v>3281</v>
      </c>
      <c r="B2503" t="s">
        <v>3282</v>
      </c>
      <c r="C2503" t="s">
        <v>6038</v>
      </c>
      <c r="D2503" s="13">
        <v>43378</v>
      </c>
      <c r="E2503" t="s">
        <v>9102</v>
      </c>
      <c r="F2503" t="str">
        <f>IF(ISERROR(VLOOKUP(Transaktionen[[#This Row],[Transaktionen]],BTT[Verwendete Transaktion (Pflichtauswahl)],1,FALSE)),"nein","ja")</f>
        <v>nein</v>
      </c>
    </row>
    <row r="2504" spans="1:7" x14ac:dyDescent="0.25">
      <c r="A2504" t="s">
        <v>3283</v>
      </c>
      <c r="B2504" t="s">
        <v>3284</v>
      </c>
      <c r="C2504" t="s">
        <v>6038</v>
      </c>
      <c r="D2504" s="13">
        <v>17741</v>
      </c>
      <c r="E2504" t="s">
        <v>9102</v>
      </c>
      <c r="F2504" t="str">
        <f>IF(ISERROR(VLOOKUP(Transaktionen[[#This Row],[Transaktionen]],BTT[Verwendete Transaktion (Pflichtauswahl)],1,FALSE)),"nein","ja")</f>
        <v>nein</v>
      </c>
    </row>
    <row r="2505" spans="1:7" x14ac:dyDescent="0.25">
      <c r="A2505" t="s">
        <v>3285</v>
      </c>
      <c r="B2505" t="s">
        <v>3286</v>
      </c>
      <c r="C2505" t="s">
        <v>6038</v>
      </c>
      <c r="D2505" s="13" t="s">
        <v>576</v>
      </c>
      <c r="E2505" t="s">
        <v>576</v>
      </c>
      <c r="F2505" t="str">
        <f>IF(ISERROR(VLOOKUP(Transaktionen[[#This Row],[Transaktionen]],BTT[Verwendete Transaktion (Pflichtauswahl)],1,FALSE)),"nein","ja")</f>
        <v>nein</v>
      </c>
    </row>
    <row r="2506" spans="1:7" x14ac:dyDescent="0.25">
      <c r="A2506" t="s">
        <v>3287</v>
      </c>
      <c r="B2506" t="s">
        <v>3288</v>
      </c>
      <c r="C2506" t="s">
        <v>6038</v>
      </c>
      <c r="D2506" s="13">
        <v>2</v>
      </c>
      <c r="E2506" t="s">
        <v>576</v>
      </c>
      <c r="F2506" t="str">
        <f>IF(ISERROR(VLOOKUP(Transaktionen[[#This Row],[Transaktionen]],BTT[Verwendete Transaktion (Pflichtauswahl)],1,FALSE)),"nein","ja")</f>
        <v>nein</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nein</v>
      </c>
    </row>
    <row r="2510" spans="1:7" x14ac:dyDescent="0.25">
      <c r="A2510" t="s">
        <v>3291</v>
      </c>
      <c r="B2510" t="s">
        <v>3292</v>
      </c>
      <c r="C2510" t="s">
        <v>6038</v>
      </c>
      <c r="D2510" s="13">
        <v>4</v>
      </c>
      <c r="E2510" t="s">
        <v>576</v>
      </c>
      <c r="F2510" t="str">
        <f>IF(ISERROR(VLOOKUP(Transaktionen[[#This Row],[Transaktionen]],BTT[Verwendete Transaktion (Pflichtauswahl)],1,FALSE)),"nein","ja")</f>
        <v>nein</v>
      </c>
    </row>
    <row r="2511" spans="1:7" x14ac:dyDescent="0.25">
      <c r="A2511" t="s">
        <v>3293</v>
      </c>
      <c r="B2511" t="s">
        <v>3294</v>
      </c>
      <c r="C2511" t="s">
        <v>6038</v>
      </c>
      <c r="D2511" s="13">
        <v>30310</v>
      </c>
      <c r="E2511" t="s">
        <v>9102</v>
      </c>
      <c r="F2511" t="str">
        <f>IF(ISERROR(VLOOKUP(Transaktionen[[#This Row],[Transaktionen]],BTT[Verwendete Transaktion (Pflichtauswahl)],1,FALSE)),"nein","ja")</f>
        <v>nein</v>
      </c>
    </row>
    <row r="2512" spans="1:7" x14ac:dyDescent="0.25">
      <c r="A2512" t="s">
        <v>3295</v>
      </c>
      <c r="B2512" t="s">
        <v>3296</v>
      </c>
      <c r="C2512" t="s">
        <v>6038</v>
      </c>
      <c r="D2512" s="13">
        <v>4408458</v>
      </c>
      <c r="E2512" t="s">
        <v>9102</v>
      </c>
      <c r="F2512" t="str">
        <f>IF(ISERROR(VLOOKUP(Transaktionen[[#This Row],[Transaktionen]],BTT[Verwendete Transaktion (Pflichtauswahl)],1,FALSE)),"nein","ja")</f>
        <v>ja</v>
      </c>
    </row>
    <row r="2513" spans="1:7" x14ac:dyDescent="0.25">
      <c r="A2513" t="s">
        <v>3297</v>
      </c>
      <c r="B2513" t="s">
        <v>3296</v>
      </c>
      <c r="C2513" t="s">
        <v>6038</v>
      </c>
      <c r="D2513" s="13">
        <v>9063</v>
      </c>
      <c r="E2513" t="s">
        <v>9102</v>
      </c>
      <c r="F2513" t="str">
        <f>IF(ISERROR(VLOOKUP(Transaktionen[[#This Row],[Transaktionen]],BTT[Verwendete Transaktion (Pflichtauswahl)],1,FALSE)),"nein","ja")</f>
        <v>nein</v>
      </c>
    </row>
    <row r="2514" spans="1:7" x14ac:dyDescent="0.25">
      <c r="A2514" t="s">
        <v>3298</v>
      </c>
      <c r="B2514" t="s">
        <v>3296</v>
      </c>
      <c r="C2514" t="s">
        <v>6038</v>
      </c>
      <c r="D2514" s="13">
        <v>17491</v>
      </c>
      <c r="E2514" t="s">
        <v>9102</v>
      </c>
      <c r="F2514" t="str">
        <f>IF(ISERROR(VLOOKUP(Transaktionen[[#This Row],[Transaktionen]],BTT[Verwendete Transaktion (Pflichtauswahl)],1,FALSE)),"nein","ja")</f>
        <v>nein</v>
      </c>
    </row>
    <row r="2515" spans="1:7" x14ac:dyDescent="0.25">
      <c r="A2515" t="s">
        <v>3299</v>
      </c>
      <c r="B2515" t="s">
        <v>696</v>
      </c>
      <c r="C2515" t="s">
        <v>6038</v>
      </c>
      <c r="D2515" s="13">
        <v>5105405</v>
      </c>
      <c r="E2515" t="s">
        <v>9102</v>
      </c>
      <c r="F2515" t="str">
        <f>IF(ISERROR(VLOOKUP(Transaktionen[[#This Row],[Transaktionen]],BTT[Verwendete Transaktion (Pflichtauswahl)],1,FALSE)),"nein","ja")</f>
        <v>ja</v>
      </c>
    </row>
    <row r="2516" spans="1:7" x14ac:dyDescent="0.25">
      <c r="A2516" t="s">
        <v>3300</v>
      </c>
      <c r="B2516" t="s">
        <v>3301</v>
      </c>
      <c r="C2516" t="s">
        <v>6038</v>
      </c>
      <c r="D2516" s="13">
        <v>2</v>
      </c>
      <c r="E2516" t="s">
        <v>576</v>
      </c>
      <c r="F2516" t="str">
        <f>IF(ISERROR(VLOOKUP(Transaktionen[[#This Row],[Transaktionen]],BTT[Verwendete Transaktion (Pflichtauswahl)],1,FALSE)),"nein","ja")</f>
        <v>nein</v>
      </c>
    </row>
    <row r="2517" spans="1:7" x14ac:dyDescent="0.25">
      <c r="A2517" t="s">
        <v>3302</v>
      </c>
      <c r="B2517" t="s">
        <v>3303</v>
      </c>
      <c r="C2517" t="s">
        <v>6038</v>
      </c>
      <c r="D2517" s="13" t="s">
        <v>576</v>
      </c>
      <c r="E2517" t="s">
        <v>576</v>
      </c>
      <c r="F2517" t="str">
        <f>IF(ISERROR(VLOOKUP(Transaktionen[[#This Row],[Transaktionen]],BTT[Verwendete Transaktion (Pflichtauswahl)],1,FALSE)),"nein","ja")</f>
        <v>nein</v>
      </c>
    </row>
    <row r="2518" spans="1:7" x14ac:dyDescent="0.25">
      <c r="A2518" t="s">
        <v>3304</v>
      </c>
      <c r="B2518" t="s">
        <v>3305</v>
      </c>
      <c r="C2518" t="s">
        <v>6038</v>
      </c>
      <c r="D2518" s="13">
        <v>3217</v>
      </c>
      <c r="E2518" t="s">
        <v>9102</v>
      </c>
      <c r="F2518" t="str">
        <f>IF(ISERROR(VLOOKUP(Transaktionen[[#This Row],[Transaktionen]],BTT[Verwendete Transaktion (Pflichtauswahl)],1,FALSE)),"nein","ja")</f>
        <v>nein</v>
      </c>
    </row>
    <row r="2519" spans="1:7" x14ac:dyDescent="0.25">
      <c r="A2519" t="s">
        <v>3306</v>
      </c>
      <c r="B2519" t="s">
        <v>3307</v>
      </c>
      <c r="C2519" t="s">
        <v>6038</v>
      </c>
      <c r="D2519" s="13">
        <v>4123471</v>
      </c>
      <c r="E2519" t="s">
        <v>9102</v>
      </c>
      <c r="F2519" t="str">
        <f>IF(ISERROR(VLOOKUP(Transaktionen[[#This Row],[Transaktionen]],BTT[Verwendete Transaktion (Pflichtauswahl)],1,FALSE)),"nein","ja")</f>
        <v>nein</v>
      </c>
    </row>
    <row r="2520" spans="1:7" x14ac:dyDescent="0.25">
      <c r="A2520" t="s">
        <v>3308</v>
      </c>
      <c r="B2520" t="s">
        <v>3309</v>
      </c>
      <c r="C2520" t="s">
        <v>6092</v>
      </c>
      <c r="D2520" s="13">
        <v>233</v>
      </c>
      <c r="E2520" t="s">
        <v>9102</v>
      </c>
      <c r="F2520" t="str">
        <f>IF(ISERROR(VLOOKUP(Transaktionen[[#This Row],[Transaktionen]],BTT[Verwendete Transaktion (Pflichtauswahl)],1,FALSE)),"nein","ja")</f>
        <v>nein</v>
      </c>
    </row>
    <row r="2521" spans="1:7" x14ac:dyDescent="0.25">
      <c r="A2521" t="s">
        <v>3310</v>
      </c>
      <c r="B2521" t="s">
        <v>3311</v>
      </c>
      <c r="C2521" t="s">
        <v>6092</v>
      </c>
      <c r="D2521" s="13">
        <v>15735</v>
      </c>
      <c r="E2521" t="s">
        <v>9102</v>
      </c>
      <c r="F2521" t="str">
        <f>IF(ISERROR(VLOOKUP(Transaktionen[[#This Row],[Transaktionen]],BTT[Verwendete Transaktion (Pflichtauswahl)],1,FALSE)),"nein","ja")</f>
        <v>nein</v>
      </c>
    </row>
    <row r="2522" spans="1:7" x14ac:dyDescent="0.25">
      <c r="A2522" t="s">
        <v>3312</v>
      </c>
      <c r="B2522" t="s">
        <v>3313</v>
      </c>
      <c r="C2522" t="s">
        <v>6092</v>
      </c>
      <c r="D2522" s="13">
        <v>176823</v>
      </c>
      <c r="E2522" t="s">
        <v>9102</v>
      </c>
      <c r="F2522" t="str">
        <f>IF(ISERROR(VLOOKUP(Transaktionen[[#This Row],[Transaktionen]],BTT[Verwendete Transaktion (Pflichtauswahl)],1,FALSE)),"nein","ja")</f>
        <v>nein</v>
      </c>
    </row>
    <row r="2523" spans="1:7" x14ac:dyDescent="0.25">
      <c r="A2523" t="s">
        <v>3314</v>
      </c>
      <c r="B2523" t="s">
        <v>3315</v>
      </c>
      <c r="C2523" t="s">
        <v>6092</v>
      </c>
      <c r="D2523" s="13">
        <v>1754</v>
      </c>
      <c r="E2523" t="s">
        <v>9102</v>
      </c>
      <c r="F2523" t="str">
        <f>IF(ISERROR(VLOOKUP(Transaktionen[[#This Row],[Transaktionen]],BTT[Verwendete Transaktion (Pflichtauswahl)],1,FALSE)),"nein","ja")</f>
        <v>nein</v>
      </c>
    </row>
    <row r="2524" spans="1:7"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nein</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nein</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ja</v>
      </c>
    </row>
    <row r="2532" spans="1:7" x14ac:dyDescent="0.25">
      <c r="A2532" t="s">
        <v>3322</v>
      </c>
      <c r="B2532" t="s">
        <v>3323</v>
      </c>
      <c r="C2532" t="s">
        <v>6092</v>
      </c>
      <c r="D2532" s="13">
        <v>217632</v>
      </c>
      <c r="E2532" t="s">
        <v>9102</v>
      </c>
      <c r="F2532" t="str">
        <f>IF(ISERROR(VLOOKUP(Transaktionen[[#This Row],[Transaktionen]],BTT[Verwendete Transaktion (Pflichtauswahl)],1,FALSE)),"nein","ja")</f>
        <v>ja</v>
      </c>
    </row>
    <row r="2533" spans="1:7" x14ac:dyDescent="0.25">
      <c r="A2533" t="s">
        <v>3324</v>
      </c>
      <c r="B2533" t="s">
        <v>698</v>
      </c>
      <c r="C2533" t="s">
        <v>6092</v>
      </c>
      <c r="D2533" s="13">
        <v>430249</v>
      </c>
      <c r="E2533" t="s">
        <v>9102</v>
      </c>
      <c r="F2533" t="str">
        <f>IF(ISERROR(VLOOKUP(Transaktionen[[#This Row],[Transaktionen]],BTT[Verwendete Transaktion (Pflichtauswahl)],1,FALSE)),"nein","ja")</f>
        <v>ja</v>
      </c>
    </row>
    <row r="2534" spans="1:7" x14ac:dyDescent="0.25">
      <c r="A2534" t="s">
        <v>3325</v>
      </c>
      <c r="B2534" t="s">
        <v>3326</v>
      </c>
      <c r="C2534" t="s">
        <v>6092</v>
      </c>
      <c r="D2534" s="13">
        <v>4605</v>
      </c>
      <c r="E2534" t="s">
        <v>9102</v>
      </c>
      <c r="F2534" t="str">
        <f>IF(ISERROR(VLOOKUP(Transaktionen[[#This Row],[Transaktionen]],BTT[Verwendete Transaktion (Pflichtauswahl)],1,FALSE)),"nein","ja")</f>
        <v>nein</v>
      </c>
    </row>
    <row r="2535" spans="1:7" x14ac:dyDescent="0.25">
      <c r="A2535" t="s">
        <v>3327</v>
      </c>
      <c r="B2535" t="s">
        <v>3328</v>
      </c>
      <c r="C2535" t="s">
        <v>6092</v>
      </c>
      <c r="D2535" s="13">
        <v>7464</v>
      </c>
      <c r="E2535" t="s">
        <v>9102</v>
      </c>
      <c r="F2535" t="str">
        <f>IF(ISERROR(VLOOKUP(Transaktionen[[#This Row],[Transaktionen]],BTT[Verwendete Transaktion (Pflichtauswahl)],1,FALSE)),"nein","ja")</f>
        <v>nein</v>
      </c>
    </row>
    <row r="2536" spans="1:7"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nein</v>
      </c>
    </row>
    <row r="2539" spans="1:7"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nein</v>
      </c>
    </row>
    <row r="2541" spans="1:7" x14ac:dyDescent="0.25">
      <c r="A2541" t="s">
        <v>3333</v>
      </c>
      <c r="B2541" t="s">
        <v>3334</v>
      </c>
      <c r="C2541" t="s">
        <v>6092</v>
      </c>
      <c r="D2541" s="13">
        <v>248</v>
      </c>
      <c r="E2541" t="s">
        <v>9102</v>
      </c>
      <c r="F2541" t="str">
        <f>IF(ISERROR(VLOOKUP(Transaktionen[[#This Row],[Transaktionen]],BTT[Verwendete Transaktion (Pflichtauswahl)],1,FALSE)),"nein","ja")</f>
        <v>nein</v>
      </c>
    </row>
    <row r="2542" spans="1:7" x14ac:dyDescent="0.25">
      <c r="A2542" t="s">
        <v>3335</v>
      </c>
      <c r="B2542" t="s">
        <v>3336</v>
      </c>
      <c r="C2542" t="s">
        <v>6092</v>
      </c>
      <c r="D2542" s="13">
        <v>4174</v>
      </c>
      <c r="E2542" t="s">
        <v>9102</v>
      </c>
      <c r="F2542" t="str">
        <f>IF(ISERROR(VLOOKUP(Transaktionen[[#This Row],[Transaktionen]],BTT[Verwendete Transaktion (Pflichtauswahl)],1,FALSE)),"nein","ja")</f>
        <v>nein</v>
      </c>
    </row>
    <row r="2543" spans="1:7"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nein</v>
      </c>
    </row>
    <row r="2548" spans="1:7" x14ac:dyDescent="0.25">
      <c r="A2548" t="s">
        <v>3338</v>
      </c>
      <c r="B2548" t="s">
        <v>3339</v>
      </c>
      <c r="C2548" t="s">
        <v>6092</v>
      </c>
      <c r="D2548" s="13">
        <v>2</v>
      </c>
      <c r="E2548" t="s">
        <v>576</v>
      </c>
      <c r="F2548" t="str">
        <f>IF(ISERROR(VLOOKUP(Transaktionen[[#This Row],[Transaktionen]],BTT[Verwendete Transaktion (Pflichtauswahl)],1,FALSE)),"nein","ja")</f>
        <v>nein</v>
      </c>
    </row>
    <row r="2549" spans="1:7"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nein</v>
      </c>
    </row>
    <row r="2552" spans="1:7"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nein</v>
      </c>
    </row>
    <row r="2554" spans="1:7" x14ac:dyDescent="0.25">
      <c r="A2554" t="s">
        <v>3342</v>
      </c>
      <c r="B2554" t="s">
        <v>3343</v>
      </c>
      <c r="C2554" t="s">
        <v>6092</v>
      </c>
      <c r="D2554" s="13">
        <v>97</v>
      </c>
      <c r="E2554" t="s">
        <v>9102</v>
      </c>
      <c r="F2554" t="str">
        <f>IF(ISERROR(VLOOKUP(Transaktionen[[#This Row],[Transaktionen]],BTT[Verwendete Transaktion (Pflichtauswahl)],1,FALSE)),"nein","ja")</f>
        <v>nein</v>
      </c>
    </row>
    <row r="2555" spans="1:7" x14ac:dyDescent="0.25">
      <c r="A2555" t="s">
        <v>3344</v>
      </c>
      <c r="B2555" t="s">
        <v>3345</v>
      </c>
      <c r="C2555" t="s">
        <v>6092</v>
      </c>
      <c r="D2555" s="13">
        <v>1205</v>
      </c>
      <c r="E2555" t="s">
        <v>9102</v>
      </c>
      <c r="F2555" t="str">
        <f>IF(ISERROR(VLOOKUP(Transaktionen[[#This Row],[Transaktionen]],BTT[Verwendete Transaktion (Pflichtauswahl)],1,FALSE)),"nein","ja")</f>
        <v>nein</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nein</v>
      </c>
    </row>
    <row r="2558" spans="1:7" x14ac:dyDescent="0.25">
      <c r="A2558" t="s">
        <v>3348</v>
      </c>
      <c r="B2558" t="s">
        <v>3349</v>
      </c>
      <c r="C2558" t="s">
        <v>6038</v>
      </c>
      <c r="D2558" s="13">
        <v>56721</v>
      </c>
      <c r="E2558" t="s">
        <v>9102</v>
      </c>
      <c r="F2558" t="str">
        <f>IF(ISERROR(VLOOKUP(Transaktionen[[#This Row],[Transaktionen]],BTT[Verwendete Transaktion (Pflichtauswahl)],1,FALSE)),"nein","ja")</f>
        <v>nein</v>
      </c>
    </row>
    <row r="2559" spans="1:7" x14ac:dyDescent="0.25">
      <c r="A2559" t="s">
        <v>3350</v>
      </c>
      <c r="B2559" t="s">
        <v>3351</v>
      </c>
      <c r="C2559" t="s">
        <v>6038</v>
      </c>
      <c r="D2559" s="13">
        <v>356</v>
      </c>
      <c r="E2559" t="s">
        <v>9102</v>
      </c>
      <c r="F2559" t="str">
        <f>IF(ISERROR(VLOOKUP(Transaktionen[[#This Row],[Transaktionen]],BTT[Verwendete Transaktion (Pflichtauswahl)],1,FALSE)),"nein","ja")</f>
        <v>nein</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nein</v>
      </c>
    </row>
    <row r="2563" spans="1:7" x14ac:dyDescent="0.25">
      <c r="A2563" t="s">
        <v>3354</v>
      </c>
      <c r="B2563" t="s">
        <v>3355</v>
      </c>
      <c r="C2563" t="s">
        <v>6096</v>
      </c>
      <c r="D2563" s="13">
        <v>44</v>
      </c>
      <c r="E2563" t="s">
        <v>9102</v>
      </c>
      <c r="F2563" t="str">
        <f>IF(ISERROR(VLOOKUP(Transaktionen[[#This Row],[Transaktionen]],BTT[Verwendete Transaktion (Pflichtauswahl)],1,FALSE)),"nein","ja")</f>
        <v>nein</v>
      </c>
    </row>
    <row r="2564" spans="1:7" x14ac:dyDescent="0.25">
      <c r="A2564" t="s">
        <v>3356</v>
      </c>
      <c r="B2564" t="s">
        <v>3357</v>
      </c>
      <c r="C2564" t="s">
        <v>6092</v>
      </c>
      <c r="D2564" s="13">
        <v>20</v>
      </c>
      <c r="E2564" t="s">
        <v>9102</v>
      </c>
      <c r="F2564" t="str">
        <f>IF(ISERROR(VLOOKUP(Transaktionen[[#This Row],[Transaktionen]],BTT[Verwendete Transaktion (Pflichtauswahl)],1,FALSE)),"nein","ja")</f>
        <v>nein</v>
      </c>
    </row>
    <row r="2565" spans="1:7" x14ac:dyDescent="0.25">
      <c r="A2565" t="s">
        <v>3358</v>
      </c>
      <c r="B2565" t="s">
        <v>3359</v>
      </c>
      <c r="C2565" t="s">
        <v>6038</v>
      </c>
      <c r="D2565" s="13">
        <v>6</v>
      </c>
      <c r="E2565" t="s">
        <v>9102</v>
      </c>
      <c r="F2565" t="str">
        <f>IF(ISERROR(VLOOKUP(Transaktionen[[#This Row],[Transaktionen]],BTT[Verwendete Transaktion (Pflichtauswahl)],1,FALSE)),"nein","ja")</f>
        <v>nein</v>
      </c>
    </row>
    <row r="2566" spans="1:7" x14ac:dyDescent="0.25">
      <c r="A2566" t="s">
        <v>3360</v>
      </c>
      <c r="B2566" t="s">
        <v>702</v>
      </c>
      <c r="C2566" t="s">
        <v>6038</v>
      </c>
      <c r="D2566" s="13">
        <v>176</v>
      </c>
      <c r="E2566" t="s">
        <v>9102</v>
      </c>
      <c r="F2566" t="str">
        <f>IF(ISERROR(VLOOKUP(Transaktionen[[#This Row],[Transaktionen]],BTT[Verwendete Transaktion (Pflichtauswahl)],1,FALSE)),"nein","ja")</f>
        <v>nein</v>
      </c>
    </row>
    <row r="2567" spans="1:7" x14ac:dyDescent="0.25">
      <c r="A2567" t="s">
        <v>3361</v>
      </c>
      <c r="B2567" t="s">
        <v>3362</v>
      </c>
      <c r="C2567" t="s">
        <v>6038</v>
      </c>
      <c r="D2567" s="13">
        <v>209</v>
      </c>
      <c r="E2567" t="s">
        <v>9102</v>
      </c>
      <c r="F2567" t="str">
        <f>IF(ISERROR(VLOOKUP(Transaktionen[[#This Row],[Transaktionen]],BTT[Verwendete Transaktion (Pflichtauswahl)],1,FALSE)),"nein","ja")</f>
        <v>nein</v>
      </c>
    </row>
    <row r="2568" spans="1:7" x14ac:dyDescent="0.25">
      <c r="A2568" t="s">
        <v>3363</v>
      </c>
      <c r="B2568" t="s">
        <v>3364</v>
      </c>
      <c r="C2568" t="s">
        <v>6095</v>
      </c>
      <c r="D2568" s="13">
        <v>220</v>
      </c>
      <c r="E2568" t="s">
        <v>9102</v>
      </c>
      <c r="F2568" t="str">
        <f>IF(ISERROR(VLOOKUP(Transaktionen[[#This Row],[Transaktionen]],BTT[Verwendete Transaktion (Pflichtauswahl)],1,FALSE)),"nein","ja")</f>
        <v>nein</v>
      </c>
    </row>
    <row r="2569" spans="1:7" x14ac:dyDescent="0.25">
      <c r="A2569" t="s">
        <v>3365</v>
      </c>
      <c r="B2569" t="s">
        <v>3366</v>
      </c>
      <c r="C2569" t="s">
        <v>6038</v>
      </c>
      <c r="D2569" s="13">
        <v>1374</v>
      </c>
      <c r="E2569" t="s">
        <v>9102</v>
      </c>
      <c r="F2569" t="str">
        <f>IF(ISERROR(VLOOKUP(Transaktionen[[#This Row],[Transaktionen]],BTT[Verwendete Transaktion (Pflichtauswahl)],1,FALSE)),"nein","ja")</f>
        <v>nein</v>
      </c>
    </row>
    <row r="2570" spans="1:7" x14ac:dyDescent="0.25">
      <c r="A2570" t="s">
        <v>3367</v>
      </c>
      <c r="B2570" t="s">
        <v>3368</v>
      </c>
      <c r="C2570" t="s">
        <v>6038</v>
      </c>
      <c r="D2570" s="13">
        <v>1096</v>
      </c>
      <c r="E2570" t="s">
        <v>9102</v>
      </c>
      <c r="F2570" t="str">
        <f>IF(ISERROR(VLOOKUP(Transaktionen[[#This Row],[Transaktionen]],BTT[Verwendete Transaktion (Pflichtauswahl)],1,FALSE)),"nein","ja")</f>
        <v>nein</v>
      </c>
    </row>
    <row r="2571" spans="1:7" x14ac:dyDescent="0.25">
      <c r="A2571" t="s">
        <v>3369</v>
      </c>
      <c r="B2571" t="s">
        <v>3370</v>
      </c>
      <c r="C2571" t="s">
        <v>6038</v>
      </c>
      <c r="D2571" s="13" t="s">
        <v>576</v>
      </c>
      <c r="E2571" t="s">
        <v>576</v>
      </c>
      <c r="F2571" t="str">
        <f>IF(ISERROR(VLOOKUP(Transaktionen[[#This Row],[Transaktionen]],BTT[Verwendete Transaktion (Pflichtauswahl)],1,FALSE)),"nein","ja")</f>
        <v>nein</v>
      </c>
    </row>
    <row r="2572" spans="1:7" x14ac:dyDescent="0.25">
      <c r="A2572" t="s">
        <v>3371</v>
      </c>
      <c r="B2572" t="s">
        <v>3372</v>
      </c>
      <c r="C2572" t="s">
        <v>6038</v>
      </c>
      <c r="D2572" s="13">
        <v>3098</v>
      </c>
      <c r="E2572" t="s">
        <v>9102</v>
      </c>
      <c r="F2572" t="str">
        <f>IF(ISERROR(VLOOKUP(Transaktionen[[#This Row],[Transaktionen]],BTT[Verwendete Transaktion (Pflichtauswahl)],1,FALSE)),"nein","ja")</f>
        <v>nein</v>
      </c>
    </row>
    <row r="2573" spans="1:7" x14ac:dyDescent="0.25">
      <c r="A2573" t="s">
        <v>3373</v>
      </c>
      <c r="B2573" t="s">
        <v>3374</v>
      </c>
      <c r="C2573" t="s">
        <v>6038</v>
      </c>
      <c r="D2573" s="13">
        <v>96289</v>
      </c>
      <c r="E2573" t="s">
        <v>9102</v>
      </c>
      <c r="F2573" t="str">
        <f>IF(ISERROR(VLOOKUP(Transaktionen[[#This Row],[Transaktionen]],BTT[Verwendete Transaktion (Pflichtauswahl)],1,FALSE)),"nein","ja")</f>
        <v>nein</v>
      </c>
    </row>
    <row r="2574" spans="1:7" x14ac:dyDescent="0.25">
      <c r="A2574" t="s">
        <v>3375</v>
      </c>
      <c r="B2574" t="s">
        <v>3376</v>
      </c>
      <c r="C2574" t="s">
        <v>6038</v>
      </c>
      <c r="D2574" s="13">
        <v>1011890</v>
      </c>
      <c r="E2574" t="s">
        <v>9102</v>
      </c>
      <c r="F2574" t="str">
        <f>IF(ISERROR(VLOOKUP(Transaktionen[[#This Row],[Transaktionen]],BTT[Verwendete Transaktion (Pflichtauswahl)],1,FALSE)),"nein","ja")</f>
        <v>nein</v>
      </c>
    </row>
    <row r="2575" spans="1:7" x14ac:dyDescent="0.25">
      <c r="A2575" t="s">
        <v>3377</v>
      </c>
      <c r="B2575" t="s">
        <v>3378</v>
      </c>
      <c r="C2575" t="s">
        <v>6038</v>
      </c>
      <c r="D2575" s="13">
        <v>3</v>
      </c>
      <c r="E2575" t="s">
        <v>9102</v>
      </c>
      <c r="F2575" t="str">
        <f>IF(ISERROR(VLOOKUP(Transaktionen[[#This Row],[Transaktionen]],BTT[Verwendete Transaktion (Pflichtauswahl)],1,FALSE)),"nein","ja")</f>
        <v>nein</v>
      </c>
    </row>
    <row r="2576" spans="1:7" x14ac:dyDescent="0.25">
      <c r="A2576" t="s">
        <v>3379</v>
      </c>
      <c r="B2576" t="s">
        <v>3380</v>
      </c>
      <c r="C2576" t="s">
        <v>6038</v>
      </c>
      <c r="D2576" s="13">
        <v>1636</v>
      </c>
      <c r="E2576" t="s">
        <v>9102</v>
      </c>
      <c r="F2576" t="str">
        <f>IF(ISERROR(VLOOKUP(Transaktionen[[#This Row],[Transaktionen]],BTT[Verwendete Transaktion (Pflichtauswahl)],1,FALSE)),"nein","ja")</f>
        <v>nein</v>
      </c>
    </row>
    <row r="2577" spans="1:7" x14ac:dyDescent="0.25">
      <c r="A2577" t="s">
        <v>3381</v>
      </c>
      <c r="B2577" t="s">
        <v>3382</v>
      </c>
      <c r="C2577" t="s">
        <v>6038</v>
      </c>
      <c r="D2577" s="13">
        <v>372</v>
      </c>
      <c r="E2577" t="s">
        <v>9102</v>
      </c>
      <c r="F2577" t="str">
        <f>IF(ISERROR(VLOOKUP(Transaktionen[[#This Row],[Transaktionen]],BTT[Verwendete Transaktion (Pflichtauswahl)],1,FALSE)),"nein","ja")</f>
        <v>nein</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nein</v>
      </c>
    </row>
    <row r="2581" spans="1:7" x14ac:dyDescent="0.25">
      <c r="A2581" t="s">
        <v>8522</v>
      </c>
      <c r="B2581" t="s">
        <v>8523</v>
      </c>
      <c r="C2581" t="s">
        <v>8485</v>
      </c>
      <c r="D2581" s="13" t="s">
        <v>576</v>
      </c>
      <c r="E2581" t="s">
        <v>576</v>
      </c>
      <c r="F2581" t="str">
        <f>IF(ISERROR(VLOOKUP(Transaktionen[[#This Row],[Transaktionen]],BTT[Verwendete Transaktion (Pflichtauswahl)],1,FALSE)),"nein","ja")</f>
        <v>ja</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nein</v>
      </c>
    </row>
    <row r="2589" spans="1:7" x14ac:dyDescent="0.25">
      <c r="A2589" t="s">
        <v>9394</v>
      </c>
      <c r="B2589" t="s">
        <v>9395</v>
      </c>
      <c r="C2589" t="s">
        <v>6037</v>
      </c>
      <c r="D2589" s="13">
        <v>24</v>
      </c>
      <c r="E2589" t="s">
        <v>9102</v>
      </c>
      <c r="F2589" t="str">
        <f>IF(ISERROR(VLOOKUP(Transaktionen[[#This Row],[Transaktionen]],BTT[Verwendete Transaktion (Pflichtauswahl)],1,FALSE)),"nein","ja")</f>
        <v>nein</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nein</v>
      </c>
    </row>
    <row r="2592" spans="1:7" x14ac:dyDescent="0.25">
      <c r="A2592" t="s">
        <v>3395</v>
      </c>
      <c r="B2592" t="s">
        <v>3396</v>
      </c>
      <c r="C2592" t="s">
        <v>6037</v>
      </c>
      <c r="D2592" s="13">
        <v>50</v>
      </c>
      <c r="E2592" t="s">
        <v>9102</v>
      </c>
      <c r="F2592" t="str">
        <f>IF(ISERROR(VLOOKUP(Transaktionen[[#This Row],[Transaktionen]],BTT[Verwendete Transaktion (Pflichtauswahl)],1,FALSE)),"nein","ja")</f>
        <v>nein</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nein</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nein</v>
      </c>
    </row>
    <row r="2597" spans="1:7" x14ac:dyDescent="0.25">
      <c r="A2597" t="s">
        <v>7144</v>
      </c>
      <c r="B2597" t="s">
        <v>8164</v>
      </c>
      <c r="C2597" t="s">
        <v>6037</v>
      </c>
      <c r="D2597" s="13">
        <v>20</v>
      </c>
      <c r="E2597" t="s">
        <v>9102</v>
      </c>
      <c r="F2597" t="str">
        <f>IF(ISERROR(VLOOKUP(Transaktionen[[#This Row],[Transaktionen]],BTT[Verwendete Transaktion (Pflichtauswahl)],1,FALSE)),"nein","ja")</f>
        <v>nein</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nein</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nein</v>
      </c>
    </row>
    <row r="2606" spans="1:7" x14ac:dyDescent="0.25">
      <c r="A2606" t="s">
        <v>3407</v>
      </c>
      <c r="B2606" t="s">
        <v>3408</v>
      </c>
      <c r="C2606" t="s">
        <v>6037</v>
      </c>
      <c r="D2606" s="13">
        <v>2510</v>
      </c>
      <c r="E2606" t="s">
        <v>576</v>
      </c>
      <c r="F2606" t="str">
        <f>IF(ISERROR(VLOOKUP(Transaktionen[[#This Row],[Transaktionen]],BTT[Verwendete Transaktion (Pflichtauswahl)],1,FALSE)),"nein","ja")</f>
        <v>nein</v>
      </c>
    </row>
    <row r="2607" spans="1:7" x14ac:dyDescent="0.25">
      <c r="A2607" t="s">
        <v>3409</v>
      </c>
      <c r="B2607" t="s">
        <v>3408</v>
      </c>
      <c r="C2607" t="s">
        <v>6037</v>
      </c>
      <c r="D2607" s="13">
        <v>630</v>
      </c>
      <c r="E2607" t="s">
        <v>576</v>
      </c>
      <c r="F2607" s="10" t="str">
        <f>IF(ISERROR(VLOOKUP(Transaktionen[[#This Row],[Transaktionen]],BTT[Verwendete Transaktion (Pflichtauswahl)],1,FALSE)),"nein","ja")</f>
        <v>nein</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nein</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nein</v>
      </c>
    </row>
    <row r="2615" spans="1:7" x14ac:dyDescent="0.25">
      <c r="A2615" t="s">
        <v>3422</v>
      </c>
      <c r="B2615" t="s">
        <v>3423</v>
      </c>
      <c r="C2615" t="s">
        <v>6037</v>
      </c>
      <c r="D2615" s="13">
        <v>195</v>
      </c>
      <c r="E2615" t="s">
        <v>9102</v>
      </c>
      <c r="F2615" t="str">
        <f>IF(ISERROR(VLOOKUP(Transaktionen[[#This Row],[Transaktionen]],BTT[Verwendete Transaktion (Pflichtauswahl)],1,FALSE)),"nein","ja")</f>
        <v>nein</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nein</v>
      </c>
    </row>
    <row r="2620" spans="1:7" x14ac:dyDescent="0.25">
      <c r="A2620" t="s">
        <v>9222</v>
      </c>
      <c r="B2620" t="s">
        <v>9223</v>
      </c>
      <c r="C2620" t="s">
        <v>6037</v>
      </c>
      <c r="D2620" s="13">
        <v>8</v>
      </c>
      <c r="E2620" t="s">
        <v>9102</v>
      </c>
      <c r="F2620" t="str">
        <f>IF(ISERROR(VLOOKUP(Transaktionen[[#This Row],[Transaktionen]],BTT[Verwendete Transaktion (Pflichtauswahl)],1,FALSE)),"nein","ja")</f>
        <v>nein</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nein</v>
      </c>
    </row>
    <row r="2623" spans="1:7" x14ac:dyDescent="0.25">
      <c r="A2623" t="s">
        <v>3427</v>
      </c>
      <c r="B2623" t="s">
        <v>3428</v>
      </c>
      <c r="C2623" t="s">
        <v>6037</v>
      </c>
      <c r="D2623" s="13">
        <v>50</v>
      </c>
      <c r="E2623" t="s">
        <v>576</v>
      </c>
      <c r="F2623" t="str">
        <f>IF(ISERROR(VLOOKUP(Transaktionen[[#This Row],[Transaktionen]],BTT[Verwendete Transaktion (Pflichtauswahl)],1,FALSE)),"nein","ja")</f>
        <v>nein</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nein</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nein</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nein</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nein</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nein</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nein</v>
      </c>
    </row>
    <row r="2670" spans="1:7" x14ac:dyDescent="0.25">
      <c r="A2670" t="s">
        <v>3494</v>
      </c>
      <c r="B2670" t="s">
        <v>3495</v>
      </c>
      <c r="C2670" t="s">
        <v>3</v>
      </c>
      <c r="D2670" s="13">
        <v>36</v>
      </c>
      <c r="E2670" t="s">
        <v>9102</v>
      </c>
      <c r="F2670" t="str">
        <f>IF(ISERROR(VLOOKUP(Transaktionen[[#This Row],[Transaktionen]],BTT[Verwendete Transaktion (Pflichtauswahl)],1,FALSE)),"nein","ja")</f>
        <v>nein</v>
      </c>
    </row>
    <row r="2671" spans="1:7" x14ac:dyDescent="0.25">
      <c r="A2671" t="s">
        <v>3496</v>
      </c>
      <c r="B2671" t="s">
        <v>3497</v>
      </c>
      <c r="C2671" t="s">
        <v>3</v>
      </c>
      <c r="D2671" s="13">
        <v>753</v>
      </c>
      <c r="E2671" t="s">
        <v>9102</v>
      </c>
      <c r="F2671" t="str">
        <f>IF(ISERROR(VLOOKUP(Transaktionen[[#This Row],[Transaktionen]],BTT[Verwendete Transaktion (Pflichtauswahl)],1,FALSE)),"nein","ja")</f>
        <v>nein</v>
      </c>
    </row>
    <row r="2672" spans="1:7" x14ac:dyDescent="0.25">
      <c r="A2672" t="s">
        <v>3498</v>
      </c>
      <c r="B2672" t="s">
        <v>3499</v>
      </c>
      <c r="C2672" t="s">
        <v>3</v>
      </c>
      <c r="D2672" s="13">
        <v>50</v>
      </c>
      <c r="E2672" t="s">
        <v>576</v>
      </c>
      <c r="F2672" t="str">
        <f>IF(ISERROR(VLOOKUP(Transaktionen[[#This Row],[Transaktionen]],BTT[Verwendete Transaktion (Pflichtauswahl)],1,FALSE)),"nein","ja")</f>
        <v>nein</v>
      </c>
    </row>
    <row r="2673" spans="1:7" x14ac:dyDescent="0.25">
      <c r="A2673" t="s">
        <v>3500</v>
      </c>
      <c r="B2673" t="s">
        <v>3501</v>
      </c>
      <c r="C2673" t="s">
        <v>3</v>
      </c>
      <c r="D2673" s="13">
        <v>24</v>
      </c>
      <c r="E2673" t="s">
        <v>576</v>
      </c>
      <c r="F2673" t="str">
        <f>IF(ISERROR(VLOOKUP(Transaktionen[[#This Row],[Transaktionen]],BTT[Verwendete Transaktion (Pflichtauswahl)],1,FALSE)),"nein","ja")</f>
        <v>nein</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nein</v>
      </c>
    </row>
    <row r="2682" spans="1:7" x14ac:dyDescent="0.25">
      <c r="A2682" t="s">
        <v>3518</v>
      </c>
      <c r="B2682" t="s">
        <v>3519</v>
      </c>
      <c r="C2682" t="s">
        <v>3</v>
      </c>
      <c r="D2682" s="13">
        <v>18</v>
      </c>
      <c r="E2682" t="s">
        <v>576</v>
      </c>
      <c r="F2682" t="str">
        <f>IF(ISERROR(VLOOKUP(Transaktionen[[#This Row],[Transaktionen]],BTT[Verwendete Transaktion (Pflichtauswahl)],1,FALSE)),"nein","ja")</f>
        <v>nein</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nein</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nein</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nein</v>
      </c>
    </row>
    <row r="2697" spans="1:7" x14ac:dyDescent="0.25">
      <c r="A2697" t="s">
        <v>3538</v>
      </c>
      <c r="B2697" t="s">
        <v>3539</v>
      </c>
      <c r="C2697" t="s">
        <v>3</v>
      </c>
      <c r="D2697" s="13">
        <v>4</v>
      </c>
      <c r="E2697" t="s">
        <v>9102</v>
      </c>
      <c r="F2697" t="str">
        <f>IF(ISERROR(VLOOKUP(Transaktionen[[#This Row],[Transaktionen]],BTT[Verwendete Transaktion (Pflichtauswahl)],1,FALSE)),"nein","ja")</f>
        <v>nein</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nein</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nein</v>
      </c>
    </row>
    <row r="2779" spans="1:7"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nein</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nein</v>
      </c>
    </row>
    <row r="2866" spans="1:7" x14ac:dyDescent="0.25">
      <c r="A2866" t="s">
        <v>3733</v>
      </c>
      <c r="B2866" t="s">
        <v>3734</v>
      </c>
      <c r="C2866" t="s">
        <v>8454</v>
      </c>
      <c r="D2866" s="13">
        <v>27139</v>
      </c>
      <c r="E2866" t="s">
        <v>9102</v>
      </c>
      <c r="F2866" t="str">
        <f>IF(ISERROR(VLOOKUP(Transaktionen[[#This Row],[Transaktionen]],BTT[Verwendete Transaktion (Pflichtauswahl)],1,FALSE)),"nein","ja")</f>
        <v>nein</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nein</v>
      </c>
    </row>
    <row r="2872" spans="1:7" x14ac:dyDescent="0.25">
      <c r="A2872" t="s">
        <v>3743</v>
      </c>
      <c r="B2872" t="s">
        <v>3744</v>
      </c>
      <c r="C2872" t="s">
        <v>8454</v>
      </c>
      <c r="D2872" s="13">
        <v>808</v>
      </c>
      <c r="E2872" t="s">
        <v>9102</v>
      </c>
      <c r="F2872" t="str">
        <f>IF(ISERROR(VLOOKUP(Transaktionen[[#This Row],[Transaktionen]],BTT[Verwendete Transaktion (Pflichtauswahl)],1,FALSE)),"nein","ja")</f>
        <v>nein</v>
      </c>
    </row>
    <row r="2873" spans="1:7" x14ac:dyDescent="0.25">
      <c r="A2873" t="s">
        <v>3745</v>
      </c>
      <c r="B2873" t="s">
        <v>3746</v>
      </c>
      <c r="C2873" t="s">
        <v>8454</v>
      </c>
      <c r="D2873" s="13">
        <v>78807</v>
      </c>
      <c r="E2873" t="s">
        <v>9102</v>
      </c>
      <c r="F2873" t="str">
        <f>IF(ISERROR(VLOOKUP(Transaktionen[[#This Row],[Transaktionen]],BTT[Verwendete Transaktion (Pflichtauswahl)],1,FALSE)),"nein","ja")</f>
        <v>nein</v>
      </c>
    </row>
    <row r="2874" spans="1:7" x14ac:dyDescent="0.25">
      <c r="A2874" t="s">
        <v>3747</v>
      </c>
      <c r="B2874" t="s">
        <v>3748</v>
      </c>
      <c r="C2874" t="s">
        <v>8454</v>
      </c>
      <c r="D2874" s="13">
        <v>320</v>
      </c>
      <c r="E2874" t="s">
        <v>9102</v>
      </c>
      <c r="F2874" t="str">
        <f>IF(ISERROR(VLOOKUP(Transaktionen[[#This Row],[Transaktionen]],BTT[Verwendete Transaktion (Pflichtauswahl)],1,FALSE)),"nein","ja")</f>
        <v>nein</v>
      </c>
    </row>
    <row r="2875" spans="1:7" x14ac:dyDescent="0.25">
      <c r="A2875" t="s">
        <v>3749</v>
      </c>
      <c r="B2875" t="s">
        <v>3750</v>
      </c>
      <c r="C2875" t="s">
        <v>6090</v>
      </c>
      <c r="D2875" s="13">
        <v>22</v>
      </c>
      <c r="E2875" t="s">
        <v>9102</v>
      </c>
      <c r="F2875" t="str">
        <f>IF(ISERROR(VLOOKUP(Transaktionen[[#This Row],[Transaktionen]],BTT[Verwendete Transaktion (Pflichtauswahl)],1,FALSE)),"nein","ja")</f>
        <v>nein</v>
      </c>
    </row>
    <row r="2876" spans="1:7" x14ac:dyDescent="0.25">
      <c r="A2876" t="s">
        <v>3751</v>
      </c>
      <c r="B2876" t="s">
        <v>3752</v>
      </c>
      <c r="C2876" t="s">
        <v>6090</v>
      </c>
      <c r="D2876" s="13">
        <v>3271</v>
      </c>
      <c r="E2876" t="s">
        <v>9102</v>
      </c>
      <c r="F2876" t="str">
        <f>IF(ISERROR(VLOOKUP(Transaktionen[[#This Row],[Transaktionen]],BTT[Verwendete Transaktion (Pflichtauswahl)],1,FALSE)),"nein","ja")</f>
        <v>nein</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nein</v>
      </c>
    </row>
    <row r="2879" spans="1:7" x14ac:dyDescent="0.25">
      <c r="A2879" t="s">
        <v>3755</v>
      </c>
      <c r="B2879" t="s">
        <v>3756</v>
      </c>
      <c r="C2879" t="s">
        <v>6090</v>
      </c>
      <c r="D2879" s="13">
        <v>992</v>
      </c>
      <c r="E2879" t="s">
        <v>9102</v>
      </c>
      <c r="F2879" t="str">
        <f>IF(ISERROR(VLOOKUP(Transaktionen[[#This Row],[Transaktionen]],BTT[Verwendete Transaktion (Pflichtauswahl)],1,FALSE)),"nein","ja")</f>
        <v>nein</v>
      </c>
    </row>
    <row r="2880" spans="1:7" x14ac:dyDescent="0.25">
      <c r="A2880" t="s">
        <v>3757</v>
      </c>
      <c r="B2880" t="s">
        <v>3758</v>
      </c>
      <c r="C2880" t="s">
        <v>6090</v>
      </c>
      <c r="D2880" s="13">
        <v>1396</v>
      </c>
      <c r="E2880" t="s">
        <v>9102</v>
      </c>
      <c r="F2880" t="str">
        <f>IF(ISERROR(VLOOKUP(Transaktionen[[#This Row],[Transaktionen]],BTT[Verwendete Transaktion (Pflichtauswahl)],1,FALSE)),"nein","ja")</f>
        <v>nein</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nein</v>
      </c>
    </row>
    <row r="2883" spans="1:7" x14ac:dyDescent="0.25">
      <c r="A2883" t="s">
        <v>3761</v>
      </c>
      <c r="B2883" t="s">
        <v>3762</v>
      </c>
      <c r="C2883" t="s">
        <v>6090</v>
      </c>
      <c r="D2883" s="13">
        <v>204</v>
      </c>
      <c r="E2883" t="s">
        <v>576</v>
      </c>
      <c r="F2883" t="str">
        <f>IF(ISERROR(VLOOKUP(Transaktionen[[#This Row],[Transaktionen]],BTT[Verwendete Transaktion (Pflichtauswahl)],1,FALSE)),"nein","ja")</f>
        <v>nein</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nein</v>
      </c>
    </row>
    <row r="2887" spans="1:7" x14ac:dyDescent="0.25">
      <c r="A2887" t="s">
        <v>8583</v>
      </c>
      <c r="C2887" t="s">
        <v>6038</v>
      </c>
      <c r="D2887" s="13" t="s">
        <v>576</v>
      </c>
      <c r="E2887" t="s">
        <v>576</v>
      </c>
      <c r="F2887" t="str">
        <f>IF(ISERROR(VLOOKUP(Transaktionen[[#This Row],[Transaktionen]],BTT[Verwendete Transaktion (Pflichtauswahl)],1,FALSE)),"nein","ja")</f>
        <v>nein</v>
      </c>
    </row>
    <row r="2888" spans="1:7" x14ac:dyDescent="0.25">
      <c r="A2888" t="s">
        <v>3763</v>
      </c>
      <c r="B2888" t="s">
        <v>3764</v>
      </c>
      <c r="C2888" t="s">
        <v>6090</v>
      </c>
      <c r="D2888" s="13">
        <v>150</v>
      </c>
      <c r="E2888" t="s">
        <v>9102</v>
      </c>
      <c r="F2888" t="str">
        <f>IF(ISERROR(VLOOKUP(Transaktionen[[#This Row],[Transaktionen]],BTT[Verwendete Transaktion (Pflichtauswahl)],1,FALSE)),"nein","ja")</f>
        <v>nein</v>
      </c>
    </row>
    <row r="2889" spans="1:7" x14ac:dyDescent="0.25">
      <c r="A2889" t="s">
        <v>3765</v>
      </c>
      <c r="B2889" t="s">
        <v>3766</v>
      </c>
      <c r="C2889" t="s">
        <v>6090</v>
      </c>
      <c r="D2889" s="13">
        <v>2</v>
      </c>
      <c r="E2889" t="s">
        <v>9102</v>
      </c>
      <c r="F2889" t="str">
        <f>IF(ISERROR(VLOOKUP(Transaktionen[[#This Row],[Transaktionen]],BTT[Verwendete Transaktion (Pflichtauswahl)],1,FALSE)),"nein","ja")</f>
        <v>nein</v>
      </c>
    </row>
    <row r="2890" spans="1:7" x14ac:dyDescent="0.25">
      <c r="A2890" t="s">
        <v>3767</v>
      </c>
      <c r="B2890" t="s">
        <v>3768</v>
      </c>
      <c r="C2890" t="s">
        <v>6090</v>
      </c>
      <c r="D2890" s="13">
        <v>90337</v>
      </c>
      <c r="E2890" t="s">
        <v>9102</v>
      </c>
      <c r="F2890" t="str">
        <f>IF(ISERROR(VLOOKUP(Transaktionen[[#This Row],[Transaktionen]],BTT[Verwendete Transaktion (Pflichtauswahl)],1,FALSE)),"nein","ja")</f>
        <v>nein</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nein</v>
      </c>
    </row>
    <row r="2893" spans="1:7" x14ac:dyDescent="0.25">
      <c r="A2893" t="s">
        <v>3771</v>
      </c>
      <c r="B2893" t="s">
        <v>3772</v>
      </c>
      <c r="C2893" t="s">
        <v>6090</v>
      </c>
      <c r="D2893" s="13">
        <v>11138</v>
      </c>
      <c r="E2893" t="s">
        <v>9102</v>
      </c>
      <c r="F2893" t="str">
        <f>IF(ISERROR(VLOOKUP(Transaktionen[[#This Row],[Transaktionen]],BTT[Verwendete Transaktion (Pflichtauswahl)],1,FALSE)),"nein","ja")</f>
        <v>nein</v>
      </c>
    </row>
    <row r="2894" spans="1:7" x14ac:dyDescent="0.25">
      <c r="A2894" t="s">
        <v>3773</v>
      </c>
      <c r="B2894" t="s">
        <v>3774</v>
      </c>
      <c r="C2894" t="s">
        <v>6090</v>
      </c>
      <c r="D2894" s="13">
        <v>6883</v>
      </c>
      <c r="E2894" t="s">
        <v>9102</v>
      </c>
      <c r="F2894" t="str">
        <f>IF(ISERROR(VLOOKUP(Transaktionen[[#This Row],[Transaktionen]],BTT[Verwendete Transaktion (Pflichtauswahl)],1,FALSE)),"nein","ja")</f>
        <v>nein</v>
      </c>
    </row>
    <row r="2895" spans="1:7" x14ac:dyDescent="0.25">
      <c r="A2895" t="s">
        <v>3775</v>
      </c>
      <c r="B2895" t="s">
        <v>3776</v>
      </c>
      <c r="C2895" t="s">
        <v>6090</v>
      </c>
      <c r="D2895" s="13">
        <v>2216</v>
      </c>
      <c r="E2895" t="s">
        <v>9102</v>
      </c>
      <c r="F2895" t="str">
        <f>IF(ISERROR(VLOOKUP(Transaktionen[[#This Row],[Transaktionen]],BTT[Verwendete Transaktion (Pflichtauswahl)],1,FALSE)),"nein","ja")</f>
        <v>nein</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nein</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nein</v>
      </c>
    </row>
    <row r="2900" spans="1:7" x14ac:dyDescent="0.25">
      <c r="A2900" t="s">
        <v>3779</v>
      </c>
      <c r="B2900" t="s">
        <v>3780</v>
      </c>
      <c r="C2900" t="s">
        <v>6090</v>
      </c>
      <c r="D2900" s="13">
        <v>1136</v>
      </c>
      <c r="E2900" t="s">
        <v>9102</v>
      </c>
      <c r="F2900" t="str">
        <f>IF(ISERROR(VLOOKUP(Transaktionen[[#This Row],[Transaktionen]],BTT[Verwendete Transaktion (Pflichtauswahl)],1,FALSE)),"nein","ja")</f>
        <v>nein</v>
      </c>
    </row>
    <row r="2901" spans="1:7" x14ac:dyDescent="0.25">
      <c r="A2901" t="s">
        <v>3781</v>
      </c>
      <c r="B2901" t="s">
        <v>3782</v>
      </c>
      <c r="C2901" t="s">
        <v>6090</v>
      </c>
      <c r="D2901" s="13">
        <v>282</v>
      </c>
      <c r="E2901" t="s">
        <v>9102</v>
      </c>
      <c r="F2901" t="str">
        <f>IF(ISERROR(VLOOKUP(Transaktionen[[#This Row],[Transaktionen]],BTT[Verwendete Transaktion (Pflichtauswahl)],1,FALSE)),"nein","ja")</f>
        <v>nein</v>
      </c>
    </row>
    <row r="2902" spans="1:7" x14ac:dyDescent="0.25">
      <c r="A2902" t="s">
        <v>3783</v>
      </c>
      <c r="B2902" t="s">
        <v>3784</v>
      </c>
      <c r="C2902" t="s">
        <v>6090</v>
      </c>
      <c r="D2902" s="13">
        <v>121</v>
      </c>
      <c r="E2902" t="s">
        <v>9102</v>
      </c>
      <c r="F2902" t="str">
        <f>IF(ISERROR(VLOOKUP(Transaktionen[[#This Row],[Transaktionen]],BTT[Verwendete Transaktion (Pflichtauswahl)],1,FALSE)),"nein","ja")</f>
        <v>nein</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nein</v>
      </c>
    </row>
    <row r="2906" spans="1:7" x14ac:dyDescent="0.25">
      <c r="A2906" t="s">
        <v>7224</v>
      </c>
      <c r="B2906" t="s">
        <v>8241</v>
      </c>
      <c r="C2906" t="s">
        <v>6090</v>
      </c>
      <c r="D2906" s="13">
        <v>14</v>
      </c>
      <c r="E2906" t="s">
        <v>9102</v>
      </c>
      <c r="F2906" t="str">
        <f>IF(ISERROR(VLOOKUP(Transaktionen[[#This Row],[Transaktionen]],BTT[Verwendete Transaktion (Pflichtauswahl)],1,FALSE)),"nein","ja")</f>
        <v>nein</v>
      </c>
    </row>
    <row r="2907" spans="1:7" x14ac:dyDescent="0.25">
      <c r="A2907" t="s">
        <v>3785</v>
      </c>
      <c r="B2907" t="s">
        <v>3786</v>
      </c>
      <c r="C2907" t="s">
        <v>6090</v>
      </c>
      <c r="D2907" s="13">
        <v>12</v>
      </c>
      <c r="E2907" t="s">
        <v>9102</v>
      </c>
      <c r="F2907" t="str">
        <f>IF(ISERROR(VLOOKUP(Transaktionen[[#This Row],[Transaktionen]],BTT[Verwendete Transaktion (Pflichtauswahl)],1,FALSE)),"nein","ja")</f>
        <v>nein</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nein</v>
      </c>
    </row>
    <row r="2910" spans="1:7" x14ac:dyDescent="0.25">
      <c r="A2910" t="s">
        <v>3789</v>
      </c>
      <c r="B2910" t="s">
        <v>3790</v>
      </c>
      <c r="C2910" t="s">
        <v>6090</v>
      </c>
      <c r="D2910" s="13">
        <v>911</v>
      </c>
      <c r="E2910" t="s">
        <v>9102</v>
      </c>
      <c r="F2910" t="str">
        <f>IF(ISERROR(VLOOKUP(Transaktionen[[#This Row],[Transaktionen]],BTT[Verwendete Transaktion (Pflichtauswahl)],1,FALSE)),"nein","ja")</f>
        <v>nein</v>
      </c>
    </row>
    <row r="2911" spans="1:7" x14ac:dyDescent="0.25">
      <c r="A2911" t="s">
        <v>3791</v>
      </c>
      <c r="B2911" t="s">
        <v>3792</v>
      </c>
      <c r="C2911" t="s">
        <v>6090</v>
      </c>
      <c r="D2911" s="13">
        <v>373</v>
      </c>
      <c r="E2911" t="s">
        <v>9102</v>
      </c>
      <c r="F2911" t="str">
        <f>IF(ISERROR(VLOOKUP(Transaktionen[[#This Row],[Transaktionen]],BTT[Verwendete Transaktion (Pflichtauswahl)],1,FALSE)),"nein","ja")</f>
        <v>nein</v>
      </c>
    </row>
    <row r="2912" spans="1:7" x14ac:dyDescent="0.25">
      <c r="A2912" t="s">
        <v>3793</v>
      </c>
      <c r="B2912" t="s">
        <v>3794</v>
      </c>
      <c r="C2912" t="s">
        <v>6090</v>
      </c>
      <c r="D2912" s="13">
        <v>46</v>
      </c>
      <c r="E2912" t="s">
        <v>9102</v>
      </c>
      <c r="F2912" t="str">
        <f>IF(ISERROR(VLOOKUP(Transaktionen[[#This Row],[Transaktionen]],BTT[Verwendete Transaktion (Pflichtauswahl)],1,FALSE)),"nein","ja")</f>
        <v>nein</v>
      </c>
    </row>
    <row r="2913" spans="1:7" x14ac:dyDescent="0.25">
      <c r="A2913" t="s">
        <v>3795</v>
      </c>
      <c r="B2913" t="s">
        <v>3796</v>
      </c>
      <c r="C2913" t="s">
        <v>6090</v>
      </c>
      <c r="D2913" s="13">
        <v>14</v>
      </c>
      <c r="E2913" t="s">
        <v>576</v>
      </c>
      <c r="F2913" t="str">
        <f>IF(ISERROR(VLOOKUP(Transaktionen[[#This Row],[Transaktionen]],BTT[Verwendete Transaktion (Pflichtauswahl)],1,FALSE)),"nein","ja")</f>
        <v>nein</v>
      </c>
    </row>
    <row r="2914" spans="1:7" x14ac:dyDescent="0.25">
      <c r="A2914" t="s">
        <v>3797</v>
      </c>
      <c r="B2914" t="s">
        <v>3798</v>
      </c>
      <c r="C2914" t="s">
        <v>6090</v>
      </c>
      <c r="D2914" s="13">
        <v>1321</v>
      </c>
      <c r="E2914" t="s">
        <v>9102</v>
      </c>
      <c r="F2914" t="str">
        <f>IF(ISERROR(VLOOKUP(Transaktionen[[#This Row],[Transaktionen]],BTT[Verwendete Transaktion (Pflichtauswahl)],1,FALSE)),"nein","ja")</f>
        <v>nein</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nein</v>
      </c>
    </row>
    <row r="2918" spans="1:7" x14ac:dyDescent="0.25">
      <c r="A2918" t="s">
        <v>7226</v>
      </c>
      <c r="B2918" t="s">
        <v>8243</v>
      </c>
      <c r="C2918" t="s">
        <v>6085</v>
      </c>
      <c r="D2918" s="13">
        <v>4</v>
      </c>
      <c r="E2918" t="s">
        <v>9102</v>
      </c>
      <c r="F2918" t="str">
        <f>IF(ISERROR(VLOOKUP(Transaktionen[[#This Row],[Transaktionen]],BTT[Verwendete Transaktion (Pflichtauswahl)],1,FALSE)),"nein","ja")</f>
        <v>nein</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nein</v>
      </c>
    </row>
    <row r="2928" spans="1:7" x14ac:dyDescent="0.25">
      <c r="A2928" t="s">
        <v>3809</v>
      </c>
      <c r="B2928" t="s">
        <v>3810</v>
      </c>
      <c r="C2928" t="s">
        <v>6085</v>
      </c>
      <c r="D2928" s="13">
        <v>18309</v>
      </c>
      <c r="E2928" t="s">
        <v>9102</v>
      </c>
      <c r="F2928" t="str">
        <f>IF(ISERROR(VLOOKUP(Transaktionen[[#This Row],[Transaktionen]],BTT[Verwendete Transaktion (Pflichtauswahl)],1,FALSE)),"nein","ja")</f>
        <v>nein</v>
      </c>
    </row>
    <row r="2929" spans="1:7" x14ac:dyDescent="0.25">
      <c r="A2929" t="s">
        <v>3811</v>
      </c>
      <c r="B2929" t="s">
        <v>3812</v>
      </c>
      <c r="C2929" t="s">
        <v>6085</v>
      </c>
      <c r="D2929" s="13">
        <v>684</v>
      </c>
      <c r="E2929" t="s">
        <v>9102</v>
      </c>
      <c r="F2929" t="str">
        <f>IF(ISERROR(VLOOKUP(Transaktionen[[#This Row],[Transaktionen]],BTT[Verwendete Transaktion (Pflichtauswahl)],1,FALSE)),"nein","ja")</f>
        <v>nein</v>
      </c>
    </row>
    <row r="2930" spans="1:7" x14ac:dyDescent="0.25">
      <c r="A2930" t="s">
        <v>7233</v>
      </c>
      <c r="B2930" t="s">
        <v>8250</v>
      </c>
      <c r="C2930" t="s">
        <v>6085</v>
      </c>
      <c r="D2930" s="13">
        <v>14</v>
      </c>
      <c r="E2930" t="s">
        <v>9102</v>
      </c>
      <c r="F2930" t="str">
        <f>IF(ISERROR(VLOOKUP(Transaktionen[[#This Row],[Transaktionen]],BTT[Verwendete Transaktion (Pflichtauswahl)],1,FALSE)),"nein","ja")</f>
        <v>nein</v>
      </c>
    </row>
    <row r="2931" spans="1:7" x14ac:dyDescent="0.25">
      <c r="A2931" t="s">
        <v>3813</v>
      </c>
      <c r="B2931" t="s">
        <v>3814</v>
      </c>
      <c r="C2931" t="s">
        <v>6085</v>
      </c>
      <c r="D2931" s="13">
        <v>306</v>
      </c>
      <c r="E2931" t="s">
        <v>9102</v>
      </c>
      <c r="F2931" t="str">
        <f>IF(ISERROR(VLOOKUP(Transaktionen[[#This Row],[Transaktionen]],BTT[Verwendete Transaktion (Pflichtauswahl)],1,FALSE)),"nein","ja")</f>
        <v>nein</v>
      </c>
    </row>
    <row r="2932" spans="1:7" x14ac:dyDescent="0.25">
      <c r="A2932" t="s">
        <v>3815</v>
      </c>
      <c r="B2932" t="s">
        <v>3816</v>
      </c>
      <c r="C2932" t="s">
        <v>6085</v>
      </c>
      <c r="D2932" s="13">
        <v>7221</v>
      </c>
      <c r="E2932" t="s">
        <v>9102</v>
      </c>
      <c r="F2932" t="str">
        <f>IF(ISERROR(VLOOKUP(Transaktionen[[#This Row],[Transaktionen]],BTT[Verwendete Transaktion (Pflichtauswahl)],1,FALSE)),"nein","ja")</f>
        <v>nein</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nein</v>
      </c>
    </row>
    <row r="2937" spans="1:7" x14ac:dyDescent="0.25">
      <c r="A2937" t="s">
        <v>3821</v>
      </c>
      <c r="B2937" t="s">
        <v>3822</v>
      </c>
      <c r="C2937" t="s">
        <v>6085</v>
      </c>
      <c r="D2937" s="13">
        <v>20</v>
      </c>
      <c r="E2937" t="s">
        <v>9102</v>
      </c>
      <c r="F2937" t="str">
        <f>IF(ISERROR(VLOOKUP(Transaktionen[[#This Row],[Transaktionen]],BTT[Verwendete Transaktion (Pflichtauswahl)],1,FALSE)),"nein","ja")</f>
        <v>nein</v>
      </c>
    </row>
    <row r="2938" spans="1:7" x14ac:dyDescent="0.25">
      <c r="A2938" t="s">
        <v>3823</v>
      </c>
      <c r="B2938" t="s">
        <v>3824</v>
      </c>
      <c r="C2938" t="s">
        <v>6085</v>
      </c>
      <c r="D2938" s="13">
        <v>710</v>
      </c>
      <c r="E2938" t="s">
        <v>9102</v>
      </c>
      <c r="F2938" t="str">
        <f>IF(ISERROR(VLOOKUP(Transaktionen[[#This Row],[Transaktionen]],BTT[Verwendete Transaktion (Pflichtauswahl)],1,FALSE)),"nein","ja")</f>
        <v>nein</v>
      </c>
    </row>
    <row r="2939" spans="1:7" x14ac:dyDescent="0.25">
      <c r="A2939" t="s">
        <v>3825</v>
      </c>
      <c r="B2939" t="s">
        <v>3826</v>
      </c>
      <c r="C2939" t="s">
        <v>6085</v>
      </c>
      <c r="D2939" s="13">
        <v>8491</v>
      </c>
      <c r="E2939" t="s">
        <v>9102</v>
      </c>
      <c r="F2939" t="str">
        <f>IF(ISERROR(VLOOKUP(Transaktionen[[#This Row],[Transaktionen]],BTT[Verwendete Transaktion (Pflichtauswahl)],1,FALSE)),"nein","ja")</f>
        <v>nein</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nein</v>
      </c>
    </row>
    <row r="2943" spans="1:7" x14ac:dyDescent="0.25">
      <c r="A2943" t="s">
        <v>3829</v>
      </c>
      <c r="B2943" t="s">
        <v>3830</v>
      </c>
      <c r="C2943" t="s">
        <v>6085</v>
      </c>
      <c r="D2943" s="13">
        <v>1963</v>
      </c>
      <c r="E2943" t="s">
        <v>9102</v>
      </c>
      <c r="F2943" t="str">
        <f>IF(ISERROR(VLOOKUP(Transaktionen[[#This Row],[Transaktionen]],BTT[Verwendete Transaktion (Pflichtauswahl)],1,FALSE)),"nein","ja")</f>
        <v>nein</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nein</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nein</v>
      </c>
    </row>
    <row r="2949" spans="1:7" x14ac:dyDescent="0.25">
      <c r="A2949" t="s">
        <v>3835</v>
      </c>
      <c r="B2949" t="s">
        <v>3836</v>
      </c>
      <c r="C2949" t="s">
        <v>6085</v>
      </c>
      <c r="D2949" s="13">
        <v>6827</v>
      </c>
      <c r="E2949" t="s">
        <v>9102</v>
      </c>
      <c r="F2949" t="str">
        <f>IF(ISERROR(VLOOKUP(Transaktionen[[#This Row],[Transaktionen]],BTT[Verwendete Transaktion (Pflichtauswahl)],1,FALSE)),"nein","ja")</f>
        <v>nein</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nein</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nein</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nein</v>
      </c>
    </row>
    <row r="2959" spans="1:7" x14ac:dyDescent="0.25">
      <c r="A2959" t="s">
        <v>3849</v>
      </c>
      <c r="B2959" t="s">
        <v>3850</v>
      </c>
      <c r="C2959" t="s">
        <v>6085</v>
      </c>
      <c r="D2959" s="13">
        <v>22635</v>
      </c>
      <c r="E2959" t="s">
        <v>9102</v>
      </c>
      <c r="F2959" t="str">
        <f>IF(ISERROR(VLOOKUP(Transaktionen[[#This Row],[Transaktionen]],BTT[Verwendete Transaktion (Pflichtauswahl)],1,FALSE)),"nein","ja")</f>
        <v>nein</v>
      </c>
    </row>
    <row r="2960" spans="1:7" x14ac:dyDescent="0.25">
      <c r="A2960" t="s">
        <v>3851</v>
      </c>
      <c r="B2960" t="s">
        <v>3852</v>
      </c>
      <c r="C2960" t="s">
        <v>6085</v>
      </c>
      <c r="D2960" s="13">
        <v>5136</v>
      </c>
      <c r="E2960" t="s">
        <v>9102</v>
      </c>
      <c r="F2960" t="str">
        <f>IF(ISERROR(VLOOKUP(Transaktionen[[#This Row],[Transaktionen]],BTT[Verwendete Transaktion (Pflichtauswahl)],1,FALSE)),"nein","ja")</f>
        <v>nein</v>
      </c>
    </row>
    <row r="2961" spans="1:7" x14ac:dyDescent="0.25">
      <c r="A2961" t="s">
        <v>3853</v>
      </c>
      <c r="B2961" t="s">
        <v>3854</v>
      </c>
      <c r="C2961" t="s">
        <v>6085</v>
      </c>
      <c r="D2961" s="13">
        <v>862</v>
      </c>
      <c r="E2961" t="s">
        <v>9102</v>
      </c>
      <c r="F2961" t="str">
        <f>IF(ISERROR(VLOOKUP(Transaktionen[[#This Row],[Transaktionen]],BTT[Verwendete Transaktion (Pflichtauswahl)],1,FALSE)),"nein","ja")</f>
        <v>nein</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nein</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nein</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nein</v>
      </c>
    </row>
    <row r="3005" spans="1:7" x14ac:dyDescent="0.25">
      <c r="A3005" t="s">
        <v>9440</v>
      </c>
      <c r="B3005" t="s">
        <v>9441</v>
      </c>
      <c r="C3005" t="s">
        <v>3</v>
      </c>
      <c r="D3005" s="13">
        <v>1</v>
      </c>
      <c r="E3005" t="s">
        <v>9102</v>
      </c>
      <c r="F3005" t="str">
        <f>IF(ISERROR(VLOOKUP(Transaktionen[[#This Row],[Transaktionen]],BTT[Verwendete Transaktion (Pflichtauswahl)],1,FALSE)),"nein","ja")</f>
        <v>nein</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nein</v>
      </c>
    </row>
    <row r="3008" spans="1:7" x14ac:dyDescent="0.25">
      <c r="A3008" t="s">
        <v>4229</v>
      </c>
      <c r="B3008" t="s">
        <v>4230</v>
      </c>
      <c r="C3008" t="s">
        <v>6037</v>
      </c>
      <c r="D3008" s="13">
        <v>40</v>
      </c>
      <c r="E3008" t="s">
        <v>9102</v>
      </c>
      <c r="F3008" t="str">
        <f>IF(ISERROR(VLOOKUP(Transaktionen[[#This Row],[Transaktionen]],BTT[Verwendete Transaktion (Pflichtauswahl)],1,FALSE)),"nein","ja")</f>
        <v>nein</v>
      </c>
    </row>
    <row r="3009" spans="1:7" x14ac:dyDescent="0.25">
      <c r="A3009" t="s">
        <v>4231</v>
      </c>
      <c r="B3009" t="s">
        <v>4232</v>
      </c>
      <c r="C3009" t="s">
        <v>6037</v>
      </c>
      <c r="D3009" s="13">
        <v>100</v>
      </c>
      <c r="E3009" t="s">
        <v>9102</v>
      </c>
      <c r="F3009" t="str">
        <f>IF(ISERROR(VLOOKUP(Transaktionen[[#This Row],[Transaktionen]],BTT[Verwendete Transaktion (Pflichtauswahl)],1,FALSE)),"nein","ja")</f>
        <v>nein</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nein</v>
      </c>
    </row>
    <row r="3016" spans="1:7" x14ac:dyDescent="0.25">
      <c r="A3016" t="s">
        <v>4235</v>
      </c>
      <c r="B3016" t="s">
        <v>4236</v>
      </c>
      <c r="C3016" t="s">
        <v>3</v>
      </c>
      <c r="D3016" s="13">
        <v>1273</v>
      </c>
      <c r="E3016" t="s">
        <v>9102</v>
      </c>
      <c r="F3016" t="str">
        <f>IF(ISERROR(VLOOKUP(Transaktionen[[#This Row],[Transaktionen]],BTT[Verwendete Transaktion (Pflichtauswahl)],1,FALSE)),"nein","ja")</f>
        <v>nein</v>
      </c>
    </row>
    <row r="3017" spans="1:7" x14ac:dyDescent="0.25">
      <c r="A3017" t="s">
        <v>4237</v>
      </c>
      <c r="B3017" t="s">
        <v>4238</v>
      </c>
      <c r="C3017" t="s">
        <v>3</v>
      </c>
      <c r="D3017" s="13">
        <v>1138</v>
      </c>
      <c r="E3017" t="s">
        <v>9102</v>
      </c>
      <c r="F3017" t="str">
        <f>IF(ISERROR(VLOOKUP(Transaktionen[[#This Row],[Transaktionen]],BTT[Verwendete Transaktion (Pflichtauswahl)],1,FALSE)),"nein","ja")</f>
        <v>nein</v>
      </c>
    </row>
    <row r="3018" spans="1:7" x14ac:dyDescent="0.25">
      <c r="A3018" t="s">
        <v>4239</v>
      </c>
      <c r="B3018" t="s">
        <v>4240</v>
      </c>
      <c r="C3018" t="s">
        <v>3</v>
      </c>
      <c r="D3018" s="13">
        <v>2503</v>
      </c>
      <c r="E3018" t="s">
        <v>9102</v>
      </c>
      <c r="F3018" s="10" t="str">
        <f>IF(ISERROR(VLOOKUP(Transaktionen[[#This Row],[Transaktionen]],BTT[Verwendete Transaktion (Pflichtauswahl)],1,FALSE)),"nein","ja")</f>
        <v>nein</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nein</v>
      </c>
    </row>
    <row r="3022" spans="1:7" x14ac:dyDescent="0.25">
      <c r="A3022" t="s">
        <v>4247</v>
      </c>
      <c r="B3022" t="s">
        <v>4248</v>
      </c>
      <c r="C3022" t="s">
        <v>3</v>
      </c>
      <c r="D3022" s="13">
        <v>3</v>
      </c>
      <c r="E3022" t="s">
        <v>9102</v>
      </c>
      <c r="F3022" t="str">
        <f>IF(ISERROR(VLOOKUP(Transaktionen[[#This Row],[Transaktionen]],BTT[Verwendete Transaktion (Pflichtauswahl)],1,FALSE)),"nein","ja")</f>
        <v>nein</v>
      </c>
    </row>
    <row r="3023" spans="1:7" x14ac:dyDescent="0.25">
      <c r="A3023" t="s">
        <v>4249</v>
      </c>
      <c r="B3023" t="s">
        <v>4250</v>
      </c>
      <c r="C3023" t="s">
        <v>3</v>
      </c>
      <c r="D3023" s="13">
        <v>1794</v>
      </c>
      <c r="E3023" t="s">
        <v>9102</v>
      </c>
      <c r="F3023" t="str">
        <f>IF(ISERROR(VLOOKUP(Transaktionen[[#This Row],[Transaktionen]],BTT[Verwendete Transaktion (Pflichtauswahl)],1,FALSE)),"nein","ja")</f>
        <v>nein</v>
      </c>
    </row>
    <row r="3024" spans="1:7" x14ac:dyDescent="0.25">
      <c r="A3024" t="s">
        <v>4251</v>
      </c>
      <c r="B3024" t="s">
        <v>4252</v>
      </c>
      <c r="C3024" t="s">
        <v>3</v>
      </c>
      <c r="D3024" s="13">
        <v>28</v>
      </c>
      <c r="E3024" t="s">
        <v>9102</v>
      </c>
      <c r="F3024" t="str">
        <f>IF(ISERROR(VLOOKUP(Transaktionen[[#This Row],[Transaktionen]],BTT[Verwendete Transaktion (Pflichtauswahl)],1,FALSE)),"nein","ja")</f>
        <v>nein</v>
      </c>
    </row>
    <row r="3025" spans="1:7" x14ac:dyDescent="0.25">
      <c r="A3025" t="s">
        <v>9244</v>
      </c>
      <c r="B3025" t="s">
        <v>4273</v>
      </c>
      <c r="C3025" t="s">
        <v>3</v>
      </c>
      <c r="D3025" s="13">
        <v>2</v>
      </c>
      <c r="E3025" t="s">
        <v>9102</v>
      </c>
      <c r="F3025" t="str">
        <f>IF(ISERROR(VLOOKUP(Transaktionen[[#This Row],[Transaktionen]],BTT[Verwendete Transaktion (Pflichtauswahl)],1,FALSE)),"nein","ja")</f>
        <v>nein</v>
      </c>
    </row>
    <row r="3026" spans="1:7" x14ac:dyDescent="0.25">
      <c r="A3026" t="s">
        <v>4253</v>
      </c>
      <c r="B3026" t="s">
        <v>4254</v>
      </c>
      <c r="C3026" t="s">
        <v>3</v>
      </c>
      <c r="D3026" s="13">
        <v>14</v>
      </c>
      <c r="E3026" t="s">
        <v>9102</v>
      </c>
      <c r="F3026" t="str">
        <f>IF(ISERROR(VLOOKUP(Transaktionen[[#This Row],[Transaktionen]],BTT[Verwendete Transaktion (Pflichtauswahl)],1,FALSE)),"nein","ja")</f>
        <v>nein</v>
      </c>
    </row>
    <row r="3027" spans="1:7" x14ac:dyDescent="0.25">
      <c r="A3027" t="s">
        <v>4255</v>
      </c>
      <c r="B3027" t="s">
        <v>4256</v>
      </c>
      <c r="C3027" t="s">
        <v>3</v>
      </c>
      <c r="D3027" s="13">
        <v>456</v>
      </c>
      <c r="E3027" t="s">
        <v>9102</v>
      </c>
      <c r="F3027" t="str">
        <f>IF(ISERROR(VLOOKUP(Transaktionen[[#This Row],[Transaktionen]],BTT[Verwendete Transaktion (Pflichtauswahl)],1,FALSE)),"nein","ja")</f>
        <v>nein</v>
      </c>
    </row>
    <row r="3028" spans="1:7" x14ac:dyDescent="0.25">
      <c r="A3028" t="s">
        <v>4257</v>
      </c>
      <c r="B3028" t="s">
        <v>4258</v>
      </c>
      <c r="C3028" t="s">
        <v>3</v>
      </c>
      <c r="D3028" s="13">
        <v>18</v>
      </c>
      <c r="E3028" t="s">
        <v>9102</v>
      </c>
      <c r="F3028" t="str">
        <f>IF(ISERROR(VLOOKUP(Transaktionen[[#This Row],[Transaktionen]],BTT[Verwendete Transaktion (Pflichtauswahl)],1,FALSE)),"nein","ja")</f>
        <v>nein</v>
      </c>
    </row>
    <row r="3029" spans="1:7" x14ac:dyDescent="0.25">
      <c r="A3029" t="s">
        <v>4259</v>
      </c>
      <c r="B3029" t="s">
        <v>4246</v>
      </c>
      <c r="C3029" t="s">
        <v>3</v>
      </c>
      <c r="D3029" s="13">
        <v>42286</v>
      </c>
      <c r="E3029" t="s">
        <v>9102</v>
      </c>
      <c r="F3029" t="str">
        <f>IF(ISERROR(VLOOKUP(Transaktionen[[#This Row],[Transaktionen]],BTT[Verwendete Transaktion (Pflichtauswahl)],1,FALSE)),"nein","ja")</f>
        <v>nein</v>
      </c>
    </row>
    <row r="3030" spans="1:7" x14ac:dyDescent="0.25">
      <c r="A3030" t="s">
        <v>4260</v>
      </c>
      <c r="B3030" t="s">
        <v>4246</v>
      </c>
      <c r="C3030" t="s">
        <v>3</v>
      </c>
      <c r="D3030" s="13">
        <v>20391</v>
      </c>
      <c r="E3030" t="s">
        <v>9102</v>
      </c>
      <c r="F3030" t="str">
        <f>IF(ISERROR(VLOOKUP(Transaktionen[[#This Row],[Transaktionen]],BTT[Verwendete Transaktion (Pflichtauswahl)],1,FALSE)),"nein","ja")</f>
        <v>nein</v>
      </c>
    </row>
    <row r="3031" spans="1:7" x14ac:dyDescent="0.25">
      <c r="A3031" t="s">
        <v>4261</v>
      </c>
      <c r="B3031" t="s">
        <v>4246</v>
      </c>
      <c r="C3031" t="s">
        <v>3</v>
      </c>
      <c r="D3031" s="13">
        <v>26</v>
      </c>
      <c r="E3031" t="s">
        <v>9102</v>
      </c>
      <c r="F3031" t="str">
        <f>IF(ISERROR(VLOOKUP(Transaktionen[[#This Row],[Transaktionen]],BTT[Verwendete Transaktion (Pflichtauswahl)],1,FALSE)),"nein","ja")</f>
        <v>nein</v>
      </c>
    </row>
    <row r="3032" spans="1:7" x14ac:dyDescent="0.25">
      <c r="A3032" t="s">
        <v>4262</v>
      </c>
      <c r="B3032" t="s">
        <v>4246</v>
      </c>
      <c r="C3032" t="s">
        <v>6322</v>
      </c>
      <c r="D3032" s="13">
        <v>12296</v>
      </c>
      <c r="E3032" t="s">
        <v>9102</v>
      </c>
      <c r="F3032" t="str">
        <f>IF(ISERROR(VLOOKUP(Transaktionen[[#This Row],[Transaktionen]],BTT[Verwendete Transaktion (Pflichtauswahl)],1,FALSE)),"nein","ja")</f>
        <v>ja</v>
      </c>
    </row>
    <row r="3033" spans="1:7" x14ac:dyDescent="0.25">
      <c r="A3033" t="s">
        <v>4263</v>
      </c>
      <c r="B3033" t="s">
        <v>4246</v>
      </c>
      <c r="C3033" t="s">
        <v>3</v>
      </c>
      <c r="D3033" s="13">
        <v>84</v>
      </c>
      <c r="E3033" t="s">
        <v>9102</v>
      </c>
      <c r="F3033" t="str">
        <f>IF(ISERROR(VLOOKUP(Transaktionen[[#This Row],[Transaktionen]],BTT[Verwendete Transaktion (Pflichtauswahl)],1,FALSE)),"nein","ja")</f>
        <v>nein</v>
      </c>
    </row>
    <row r="3034" spans="1:7" x14ac:dyDescent="0.25">
      <c r="A3034" t="s">
        <v>4264</v>
      </c>
      <c r="B3034" t="s">
        <v>4246</v>
      </c>
      <c r="C3034" t="s">
        <v>3</v>
      </c>
      <c r="D3034" s="13">
        <v>62</v>
      </c>
      <c r="E3034" t="s">
        <v>9102</v>
      </c>
      <c r="F3034" t="str">
        <f>IF(ISERROR(VLOOKUP(Transaktionen[[#This Row],[Transaktionen]],BTT[Verwendete Transaktion (Pflichtauswahl)],1,FALSE)),"nein","ja")</f>
        <v>nein</v>
      </c>
    </row>
    <row r="3035" spans="1:7" x14ac:dyDescent="0.25">
      <c r="A3035" t="s">
        <v>4265</v>
      </c>
      <c r="B3035" t="s">
        <v>4246</v>
      </c>
      <c r="C3035" t="s">
        <v>3</v>
      </c>
      <c r="D3035" s="13">
        <v>58</v>
      </c>
      <c r="E3035" t="s">
        <v>9102</v>
      </c>
      <c r="F3035" t="str">
        <f>IF(ISERROR(VLOOKUP(Transaktionen[[#This Row],[Transaktionen]],BTT[Verwendete Transaktion (Pflichtauswahl)],1,FALSE)),"nein","ja")</f>
        <v>nein</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nein</v>
      </c>
    </row>
    <row r="3038" spans="1:7" x14ac:dyDescent="0.25">
      <c r="A3038" t="s">
        <v>4269</v>
      </c>
      <c r="B3038" t="s">
        <v>3282</v>
      </c>
      <c r="C3038" t="s">
        <v>3</v>
      </c>
      <c r="D3038" s="13">
        <v>90</v>
      </c>
      <c r="E3038" t="s">
        <v>9102</v>
      </c>
      <c r="F3038" t="str">
        <f>IF(ISERROR(VLOOKUP(Transaktionen[[#This Row],[Transaktionen]],BTT[Verwendete Transaktion (Pflichtauswahl)],1,FALSE)),"nein","ja")</f>
        <v>nein</v>
      </c>
    </row>
    <row r="3039" spans="1:7" x14ac:dyDescent="0.25">
      <c r="A3039" t="s">
        <v>4270</v>
      </c>
      <c r="B3039" t="s">
        <v>3282</v>
      </c>
      <c r="C3039" t="s">
        <v>3</v>
      </c>
      <c r="D3039" s="13">
        <v>291</v>
      </c>
      <c r="E3039" t="s">
        <v>9102</v>
      </c>
      <c r="F3039" t="str">
        <f>IF(ISERROR(VLOOKUP(Transaktionen[[#This Row],[Transaktionen]],BTT[Verwendete Transaktion (Pflichtauswahl)],1,FALSE)),"nein","ja")</f>
        <v>nein</v>
      </c>
    </row>
    <row r="3040" spans="1:7" x14ac:dyDescent="0.25">
      <c r="A3040" t="s">
        <v>4271</v>
      </c>
      <c r="B3040" t="s">
        <v>3282</v>
      </c>
      <c r="C3040" t="s">
        <v>3</v>
      </c>
      <c r="D3040" s="13">
        <v>56</v>
      </c>
      <c r="E3040" t="s">
        <v>9102</v>
      </c>
      <c r="F3040" t="str">
        <f>IF(ISERROR(VLOOKUP(Transaktionen[[#This Row],[Transaktionen]],BTT[Verwendete Transaktion (Pflichtauswahl)],1,FALSE)),"nein","ja")</f>
        <v>nein</v>
      </c>
    </row>
    <row r="3041" spans="1:7" x14ac:dyDescent="0.25">
      <c r="A3041" t="s">
        <v>4272</v>
      </c>
      <c r="B3041" t="s">
        <v>4273</v>
      </c>
      <c r="C3041" t="s">
        <v>6322</v>
      </c>
      <c r="D3041" s="13">
        <v>481427</v>
      </c>
      <c r="E3041" t="s">
        <v>9102</v>
      </c>
      <c r="F3041" t="str">
        <f>IF(ISERROR(VLOOKUP(Transaktionen[[#This Row],[Transaktionen]],BTT[Verwendete Transaktion (Pflichtauswahl)],1,FALSE)),"nein","ja")</f>
        <v>ja</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nein</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nein</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nein</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nein</v>
      </c>
    </row>
    <row r="3050" spans="1:7" x14ac:dyDescent="0.25">
      <c r="A3050" t="s">
        <v>4283</v>
      </c>
      <c r="B3050" t="s">
        <v>4284</v>
      </c>
      <c r="C3050" t="s">
        <v>3</v>
      </c>
      <c r="D3050" s="13">
        <v>17558</v>
      </c>
      <c r="E3050" t="s">
        <v>9102</v>
      </c>
      <c r="F3050" t="str">
        <f>IF(ISERROR(VLOOKUP(Transaktionen[[#This Row],[Transaktionen]],BTT[Verwendete Transaktion (Pflichtauswahl)],1,FALSE)),"nein","ja")</f>
        <v>nein</v>
      </c>
    </row>
    <row r="3051" spans="1:7" x14ac:dyDescent="0.25">
      <c r="A3051" t="s">
        <v>4285</v>
      </c>
      <c r="B3051" t="s">
        <v>4278</v>
      </c>
      <c r="C3051" t="s">
        <v>3</v>
      </c>
      <c r="D3051" s="13">
        <v>1200</v>
      </c>
      <c r="E3051" t="s">
        <v>9102</v>
      </c>
      <c r="F3051" t="str">
        <f>IF(ISERROR(VLOOKUP(Transaktionen[[#This Row],[Transaktionen]],BTT[Verwendete Transaktion (Pflichtauswahl)],1,FALSE)),"nein","ja")</f>
        <v>nein</v>
      </c>
    </row>
    <row r="3052" spans="1:7" x14ac:dyDescent="0.25">
      <c r="A3052" t="s">
        <v>4286</v>
      </c>
      <c r="B3052" t="s">
        <v>4287</v>
      </c>
      <c r="C3052" t="s">
        <v>3</v>
      </c>
      <c r="D3052" s="13">
        <v>16</v>
      </c>
      <c r="E3052" t="s">
        <v>576</v>
      </c>
      <c r="F3052" s="10" t="str">
        <f>IF(ISERROR(VLOOKUP(Transaktionen[[#This Row],[Transaktionen]],BTT[Verwendete Transaktion (Pflichtauswahl)],1,FALSE)),"nein","ja")</f>
        <v>nein</v>
      </c>
    </row>
    <row r="3053" spans="1:7" x14ac:dyDescent="0.25">
      <c r="A3053" t="s">
        <v>4288</v>
      </c>
      <c r="B3053" t="s">
        <v>4289</v>
      </c>
      <c r="C3053" t="s">
        <v>3</v>
      </c>
      <c r="D3053" s="13">
        <v>3699</v>
      </c>
      <c r="E3053" t="s">
        <v>9102</v>
      </c>
      <c r="F3053" t="str">
        <f>IF(ISERROR(VLOOKUP(Transaktionen[[#This Row],[Transaktionen]],BTT[Verwendete Transaktion (Pflichtauswahl)],1,FALSE)),"nein","ja")</f>
        <v>nein</v>
      </c>
    </row>
    <row r="3054" spans="1:7" x14ac:dyDescent="0.25">
      <c r="A3054" t="s">
        <v>9246</v>
      </c>
      <c r="B3054" t="s">
        <v>4278</v>
      </c>
      <c r="C3054" t="s">
        <v>3</v>
      </c>
      <c r="D3054" s="13">
        <v>4</v>
      </c>
      <c r="E3054" t="s">
        <v>9102</v>
      </c>
      <c r="F3054" t="str">
        <f>IF(ISERROR(VLOOKUP(Transaktionen[[#This Row],[Transaktionen]],BTT[Verwendete Transaktion (Pflichtauswahl)],1,FALSE)),"nein","ja")</f>
        <v>nein</v>
      </c>
    </row>
    <row r="3055" spans="1:7" x14ac:dyDescent="0.25">
      <c r="A3055" t="s">
        <v>4290</v>
      </c>
      <c r="B3055" t="s">
        <v>4291</v>
      </c>
      <c r="C3055" t="s">
        <v>3</v>
      </c>
      <c r="D3055" s="13">
        <v>787</v>
      </c>
      <c r="E3055" t="s">
        <v>9102</v>
      </c>
      <c r="F3055" t="str">
        <f>IF(ISERROR(VLOOKUP(Transaktionen[[#This Row],[Transaktionen]],BTT[Verwendete Transaktion (Pflichtauswahl)],1,FALSE)),"nein","ja")</f>
        <v>nein</v>
      </c>
    </row>
    <row r="3056" spans="1:7" x14ac:dyDescent="0.25">
      <c r="A3056" t="s">
        <v>4292</v>
      </c>
      <c r="B3056" t="s">
        <v>4293</v>
      </c>
      <c r="C3056" t="s">
        <v>3</v>
      </c>
      <c r="D3056" s="13">
        <v>13612</v>
      </c>
      <c r="E3056" t="s">
        <v>9102</v>
      </c>
      <c r="F3056" t="str">
        <f>IF(ISERROR(VLOOKUP(Transaktionen[[#This Row],[Transaktionen]],BTT[Verwendete Transaktion (Pflichtauswahl)],1,FALSE)),"nein","ja")</f>
        <v>nein</v>
      </c>
    </row>
    <row r="3057" spans="1:7" x14ac:dyDescent="0.25">
      <c r="A3057" t="s">
        <v>4294</v>
      </c>
      <c r="B3057" t="s">
        <v>4246</v>
      </c>
      <c r="C3057" t="s">
        <v>3</v>
      </c>
      <c r="D3057" s="13">
        <v>41</v>
      </c>
      <c r="E3057" t="s">
        <v>9102</v>
      </c>
      <c r="F3057" t="str">
        <f>IF(ISERROR(VLOOKUP(Transaktionen[[#This Row],[Transaktionen]],BTT[Verwendete Transaktion (Pflichtauswahl)],1,FALSE)),"nein","ja")</f>
        <v>nein</v>
      </c>
    </row>
    <row r="3058" spans="1:7" x14ac:dyDescent="0.25">
      <c r="A3058" t="s">
        <v>4295</v>
      </c>
      <c r="B3058" t="s">
        <v>4293</v>
      </c>
      <c r="C3058" t="s">
        <v>3</v>
      </c>
      <c r="D3058" s="13">
        <v>27240</v>
      </c>
      <c r="E3058" t="s">
        <v>9102</v>
      </c>
      <c r="F3058" t="str">
        <f>IF(ISERROR(VLOOKUP(Transaktionen[[#This Row],[Transaktionen]],BTT[Verwendete Transaktion (Pflichtauswahl)],1,FALSE)),"nein","ja")</f>
        <v>nein</v>
      </c>
    </row>
    <row r="3059" spans="1:7" x14ac:dyDescent="0.25">
      <c r="A3059" t="s">
        <v>4296</v>
      </c>
      <c r="B3059" t="s">
        <v>4297</v>
      </c>
      <c r="C3059" t="s">
        <v>3</v>
      </c>
      <c r="D3059" s="13">
        <v>50460</v>
      </c>
      <c r="E3059" t="s">
        <v>9102</v>
      </c>
      <c r="F3059" s="10" t="str">
        <f>IF(ISERROR(VLOOKUP(Transaktionen[[#This Row],[Transaktionen]],BTT[Verwendete Transaktion (Pflichtauswahl)],1,FALSE)),"nein","ja")</f>
        <v>nein</v>
      </c>
    </row>
    <row r="3060" spans="1:7" x14ac:dyDescent="0.25">
      <c r="A3060" t="s">
        <v>4298</v>
      </c>
      <c r="B3060" t="s">
        <v>4299</v>
      </c>
      <c r="C3060" t="s">
        <v>3</v>
      </c>
      <c r="D3060" s="13">
        <v>48357</v>
      </c>
      <c r="E3060" t="s">
        <v>9102</v>
      </c>
      <c r="F3060" t="str">
        <f>IF(ISERROR(VLOOKUP(Transaktionen[[#This Row],[Transaktionen]],BTT[Verwendete Transaktion (Pflichtauswahl)],1,FALSE)),"nein","ja")</f>
        <v>nein</v>
      </c>
    </row>
    <row r="3061" spans="1:7" x14ac:dyDescent="0.25">
      <c r="A3061" t="s">
        <v>4300</v>
      </c>
      <c r="B3061" t="s">
        <v>4301</v>
      </c>
      <c r="C3061" t="s">
        <v>3</v>
      </c>
      <c r="D3061" s="13">
        <v>4073</v>
      </c>
      <c r="E3061" t="s">
        <v>9102</v>
      </c>
      <c r="F3061" t="str">
        <f>IF(ISERROR(VLOOKUP(Transaktionen[[#This Row],[Transaktionen]],BTT[Verwendete Transaktion (Pflichtauswahl)],1,FALSE)),"nein","ja")</f>
        <v>nein</v>
      </c>
    </row>
    <row r="3062" spans="1:7" x14ac:dyDescent="0.25">
      <c r="A3062" t="s">
        <v>4302</v>
      </c>
      <c r="B3062" t="s">
        <v>4303</v>
      </c>
      <c r="C3062" t="s">
        <v>3</v>
      </c>
      <c r="D3062" s="13">
        <v>501</v>
      </c>
      <c r="E3062" t="s">
        <v>9102</v>
      </c>
      <c r="F3062" t="str">
        <f>IF(ISERROR(VLOOKUP(Transaktionen[[#This Row],[Transaktionen]],BTT[Verwendete Transaktion (Pflichtauswahl)],1,FALSE)),"nein","ja")</f>
        <v>nein</v>
      </c>
    </row>
    <row r="3063" spans="1:7" x14ac:dyDescent="0.25">
      <c r="A3063" t="s">
        <v>4304</v>
      </c>
      <c r="B3063" t="s">
        <v>4305</v>
      </c>
      <c r="C3063" t="s">
        <v>3</v>
      </c>
      <c r="D3063" s="13">
        <v>10696</v>
      </c>
      <c r="E3063" t="s">
        <v>9102</v>
      </c>
      <c r="F3063" t="str">
        <f>IF(ISERROR(VLOOKUP(Transaktionen[[#This Row],[Transaktionen]],BTT[Verwendete Transaktion (Pflichtauswahl)],1,FALSE)),"nein","ja")</f>
        <v>nein</v>
      </c>
    </row>
    <row r="3064" spans="1:7" x14ac:dyDescent="0.25">
      <c r="A3064" t="s">
        <v>4306</v>
      </c>
      <c r="B3064" t="s">
        <v>4307</v>
      </c>
      <c r="C3064" t="s">
        <v>3</v>
      </c>
      <c r="D3064" s="13">
        <v>73</v>
      </c>
      <c r="E3064" t="s">
        <v>9102</v>
      </c>
      <c r="F3064" t="str">
        <f>IF(ISERROR(VLOOKUP(Transaktionen[[#This Row],[Transaktionen]],BTT[Verwendete Transaktion (Pflichtauswahl)],1,FALSE)),"nein","ja")</f>
        <v>nein</v>
      </c>
    </row>
    <row r="3065" spans="1:7" x14ac:dyDescent="0.25">
      <c r="A3065" t="s">
        <v>4308</v>
      </c>
      <c r="B3065" t="s">
        <v>4309</v>
      </c>
      <c r="C3065" t="s">
        <v>3</v>
      </c>
      <c r="D3065" s="13">
        <v>9</v>
      </c>
      <c r="E3065" t="s">
        <v>576</v>
      </c>
      <c r="F3065" t="str">
        <f>IF(ISERROR(VLOOKUP(Transaktionen[[#This Row],[Transaktionen]],BTT[Verwendete Transaktion (Pflichtauswahl)],1,FALSE)),"nein","ja")</f>
        <v>nein</v>
      </c>
    </row>
    <row r="3066" spans="1:7" x14ac:dyDescent="0.25">
      <c r="A3066" t="s">
        <v>4310</v>
      </c>
      <c r="B3066" t="s">
        <v>4311</v>
      </c>
      <c r="C3066" t="s">
        <v>3</v>
      </c>
      <c r="D3066" s="13">
        <v>325</v>
      </c>
      <c r="E3066" t="s">
        <v>9102</v>
      </c>
      <c r="F3066" t="str">
        <f>IF(ISERROR(VLOOKUP(Transaktionen[[#This Row],[Transaktionen]],BTT[Verwendete Transaktion (Pflichtauswahl)],1,FALSE)),"nein","ja")</f>
        <v>nein</v>
      </c>
    </row>
    <row r="3067" spans="1:7" x14ac:dyDescent="0.25">
      <c r="A3067" t="s">
        <v>4312</v>
      </c>
      <c r="B3067" t="s">
        <v>4313</v>
      </c>
      <c r="C3067" t="s">
        <v>3</v>
      </c>
      <c r="D3067" s="13">
        <v>30641</v>
      </c>
      <c r="E3067" t="s">
        <v>9102</v>
      </c>
      <c r="F3067" t="str">
        <f>IF(ISERROR(VLOOKUP(Transaktionen[[#This Row],[Transaktionen]],BTT[Verwendete Transaktion (Pflichtauswahl)],1,FALSE)),"nein","ja")</f>
        <v>nein</v>
      </c>
    </row>
    <row r="3068" spans="1:7" x14ac:dyDescent="0.25">
      <c r="A3068" t="s">
        <v>4314</v>
      </c>
      <c r="B3068" t="s">
        <v>4315</v>
      </c>
      <c r="C3068" t="s">
        <v>3</v>
      </c>
      <c r="D3068" s="13">
        <v>1260</v>
      </c>
      <c r="E3068" t="s">
        <v>9102</v>
      </c>
      <c r="F3068" t="str">
        <f>IF(ISERROR(VLOOKUP(Transaktionen[[#This Row],[Transaktionen]],BTT[Verwendete Transaktion (Pflichtauswahl)],1,FALSE)),"nein","ja")</f>
        <v>nein</v>
      </c>
    </row>
    <row r="3069" spans="1:7" x14ac:dyDescent="0.25">
      <c r="A3069" t="s">
        <v>4316</v>
      </c>
      <c r="B3069" t="s">
        <v>4317</v>
      </c>
      <c r="C3069" t="s">
        <v>3</v>
      </c>
      <c r="D3069" s="13">
        <v>1185</v>
      </c>
      <c r="E3069" t="s">
        <v>9102</v>
      </c>
      <c r="F3069" t="str">
        <f>IF(ISERROR(VLOOKUP(Transaktionen[[#This Row],[Transaktionen]],BTT[Verwendete Transaktion (Pflichtauswahl)],1,FALSE)),"nein","ja")</f>
        <v>nein</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nein</v>
      </c>
    </row>
    <row r="3072" spans="1:7" x14ac:dyDescent="0.25">
      <c r="A3072" t="s">
        <v>4322</v>
      </c>
      <c r="B3072" t="s">
        <v>4323</v>
      </c>
      <c r="C3072" t="s">
        <v>3</v>
      </c>
      <c r="D3072" s="13">
        <v>15</v>
      </c>
      <c r="E3072" t="s">
        <v>9102</v>
      </c>
      <c r="F3072" t="str">
        <f>IF(ISERROR(VLOOKUP(Transaktionen[[#This Row],[Transaktionen]],BTT[Verwendete Transaktion (Pflichtauswahl)],1,FALSE)),"nein","ja")</f>
        <v>nein</v>
      </c>
    </row>
    <row r="3073" spans="1:7" x14ac:dyDescent="0.25">
      <c r="A3073" t="s">
        <v>4324</v>
      </c>
      <c r="B3073" t="s">
        <v>4325</v>
      </c>
      <c r="C3073" t="s">
        <v>3</v>
      </c>
      <c r="D3073" s="13">
        <v>28</v>
      </c>
      <c r="E3073" t="s">
        <v>576</v>
      </c>
      <c r="F3073" t="str">
        <f>IF(ISERROR(VLOOKUP(Transaktionen[[#This Row],[Transaktionen]],BTT[Verwendete Transaktion (Pflichtauswahl)],1,FALSE)),"nein","ja")</f>
        <v>nein</v>
      </c>
    </row>
    <row r="3074" spans="1:7" x14ac:dyDescent="0.25">
      <c r="A3074" t="s">
        <v>4326</v>
      </c>
      <c r="B3074" t="s">
        <v>4327</v>
      </c>
      <c r="C3074" t="s">
        <v>3</v>
      </c>
      <c r="D3074" s="13">
        <v>14713</v>
      </c>
      <c r="E3074" t="s">
        <v>9102</v>
      </c>
      <c r="F3074" t="str">
        <f>IF(ISERROR(VLOOKUP(Transaktionen[[#This Row],[Transaktionen]],BTT[Verwendete Transaktion (Pflichtauswahl)],1,FALSE)),"nein","ja")</f>
        <v>nein</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ja</v>
      </c>
    </row>
    <row r="3077" spans="1:7" x14ac:dyDescent="0.25">
      <c r="A3077" t="s">
        <v>4331</v>
      </c>
      <c r="B3077" t="s">
        <v>4332</v>
      </c>
      <c r="C3077" t="s">
        <v>3</v>
      </c>
      <c r="D3077" s="13">
        <v>1414</v>
      </c>
      <c r="E3077" t="s">
        <v>9102</v>
      </c>
      <c r="F3077" t="str">
        <f>IF(ISERROR(VLOOKUP(Transaktionen[[#This Row],[Transaktionen]],BTT[Verwendete Transaktion (Pflichtauswahl)],1,FALSE)),"nein","ja")</f>
        <v>nein</v>
      </c>
    </row>
    <row r="3078" spans="1:7" x14ac:dyDescent="0.25">
      <c r="A3078" t="s">
        <v>4333</v>
      </c>
      <c r="B3078" t="s">
        <v>4332</v>
      </c>
      <c r="C3078" t="s">
        <v>3</v>
      </c>
      <c r="D3078" s="13">
        <v>222</v>
      </c>
      <c r="E3078" t="s">
        <v>9102</v>
      </c>
      <c r="F3078" t="str">
        <f>IF(ISERROR(VLOOKUP(Transaktionen[[#This Row],[Transaktionen]],BTT[Verwendete Transaktion (Pflichtauswahl)],1,FALSE)),"nein","ja")</f>
        <v>nein</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nein</v>
      </c>
    </row>
    <row r="3081" spans="1:7" x14ac:dyDescent="0.25">
      <c r="A3081" t="s">
        <v>9247</v>
      </c>
      <c r="B3081" t="s">
        <v>9248</v>
      </c>
      <c r="C3081" t="s">
        <v>3</v>
      </c>
      <c r="D3081" s="13">
        <v>3</v>
      </c>
      <c r="E3081" t="s">
        <v>9102</v>
      </c>
      <c r="F3081" t="str">
        <f>IF(ISERROR(VLOOKUP(Transaktionen[[#This Row],[Transaktionen]],BTT[Verwendete Transaktion (Pflichtauswahl)],1,FALSE)),"nein","ja")</f>
        <v>nein</v>
      </c>
    </row>
    <row r="3082" spans="1:7" x14ac:dyDescent="0.25">
      <c r="A3082" t="s">
        <v>4338</v>
      </c>
      <c r="B3082" t="s">
        <v>4339</v>
      </c>
      <c r="C3082" t="s">
        <v>3</v>
      </c>
      <c r="D3082" s="13">
        <v>2350</v>
      </c>
      <c r="E3082" t="s">
        <v>9102</v>
      </c>
      <c r="F3082" t="str">
        <f>IF(ISERROR(VLOOKUP(Transaktionen[[#This Row],[Transaktionen]],BTT[Verwendete Transaktion (Pflichtauswahl)],1,FALSE)),"nein","ja")</f>
        <v>nein</v>
      </c>
    </row>
    <row r="3083" spans="1:7" x14ac:dyDescent="0.25">
      <c r="A3083" t="s">
        <v>4340</v>
      </c>
      <c r="B3083" t="s">
        <v>4244</v>
      </c>
      <c r="C3083" t="s">
        <v>3</v>
      </c>
      <c r="D3083" s="13">
        <v>34</v>
      </c>
      <c r="E3083" t="s">
        <v>9102</v>
      </c>
      <c r="F3083" t="str">
        <f>IF(ISERROR(VLOOKUP(Transaktionen[[#This Row],[Transaktionen]],BTT[Verwendete Transaktion (Pflichtauswahl)],1,FALSE)),"nein","ja")</f>
        <v>nein</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ja</v>
      </c>
    </row>
    <row r="3088" spans="1:7" x14ac:dyDescent="0.25">
      <c r="A3088" t="s">
        <v>9249</v>
      </c>
      <c r="B3088" t="s">
        <v>4350</v>
      </c>
      <c r="C3088" t="s">
        <v>3</v>
      </c>
      <c r="D3088" s="13">
        <v>40</v>
      </c>
      <c r="E3088" t="s">
        <v>9102</v>
      </c>
      <c r="F3088" t="str">
        <f>IF(ISERROR(VLOOKUP(Transaktionen[[#This Row],[Transaktionen]],BTT[Verwendete Transaktion (Pflichtauswahl)],1,FALSE)),"nein","ja")</f>
        <v>nein</v>
      </c>
    </row>
    <row r="3089" spans="1:6" x14ac:dyDescent="0.25">
      <c r="A3089" t="s">
        <v>4349</v>
      </c>
      <c r="B3089" t="s">
        <v>4350</v>
      </c>
      <c r="C3089" t="s">
        <v>3</v>
      </c>
      <c r="D3089" s="13">
        <v>10964</v>
      </c>
      <c r="E3089" t="s">
        <v>9102</v>
      </c>
      <c r="F3089" t="str">
        <f>IF(ISERROR(VLOOKUP(Transaktionen[[#This Row],[Transaktionen]],BTT[Verwendete Transaktion (Pflichtauswahl)],1,FALSE)),"nein","ja")</f>
        <v>nein</v>
      </c>
    </row>
    <row r="3090" spans="1:6" x14ac:dyDescent="0.25">
      <c r="A3090" t="s">
        <v>4351</v>
      </c>
      <c r="B3090" t="s">
        <v>4352</v>
      </c>
      <c r="C3090" t="s">
        <v>3</v>
      </c>
      <c r="D3090" s="13">
        <v>41</v>
      </c>
      <c r="E3090" t="s">
        <v>9102</v>
      </c>
      <c r="F3090" t="str">
        <f>IF(ISERROR(VLOOKUP(Transaktionen[[#This Row],[Transaktionen]],BTT[Verwendete Transaktion (Pflichtauswahl)],1,FALSE)),"nein","ja")</f>
        <v>nein</v>
      </c>
    </row>
    <row r="3091" spans="1:6" x14ac:dyDescent="0.25">
      <c r="A3091" t="s">
        <v>4353</v>
      </c>
      <c r="B3091" t="s">
        <v>4354</v>
      </c>
      <c r="C3091" t="s">
        <v>3</v>
      </c>
      <c r="D3091" s="13">
        <v>762672</v>
      </c>
      <c r="E3091" t="s">
        <v>9102</v>
      </c>
      <c r="F3091" t="str">
        <f>IF(ISERROR(VLOOKUP(Transaktionen[[#This Row],[Transaktionen]],BTT[Verwendete Transaktion (Pflichtauswahl)],1,FALSE)),"nein","ja")</f>
        <v>nein</v>
      </c>
    </row>
    <row r="3092" spans="1:6" x14ac:dyDescent="0.25">
      <c r="A3092" t="s">
        <v>4355</v>
      </c>
      <c r="B3092" t="s">
        <v>4356</v>
      </c>
      <c r="C3092" t="s">
        <v>3</v>
      </c>
      <c r="D3092" s="13">
        <v>1246</v>
      </c>
      <c r="E3092" t="s">
        <v>9102</v>
      </c>
      <c r="F3092" t="str">
        <f>IF(ISERROR(VLOOKUP(Transaktionen[[#This Row],[Transaktionen]],BTT[Verwendete Transaktion (Pflichtauswahl)],1,FALSE)),"nein","ja")</f>
        <v>nein</v>
      </c>
    </row>
    <row r="3093" spans="1:6" x14ac:dyDescent="0.25">
      <c r="A3093" t="s">
        <v>4357</v>
      </c>
      <c r="B3093" t="s">
        <v>4358</v>
      </c>
      <c r="C3093" t="s">
        <v>3</v>
      </c>
      <c r="D3093" s="13">
        <v>6</v>
      </c>
      <c r="E3093" t="s">
        <v>576</v>
      </c>
      <c r="F3093" t="str">
        <f>IF(ISERROR(VLOOKUP(Transaktionen[[#This Row],[Transaktionen]],BTT[Verwendete Transaktion (Pflichtauswahl)],1,FALSE)),"nein","ja")</f>
        <v>nein</v>
      </c>
    </row>
    <row r="3094" spans="1:6" x14ac:dyDescent="0.25">
      <c r="A3094" t="s">
        <v>4359</v>
      </c>
      <c r="B3094" t="s">
        <v>4360</v>
      </c>
      <c r="C3094" t="s">
        <v>3</v>
      </c>
      <c r="D3094" s="13">
        <v>4074</v>
      </c>
      <c r="E3094" t="s">
        <v>9102</v>
      </c>
      <c r="F3094" t="str">
        <f>IF(ISERROR(VLOOKUP(Transaktionen[[#This Row],[Transaktionen]],BTT[Verwendete Transaktion (Pflichtauswahl)],1,FALSE)),"nein","ja")</f>
        <v>nein</v>
      </c>
    </row>
    <row r="3095" spans="1:6" x14ac:dyDescent="0.25">
      <c r="A3095" t="s">
        <v>9250</v>
      </c>
      <c r="B3095" t="s">
        <v>4348</v>
      </c>
      <c r="C3095" t="s">
        <v>3</v>
      </c>
      <c r="D3095" s="13">
        <v>12</v>
      </c>
      <c r="E3095" t="s">
        <v>9102</v>
      </c>
      <c r="F3095" t="str">
        <f>IF(ISERROR(VLOOKUP(Transaktionen[[#This Row],[Transaktionen]],BTT[Verwendete Transaktion (Pflichtauswahl)],1,FALSE)),"nein","ja")</f>
        <v>nein</v>
      </c>
    </row>
    <row r="3096" spans="1:6" x14ac:dyDescent="0.25">
      <c r="A3096" t="s">
        <v>4361</v>
      </c>
      <c r="B3096" t="s">
        <v>4348</v>
      </c>
      <c r="C3096" t="s">
        <v>3</v>
      </c>
      <c r="D3096" s="13">
        <v>342</v>
      </c>
      <c r="E3096" t="s">
        <v>9102</v>
      </c>
      <c r="F3096" t="str">
        <f>IF(ISERROR(VLOOKUP(Transaktionen[[#This Row],[Transaktionen]],BTT[Verwendete Transaktion (Pflichtauswahl)],1,FALSE)),"nein","ja")</f>
        <v>nein</v>
      </c>
    </row>
    <row r="3097" spans="1:6" x14ac:dyDescent="0.25">
      <c r="A3097" t="s">
        <v>4362</v>
      </c>
      <c r="B3097" t="s">
        <v>4363</v>
      </c>
      <c r="C3097" t="s">
        <v>3</v>
      </c>
      <c r="D3097" s="13">
        <v>173</v>
      </c>
      <c r="E3097" t="s">
        <v>9102</v>
      </c>
      <c r="F3097" t="str">
        <f>IF(ISERROR(VLOOKUP(Transaktionen[[#This Row],[Transaktionen]],BTT[Verwendete Transaktion (Pflichtauswahl)],1,FALSE)),"nein","ja")</f>
        <v>nein</v>
      </c>
    </row>
    <row r="3098" spans="1:6" x14ac:dyDescent="0.25">
      <c r="A3098" t="s">
        <v>4364</v>
      </c>
      <c r="B3098" t="s">
        <v>4365</v>
      </c>
      <c r="C3098" t="s">
        <v>3</v>
      </c>
      <c r="D3098" s="13">
        <v>126</v>
      </c>
      <c r="E3098" t="s">
        <v>9102</v>
      </c>
      <c r="F3098" t="str">
        <f>IF(ISERROR(VLOOKUP(Transaktionen[[#This Row],[Transaktionen]],BTT[Verwendete Transaktion (Pflichtauswahl)],1,FALSE)),"nein","ja")</f>
        <v>nein</v>
      </c>
    </row>
    <row r="3099" spans="1:6" x14ac:dyDescent="0.25">
      <c r="A3099" t="s">
        <v>4366</v>
      </c>
      <c r="B3099" t="s">
        <v>4367</v>
      </c>
      <c r="C3099" t="s">
        <v>3</v>
      </c>
      <c r="D3099" s="13">
        <v>6</v>
      </c>
      <c r="E3099" t="s">
        <v>9102</v>
      </c>
      <c r="F3099" t="str">
        <f>IF(ISERROR(VLOOKUP(Transaktionen[[#This Row],[Transaktionen]],BTT[Verwendete Transaktion (Pflichtauswahl)],1,FALSE)),"nein","ja")</f>
        <v>nein</v>
      </c>
    </row>
    <row r="3100" spans="1:6" x14ac:dyDescent="0.25">
      <c r="A3100" t="s">
        <v>4368</v>
      </c>
      <c r="B3100" t="s">
        <v>4369</v>
      </c>
      <c r="C3100" t="s">
        <v>3</v>
      </c>
      <c r="D3100" s="13">
        <v>2</v>
      </c>
      <c r="E3100" t="s">
        <v>576</v>
      </c>
      <c r="F3100" t="str">
        <f>IF(ISERROR(VLOOKUP(Transaktionen[[#This Row],[Transaktionen]],BTT[Verwendete Transaktion (Pflichtauswahl)],1,FALSE)),"nein","ja")</f>
        <v>nein</v>
      </c>
    </row>
    <row r="3101" spans="1:6" x14ac:dyDescent="0.25">
      <c r="A3101" t="s">
        <v>4370</v>
      </c>
      <c r="B3101" t="s">
        <v>4371</v>
      </c>
      <c r="C3101" t="s">
        <v>3</v>
      </c>
      <c r="D3101" s="13">
        <v>4127</v>
      </c>
      <c r="E3101" t="s">
        <v>9102</v>
      </c>
      <c r="F3101" t="str">
        <f>IF(ISERROR(VLOOKUP(Transaktionen[[#This Row],[Transaktionen]],BTT[Verwendete Transaktion (Pflichtauswahl)],1,FALSE)),"nein","ja")</f>
        <v>nein</v>
      </c>
    </row>
    <row r="3102" spans="1:6" x14ac:dyDescent="0.25">
      <c r="A3102" t="s">
        <v>4372</v>
      </c>
      <c r="B3102" t="s">
        <v>4373</v>
      </c>
      <c r="C3102" t="s">
        <v>3</v>
      </c>
      <c r="D3102" s="13">
        <v>13396</v>
      </c>
      <c r="E3102" t="s">
        <v>9102</v>
      </c>
      <c r="F3102" t="str">
        <f>IF(ISERROR(VLOOKUP(Transaktionen[[#This Row],[Transaktionen]],BTT[Verwendete Transaktion (Pflichtauswahl)],1,FALSE)),"nein","ja")</f>
        <v>nein</v>
      </c>
    </row>
    <row r="3103" spans="1:6" x14ac:dyDescent="0.25">
      <c r="A3103" t="s">
        <v>4374</v>
      </c>
      <c r="B3103" t="s">
        <v>4375</v>
      </c>
      <c r="C3103" t="s">
        <v>3</v>
      </c>
      <c r="D3103" s="13">
        <v>161</v>
      </c>
      <c r="E3103" t="s">
        <v>9102</v>
      </c>
      <c r="F3103" t="str">
        <f>IF(ISERROR(VLOOKUP(Transaktionen[[#This Row],[Transaktionen]],BTT[Verwendete Transaktion (Pflichtauswahl)],1,FALSE)),"nein","ja")</f>
        <v>nein</v>
      </c>
    </row>
    <row r="3104" spans="1:6" x14ac:dyDescent="0.25">
      <c r="A3104" t="s">
        <v>4376</v>
      </c>
      <c r="B3104" t="s">
        <v>4377</v>
      </c>
      <c r="C3104" t="s">
        <v>3</v>
      </c>
      <c r="D3104" s="13">
        <v>286</v>
      </c>
      <c r="E3104" t="s">
        <v>9102</v>
      </c>
      <c r="F3104" t="str">
        <f>IF(ISERROR(VLOOKUP(Transaktionen[[#This Row],[Transaktionen]],BTT[Verwendete Transaktion (Pflichtauswahl)],1,FALSE)),"nein","ja")</f>
        <v>nein</v>
      </c>
    </row>
    <row r="3105" spans="1:7" x14ac:dyDescent="0.25">
      <c r="A3105" t="s">
        <v>4378</v>
      </c>
      <c r="B3105" t="s">
        <v>4377</v>
      </c>
      <c r="C3105" t="s">
        <v>3</v>
      </c>
      <c r="D3105" s="13">
        <v>5</v>
      </c>
      <c r="E3105" t="s">
        <v>9102</v>
      </c>
      <c r="F3105" t="str">
        <f>IF(ISERROR(VLOOKUP(Transaktionen[[#This Row],[Transaktionen]],BTT[Verwendete Transaktion (Pflichtauswahl)],1,FALSE)),"nein","ja")</f>
        <v>nein</v>
      </c>
    </row>
    <row r="3106" spans="1:7" x14ac:dyDescent="0.25">
      <c r="A3106" t="s">
        <v>4379</v>
      </c>
      <c r="B3106" t="s">
        <v>4380</v>
      </c>
      <c r="C3106" t="s">
        <v>3</v>
      </c>
      <c r="D3106" s="13">
        <v>5</v>
      </c>
      <c r="E3106" t="s">
        <v>9102</v>
      </c>
      <c r="F3106" t="str">
        <f>IF(ISERROR(VLOOKUP(Transaktionen[[#This Row],[Transaktionen]],BTT[Verwendete Transaktion (Pflichtauswahl)],1,FALSE)),"nein","ja")</f>
        <v>nein</v>
      </c>
    </row>
    <row r="3107" spans="1:7" x14ac:dyDescent="0.25">
      <c r="A3107" t="s">
        <v>4381</v>
      </c>
      <c r="B3107" t="s">
        <v>4382</v>
      </c>
      <c r="C3107" t="s">
        <v>3</v>
      </c>
      <c r="D3107" s="13">
        <v>10</v>
      </c>
      <c r="E3107" t="s">
        <v>9102</v>
      </c>
      <c r="F3107" t="str">
        <f>IF(ISERROR(VLOOKUP(Transaktionen[[#This Row],[Transaktionen]],BTT[Verwendete Transaktion (Pflichtauswahl)],1,FALSE)),"nein","ja")</f>
        <v>nein</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nein</v>
      </c>
    </row>
    <row r="3111" spans="1:7" x14ac:dyDescent="0.25">
      <c r="A3111" t="s">
        <v>4387</v>
      </c>
      <c r="B3111" t="s">
        <v>606</v>
      </c>
      <c r="C3111" t="s">
        <v>6322</v>
      </c>
      <c r="D3111" s="13">
        <v>366933</v>
      </c>
      <c r="E3111" t="s">
        <v>9102</v>
      </c>
      <c r="F3111" t="str">
        <f>IF(ISERROR(VLOOKUP(Transaktionen[[#This Row],[Transaktionen]],BTT[Verwendete Transaktion (Pflichtauswahl)],1,FALSE)),"nein","ja")</f>
        <v>ja</v>
      </c>
    </row>
    <row r="3112" spans="1:7" x14ac:dyDescent="0.25">
      <c r="A3112" t="s">
        <v>4388</v>
      </c>
      <c r="B3112" t="s">
        <v>610</v>
      </c>
      <c r="C3112" t="s">
        <v>6322</v>
      </c>
      <c r="D3112" s="13">
        <v>573354</v>
      </c>
      <c r="E3112" t="s">
        <v>9102</v>
      </c>
      <c r="F3112" t="str">
        <f>IF(ISERROR(VLOOKUP(Transaktionen[[#This Row],[Transaktionen]],BTT[Verwendete Transaktion (Pflichtauswahl)],1,FALSE)),"nein","ja")</f>
        <v>ja</v>
      </c>
    </row>
    <row r="3113" spans="1:7" x14ac:dyDescent="0.25">
      <c r="A3113" t="s">
        <v>4389</v>
      </c>
      <c r="B3113" t="s">
        <v>4390</v>
      </c>
      <c r="C3113" t="s">
        <v>3</v>
      </c>
      <c r="D3113" s="13">
        <v>860</v>
      </c>
      <c r="E3113" t="s">
        <v>9102</v>
      </c>
      <c r="F3113" t="str">
        <f>IF(ISERROR(VLOOKUP(Transaktionen[[#This Row],[Transaktionen]],BTT[Verwendete Transaktion (Pflichtauswahl)],1,FALSE)),"nein","ja")</f>
        <v>nein</v>
      </c>
    </row>
    <row r="3114" spans="1:7" x14ac:dyDescent="0.25">
      <c r="A3114" t="s">
        <v>4391</v>
      </c>
      <c r="B3114" t="s">
        <v>604</v>
      </c>
      <c r="C3114" t="s">
        <v>3</v>
      </c>
      <c r="D3114" s="13">
        <v>599</v>
      </c>
      <c r="E3114" t="s">
        <v>9102</v>
      </c>
      <c r="F3114" t="str">
        <f>IF(ISERROR(VLOOKUP(Transaktionen[[#This Row],[Transaktionen]],BTT[Verwendete Transaktion (Pflichtauswahl)],1,FALSE)),"nein","ja")</f>
        <v>nein</v>
      </c>
    </row>
    <row r="3115" spans="1:7" x14ac:dyDescent="0.25">
      <c r="A3115" t="s">
        <v>4392</v>
      </c>
      <c r="B3115" t="s">
        <v>602</v>
      </c>
      <c r="C3115" t="s">
        <v>3</v>
      </c>
      <c r="D3115" s="13">
        <v>305</v>
      </c>
      <c r="E3115" t="s">
        <v>9102</v>
      </c>
      <c r="F3115" t="str">
        <f>IF(ISERROR(VLOOKUP(Transaktionen[[#This Row],[Transaktionen]],BTT[Verwendete Transaktion (Pflichtauswahl)],1,FALSE)),"nein","ja")</f>
        <v>nein</v>
      </c>
    </row>
    <row r="3116" spans="1:7" x14ac:dyDescent="0.25">
      <c r="A3116" t="s">
        <v>4393</v>
      </c>
      <c r="B3116" t="s">
        <v>612</v>
      </c>
      <c r="C3116" t="s">
        <v>3</v>
      </c>
      <c r="D3116" s="13">
        <v>18</v>
      </c>
      <c r="E3116" t="s">
        <v>9102</v>
      </c>
      <c r="F3116" t="str">
        <f>IF(ISERROR(VLOOKUP(Transaktionen[[#This Row],[Transaktionen]],BTT[Verwendete Transaktion (Pflichtauswahl)],1,FALSE)),"nein","ja")</f>
        <v>nein</v>
      </c>
    </row>
    <row r="3117" spans="1:7" x14ac:dyDescent="0.25">
      <c r="A3117" t="s">
        <v>4394</v>
      </c>
      <c r="B3117" t="s">
        <v>608</v>
      </c>
      <c r="C3117" t="s">
        <v>6322</v>
      </c>
      <c r="D3117" s="13">
        <v>82347</v>
      </c>
      <c r="E3117" t="s">
        <v>9102</v>
      </c>
      <c r="F3117" t="str">
        <f>IF(ISERROR(VLOOKUP(Transaktionen[[#This Row],[Transaktionen]],BTT[Verwendete Transaktion (Pflichtauswahl)],1,FALSE)),"nein","ja")</f>
        <v>ja</v>
      </c>
    </row>
    <row r="3118" spans="1:7" x14ac:dyDescent="0.25">
      <c r="A3118" t="s">
        <v>4395</v>
      </c>
      <c r="B3118" t="s">
        <v>600</v>
      </c>
      <c r="C3118" t="s">
        <v>3</v>
      </c>
      <c r="D3118" s="13">
        <v>410</v>
      </c>
      <c r="E3118" t="s">
        <v>9102</v>
      </c>
      <c r="F3118" t="str">
        <f>IF(ISERROR(VLOOKUP(Transaktionen[[#This Row],[Transaktionen]],BTT[Verwendete Transaktion (Pflichtauswahl)],1,FALSE)),"nein","ja")</f>
        <v>nein</v>
      </c>
    </row>
    <row r="3119" spans="1:7" x14ac:dyDescent="0.25">
      <c r="A3119" t="s">
        <v>4396</v>
      </c>
      <c r="B3119" t="s">
        <v>4397</v>
      </c>
      <c r="C3119" t="s">
        <v>3</v>
      </c>
      <c r="D3119" s="13">
        <v>2829</v>
      </c>
      <c r="E3119" t="s">
        <v>9102</v>
      </c>
      <c r="F3119" t="str">
        <f>IF(ISERROR(VLOOKUP(Transaktionen[[#This Row],[Transaktionen]],BTT[Verwendete Transaktion (Pflichtauswahl)],1,FALSE)),"nein","ja")</f>
        <v>nein</v>
      </c>
    </row>
    <row r="3120" spans="1:7" x14ac:dyDescent="0.25">
      <c r="A3120" t="s">
        <v>4398</v>
      </c>
      <c r="B3120" t="s">
        <v>4399</v>
      </c>
      <c r="C3120" t="s">
        <v>3</v>
      </c>
      <c r="D3120" s="13">
        <v>4854</v>
      </c>
      <c r="E3120" t="s">
        <v>9102</v>
      </c>
      <c r="F3120" t="str">
        <f>IF(ISERROR(VLOOKUP(Transaktionen[[#This Row],[Transaktionen]],BTT[Verwendete Transaktion (Pflichtauswahl)],1,FALSE)),"nein","ja")</f>
        <v>nein</v>
      </c>
    </row>
    <row r="3121" spans="1:6" x14ac:dyDescent="0.25">
      <c r="A3121" t="s">
        <v>4400</v>
      </c>
      <c r="B3121" t="s">
        <v>4401</v>
      </c>
      <c r="C3121" t="s">
        <v>3</v>
      </c>
      <c r="D3121" s="13">
        <v>2486</v>
      </c>
      <c r="E3121" t="s">
        <v>9102</v>
      </c>
      <c r="F3121" t="str">
        <f>IF(ISERROR(VLOOKUP(Transaktionen[[#This Row],[Transaktionen]],BTT[Verwendete Transaktion (Pflichtauswahl)],1,FALSE)),"nein","ja")</f>
        <v>nein</v>
      </c>
    </row>
    <row r="3122" spans="1:6" x14ac:dyDescent="0.25">
      <c r="A3122" t="s">
        <v>4402</v>
      </c>
      <c r="B3122" t="s">
        <v>4403</v>
      </c>
      <c r="C3122" t="s">
        <v>3</v>
      </c>
      <c r="D3122" s="13">
        <v>90</v>
      </c>
      <c r="E3122" t="s">
        <v>576</v>
      </c>
      <c r="F3122" t="str">
        <f>IF(ISERROR(VLOOKUP(Transaktionen[[#This Row],[Transaktionen]],BTT[Verwendete Transaktion (Pflichtauswahl)],1,FALSE)),"nein","ja")</f>
        <v>nein</v>
      </c>
    </row>
    <row r="3123" spans="1:6" x14ac:dyDescent="0.25">
      <c r="A3123" t="s">
        <v>4404</v>
      </c>
      <c r="B3123" t="s">
        <v>4405</v>
      </c>
      <c r="C3123" t="s">
        <v>3</v>
      </c>
      <c r="D3123" s="13">
        <v>2</v>
      </c>
      <c r="E3123" t="s">
        <v>576</v>
      </c>
      <c r="F3123" t="str">
        <f>IF(ISERROR(VLOOKUP(Transaktionen[[#This Row],[Transaktionen]],BTT[Verwendete Transaktion (Pflichtauswahl)],1,FALSE)),"nein","ja")</f>
        <v>nein</v>
      </c>
    </row>
    <row r="3124" spans="1:6" x14ac:dyDescent="0.25">
      <c r="A3124" t="s">
        <v>9444</v>
      </c>
      <c r="B3124" t="s">
        <v>4487</v>
      </c>
      <c r="C3124" t="s">
        <v>3</v>
      </c>
      <c r="D3124" s="13">
        <v>3</v>
      </c>
      <c r="E3124" t="s">
        <v>9102</v>
      </c>
      <c r="F3124" t="str">
        <f>IF(ISERROR(VLOOKUP(Transaktionen[[#This Row],[Transaktionen]],BTT[Verwendete Transaktion (Pflichtauswahl)],1,FALSE)),"nein","ja")</f>
        <v>nein</v>
      </c>
    </row>
    <row r="3125" spans="1:6" x14ac:dyDescent="0.25">
      <c r="A3125" t="s">
        <v>9445</v>
      </c>
      <c r="B3125" t="s">
        <v>4489</v>
      </c>
      <c r="C3125" t="s">
        <v>3</v>
      </c>
      <c r="D3125" s="13">
        <v>3</v>
      </c>
      <c r="E3125" t="s">
        <v>9102</v>
      </c>
      <c r="F3125" t="str">
        <f>IF(ISERROR(VLOOKUP(Transaktionen[[#This Row],[Transaktionen]],BTT[Verwendete Transaktion (Pflichtauswahl)],1,FALSE)),"nein","ja")</f>
        <v>nein</v>
      </c>
    </row>
    <row r="3126" spans="1:6" x14ac:dyDescent="0.25">
      <c r="A3126" t="s">
        <v>4406</v>
      </c>
      <c r="B3126" t="s">
        <v>4407</v>
      </c>
      <c r="C3126" t="s">
        <v>3</v>
      </c>
      <c r="D3126" s="13">
        <v>24</v>
      </c>
      <c r="E3126" t="s">
        <v>9102</v>
      </c>
      <c r="F3126" t="str">
        <f>IF(ISERROR(VLOOKUP(Transaktionen[[#This Row],[Transaktionen]],BTT[Verwendete Transaktion (Pflichtauswahl)],1,FALSE)),"nein","ja")</f>
        <v>nein</v>
      </c>
    </row>
    <row r="3127" spans="1:6" x14ac:dyDescent="0.25">
      <c r="A3127" t="s">
        <v>9446</v>
      </c>
      <c r="B3127" t="s">
        <v>9447</v>
      </c>
      <c r="C3127" t="s">
        <v>3</v>
      </c>
      <c r="D3127" s="13">
        <v>24</v>
      </c>
      <c r="E3127" t="s">
        <v>9102</v>
      </c>
      <c r="F3127" t="str">
        <f>IF(ISERROR(VLOOKUP(Transaktionen[[#This Row],[Transaktionen]],BTT[Verwendete Transaktion (Pflichtauswahl)],1,FALSE)),"nein","ja")</f>
        <v>nein</v>
      </c>
    </row>
    <row r="3128" spans="1:6" x14ac:dyDescent="0.25">
      <c r="A3128" t="s">
        <v>4408</v>
      </c>
      <c r="B3128" t="s">
        <v>4409</v>
      </c>
      <c r="C3128" t="s">
        <v>3</v>
      </c>
      <c r="D3128" s="13">
        <v>16</v>
      </c>
      <c r="E3128" t="s">
        <v>9102</v>
      </c>
      <c r="F3128" t="str">
        <f>IF(ISERROR(VLOOKUP(Transaktionen[[#This Row],[Transaktionen]],BTT[Verwendete Transaktion (Pflichtauswahl)],1,FALSE)),"nein","ja")</f>
        <v>nein</v>
      </c>
    </row>
    <row r="3129" spans="1:6" x14ac:dyDescent="0.25">
      <c r="A3129" t="s">
        <v>9448</v>
      </c>
      <c r="B3129" t="s">
        <v>9449</v>
      </c>
      <c r="C3129" t="s">
        <v>3</v>
      </c>
      <c r="D3129" s="13">
        <v>3</v>
      </c>
      <c r="E3129" t="s">
        <v>9102</v>
      </c>
      <c r="F3129" s="10" t="str">
        <f>IF(ISERROR(VLOOKUP(Transaktionen[[#This Row],[Transaktionen]],BTT[Verwendete Transaktion (Pflichtauswahl)],1,FALSE)),"nein","ja")</f>
        <v>nein</v>
      </c>
    </row>
    <row r="3130" spans="1:6" x14ac:dyDescent="0.25">
      <c r="A3130" t="s">
        <v>9450</v>
      </c>
      <c r="B3130" t="s">
        <v>9451</v>
      </c>
      <c r="C3130" t="s">
        <v>3</v>
      </c>
      <c r="D3130" s="13">
        <v>15</v>
      </c>
      <c r="E3130" t="s">
        <v>9102</v>
      </c>
      <c r="F3130" s="10" t="str">
        <f>IF(ISERROR(VLOOKUP(Transaktionen[[#This Row],[Transaktionen]],BTT[Verwendete Transaktion (Pflichtauswahl)],1,FALSE)),"nein","ja")</f>
        <v>nein</v>
      </c>
    </row>
    <row r="3131" spans="1:6" x14ac:dyDescent="0.25">
      <c r="A3131" t="s">
        <v>9452</v>
      </c>
      <c r="B3131" t="s">
        <v>9453</v>
      </c>
      <c r="C3131" t="s">
        <v>3</v>
      </c>
      <c r="D3131" s="13">
        <v>9</v>
      </c>
      <c r="E3131" t="s">
        <v>9102</v>
      </c>
      <c r="F3131" s="10" t="str">
        <f>IF(ISERROR(VLOOKUP(Transaktionen[[#This Row],[Transaktionen]],BTT[Verwendete Transaktion (Pflichtauswahl)],1,FALSE)),"nein","ja")</f>
        <v>nein</v>
      </c>
    </row>
    <row r="3132" spans="1:6" x14ac:dyDescent="0.25">
      <c r="A3132" t="s">
        <v>4410</v>
      </c>
      <c r="B3132" t="s">
        <v>4411</v>
      </c>
      <c r="C3132" t="s">
        <v>3</v>
      </c>
      <c r="D3132" s="13">
        <v>33484</v>
      </c>
      <c r="E3132" t="s">
        <v>9102</v>
      </c>
      <c r="F3132" t="str">
        <f>IF(ISERROR(VLOOKUP(Transaktionen[[#This Row],[Transaktionen]],BTT[Verwendete Transaktion (Pflichtauswahl)],1,FALSE)),"nein","ja")</f>
        <v>nein</v>
      </c>
    </row>
    <row r="3133" spans="1:6" x14ac:dyDescent="0.25">
      <c r="A3133" t="s">
        <v>4412</v>
      </c>
      <c r="B3133" t="s">
        <v>4413</v>
      </c>
      <c r="C3133" t="s">
        <v>3</v>
      </c>
      <c r="D3133" s="13">
        <v>1967</v>
      </c>
      <c r="E3133" t="s">
        <v>9102</v>
      </c>
      <c r="F3133" s="10" t="str">
        <f>IF(ISERROR(VLOOKUP(Transaktionen[[#This Row],[Transaktionen]],BTT[Verwendete Transaktion (Pflichtauswahl)],1,FALSE)),"nein","ja")</f>
        <v>nein</v>
      </c>
    </row>
    <row r="3134" spans="1:6" x14ac:dyDescent="0.25">
      <c r="A3134" t="s">
        <v>4414</v>
      </c>
      <c r="B3134" t="s">
        <v>4415</v>
      </c>
      <c r="C3134" t="s">
        <v>3</v>
      </c>
      <c r="D3134" s="13">
        <v>27</v>
      </c>
      <c r="E3134" t="s">
        <v>9102</v>
      </c>
      <c r="F3134" t="str">
        <f>IF(ISERROR(VLOOKUP(Transaktionen[[#This Row],[Transaktionen]],BTT[Verwendete Transaktion (Pflichtauswahl)],1,FALSE)),"nein","ja")</f>
        <v>nein</v>
      </c>
    </row>
    <row r="3135" spans="1:6" x14ac:dyDescent="0.25">
      <c r="A3135" t="s">
        <v>9454</v>
      </c>
      <c r="B3135" t="s">
        <v>9455</v>
      </c>
      <c r="C3135" t="s">
        <v>3</v>
      </c>
      <c r="D3135" s="13">
        <v>5</v>
      </c>
      <c r="E3135" t="s">
        <v>9102</v>
      </c>
      <c r="F3135" t="str">
        <f>IF(ISERROR(VLOOKUP(Transaktionen[[#This Row],[Transaktionen]],BTT[Verwendete Transaktion (Pflichtauswahl)],1,FALSE)),"nein","ja")</f>
        <v>nein</v>
      </c>
    </row>
    <row r="3136" spans="1:6" x14ac:dyDescent="0.25">
      <c r="A3136" t="s">
        <v>4416</v>
      </c>
      <c r="B3136" t="s">
        <v>4417</v>
      </c>
      <c r="C3136" t="s">
        <v>3</v>
      </c>
      <c r="D3136" s="13">
        <v>27</v>
      </c>
      <c r="E3136" t="s">
        <v>9102</v>
      </c>
      <c r="F3136" t="str">
        <f>IF(ISERROR(VLOOKUP(Transaktionen[[#This Row],[Transaktionen]],BTT[Verwendete Transaktion (Pflichtauswahl)],1,FALSE)),"nein","ja")</f>
        <v>nein</v>
      </c>
    </row>
    <row r="3137" spans="1:7" x14ac:dyDescent="0.25">
      <c r="A3137" t="s">
        <v>4418</v>
      </c>
      <c r="B3137" t="s">
        <v>4419</v>
      </c>
      <c r="C3137" t="s">
        <v>3</v>
      </c>
      <c r="D3137" s="13">
        <v>36</v>
      </c>
      <c r="E3137" t="s">
        <v>9102</v>
      </c>
      <c r="F3137" t="str">
        <f>IF(ISERROR(VLOOKUP(Transaktionen[[#This Row],[Transaktionen]],BTT[Verwendete Transaktion (Pflichtauswahl)],1,FALSE)),"nein","ja")</f>
        <v>nein</v>
      </c>
    </row>
    <row r="3138" spans="1:7" x14ac:dyDescent="0.25">
      <c r="A3138" t="s">
        <v>4420</v>
      </c>
      <c r="B3138" t="s">
        <v>4421</v>
      </c>
      <c r="C3138" t="s">
        <v>3</v>
      </c>
      <c r="D3138" s="13">
        <v>54</v>
      </c>
      <c r="E3138" t="s">
        <v>9102</v>
      </c>
      <c r="F3138" t="str">
        <f>IF(ISERROR(VLOOKUP(Transaktionen[[#This Row],[Transaktionen]],BTT[Verwendete Transaktion (Pflichtauswahl)],1,FALSE)),"nein","ja")</f>
        <v>nein</v>
      </c>
    </row>
    <row r="3139" spans="1:7" x14ac:dyDescent="0.25">
      <c r="A3139" t="s">
        <v>4422</v>
      </c>
      <c r="B3139" t="s">
        <v>4415</v>
      </c>
      <c r="C3139" t="s">
        <v>3</v>
      </c>
      <c r="D3139" s="13">
        <v>63</v>
      </c>
      <c r="E3139" t="s">
        <v>9102</v>
      </c>
      <c r="F3139" t="str">
        <f>IF(ISERROR(VLOOKUP(Transaktionen[[#This Row],[Transaktionen]],BTT[Verwendete Transaktion (Pflichtauswahl)],1,FALSE)),"nein","ja")</f>
        <v>nein</v>
      </c>
    </row>
    <row r="3140" spans="1:7" x14ac:dyDescent="0.25">
      <c r="A3140" t="s">
        <v>4423</v>
      </c>
      <c r="B3140" t="s">
        <v>4424</v>
      </c>
      <c r="C3140" t="s">
        <v>3</v>
      </c>
      <c r="D3140" s="13">
        <v>45</v>
      </c>
      <c r="E3140" t="s">
        <v>9102</v>
      </c>
      <c r="F3140" t="str">
        <f>IF(ISERROR(VLOOKUP(Transaktionen[[#This Row],[Transaktionen]],BTT[Verwendete Transaktion (Pflichtauswahl)],1,FALSE)),"nein","ja")</f>
        <v>nein</v>
      </c>
    </row>
    <row r="3141" spans="1:7" x14ac:dyDescent="0.25">
      <c r="A3141" t="s">
        <v>4425</v>
      </c>
      <c r="B3141" t="s">
        <v>4417</v>
      </c>
      <c r="C3141" t="s">
        <v>3</v>
      </c>
      <c r="D3141" s="13">
        <v>27</v>
      </c>
      <c r="E3141" t="s">
        <v>9102</v>
      </c>
      <c r="F3141" t="str">
        <f>IF(ISERROR(VLOOKUP(Transaktionen[[#This Row],[Transaktionen]],BTT[Verwendete Transaktion (Pflichtauswahl)],1,FALSE)),"nein","ja")</f>
        <v>nein</v>
      </c>
    </row>
    <row r="3142" spans="1:7" x14ac:dyDescent="0.25">
      <c r="A3142" t="s">
        <v>9456</v>
      </c>
      <c r="B3142" t="s">
        <v>4417</v>
      </c>
      <c r="C3142" t="s">
        <v>3</v>
      </c>
      <c r="D3142" s="13">
        <v>10</v>
      </c>
      <c r="E3142" t="s">
        <v>9102</v>
      </c>
      <c r="F3142" t="str">
        <f>IF(ISERROR(VLOOKUP(Transaktionen[[#This Row],[Transaktionen]],BTT[Verwendete Transaktion (Pflichtauswahl)],1,FALSE)),"nein","ja")</f>
        <v>nein</v>
      </c>
    </row>
    <row r="3143" spans="1:7" x14ac:dyDescent="0.25">
      <c r="A3143" t="s">
        <v>4426</v>
      </c>
      <c r="B3143" t="s">
        <v>4427</v>
      </c>
      <c r="C3143" t="s">
        <v>3</v>
      </c>
      <c r="D3143" s="13">
        <v>36</v>
      </c>
      <c r="E3143" t="s">
        <v>9102</v>
      </c>
      <c r="F3143" t="str">
        <f>IF(ISERROR(VLOOKUP(Transaktionen[[#This Row],[Transaktionen]],BTT[Verwendete Transaktion (Pflichtauswahl)],1,FALSE)),"nein","ja")</f>
        <v>nein</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nein</v>
      </c>
    </row>
    <row r="3146" spans="1:7" x14ac:dyDescent="0.25">
      <c r="A3146" t="s">
        <v>4432</v>
      </c>
      <c r="B3146" t="s">
        <v>4433</v>
      </c>
      <c r="C3146" t="s">
        <v>3</v>
      </c>
      <c r="D3146" s="13">
        <v>61</v>
      </c>
      <c r="E3146" t="s">
        <v>9102</v>
      </c>
      <c r="F3146" t="str">
        <f>IF(ISERROR(VLOOKUP(Transaktionen[[#This Row],[Transaktionen]],BTT[Verwendete Transaktion (Pflichtauswahl)],1,FALSE)),"nein","ja")</f>
        <v>nein</v>
      </c>
    </row>
    <row r="3147" spans="1:7" x14ac:dyDescent="0.25">
      <c r="A3147" t="s">
        <v>9457</v>
      </c>
      <c r="B3147" t="s">
        <v>9458</v>
      </c>
      <c r="C3147" t="s">
        <v>3</v>
      </c>
      <c r="D3147" s="13">
        <v>15</v>
      </c>
      <c r="E3147" t="s">
        <v>9102</v>
      </c>
      <c r="F3147" t="str">
        <f>IF(ISERROR(VLOOKUP(Transaktionen[[#This Row],[Transaktionen]],BTT[Verwendete Transaktion (Pflichtauswahl)],1,FALSE)),"nein","ja")</f>
        <v>nein</v>
      </c>
    </row>
    <row r="3148" spans="1:7" x14ac:dyDescent="0.25">
      <c r="A3148" t="s">
        <v>4434</v>
      </c>
      <c r="B3148" t="s">
        <v>4435</v>
      </c>
      <c r="C3148" t="s">
        <v>3</v>
      </c>
      <c r="D3148" s="13">
        <v>2</v>
      </c>
      <c r="E3148" t="s">
        <v>9102</v>
      </c>
      <c r="F3148" t="str">
        <f>IF(ISERROR(VLOOKUP(Transaktionen[[#This Row],[Transaktionen]],BTT[Verwendete Transaktion (Pflichtauswahl)],1,FALSE)),"nein","ja")</f>
        <v>nein</v>
      </c>
    </row>
    <row r="3149" spans="1:7" x14ac:dyDescent="0.25">
      <c r="A3149" t="s">
        <v>9459</v>
      </c>
      <c r="B3149" t="s">
        <v>9460</v>
      </c>
      <c r="C3149" t="s">
        <v>3</v>
      </c>
      <c r="D3149" s="13">
        <v>4</v>
      </c>
      <c r="E3149" t="s">
        <v>9102</v>
      </c>
      <c r="F3149" t="str">
        <f>IF(ISERROR(VLOOKUP(Transaktionen[[#This Row],[Transaktionen]],BTT[Verwendete Transaktion (Pflichtauswahl)],1,FALSE)),"nein","ja")</f>
        <v>nein</v>
      </c>
    </row>
    <row r="3150" spans="1:7" x14ac:dyDescent="0.25">
      <c r="A3150" t="s">
        <v>9461</v>
      </c>
      <c r="B3150" t="s">
        <v>9462</v>
      </c>
      <c r="C3150" t="s">
        <v>3</v>
      </c>
      <c r="D3150" s="13">
        <v>7</v>
      </c>
      <c r="E3150" t="s">
        <v>9102</v>
      </c>
      <c r="F3150" t="str">
        <f>IF(ISERROR(VLOOKUP(Transaktionen[[#This Row],[Transaktionen]],BTT[Verwendete Transaktion (Pflichtauswahl)],1,FALSE)),"nein","ja")</f>
        <v>nein</v>
      </c>
    </row>
    <row r="3151" spans="1:7" x14ac:dyDescent="0.25">
      <c r="A3151" t="s">
        <v>4436</v>
      </c>
      <c r="B3151" t="s">
        <v>4437</v>
      </c>
      <c r="C3151" t="s">
        <v>3</v>
      </c>
      <c r="D3151" s="13">
        <v>1539909</v>
      </c>
      <c r="E3151" t="s">
        <v>9102</v>
      </c>
      <c r="F3151" t="str">
        <f>IF(ISERROR(VLOOKUP(Transaktionen[[#This Row],[Transaktionen]],BTT[Verwendete Transaktion (Pflichtauswahl)],1,FALSE)),"nein","ja")</f>
        <v>ja</v>
      </c>
    </row>
    <row r="3152" spans="1:7" x14ac:dyDescent="0.25">
      <c r="A3152" t="s">
        <v>4438</v>
      </c>
      <c r="B3152" t="s">
        <v>4439</v>
      </c>
      <c r="C3152" t="s">
        <v>3</v>
      </c>
      <c r="D3152" s="13">
        <v>2128</v>
      </c>
      <c r="E3152" t="s">
        <v>9102</v>
      </c>
      <c r="F3152" t="str">
        <f>IF(ISERROR(VLOOKUP(Transaktionen[[#This Row],[Transaktionen]],BTT[Verwendete Transaktion (Pflichtauswahl)],1,FALSE)),"nein","ja")</f>
        <v>nein</v>
      </c>
    </row>
    <row r="3153" spans="1:6" x14ac:dyDescent="0.25">
      <c r="A3153" t="s">
        <v>9463</v>
      </c>
      <c r="B3153" t="s">
        <v>9464</v>
      </c>
      <c r="C3153" t="s">
        <v>3</v>
      </c>
      <c r="D3153" s="13">
        <v>6</v>
      </c>
      <c r="E3153" t="s">
        <v>9102</v>
      </c>
      <c r="F3153" t="str">
        <f>IF(ISERROR(VLOOKUP(Transaktionen[[#This Row],[Transaktionen]],BTT[Verwendete Transaktion (Pflichtauswahl)],1,FALSE)),"nein","ja")</f>
        <v>nein</v>
      </c>
    </row>
    <row r="3154" spans="1:6" x14ac:dyDescent="0.25">
      <c r="A3154" t="s">
        <v>4440</v>
      </c>
      <c r="B3154" t="s">
        <v>4441</v>
      </c>
      <c r="C3154" t="s">
        <v>3</v>
      </c>
      <c r="D3154" s="13">
        <v>3</v>
      </c>
      <c r="E3154" t="s">
        <v>9102</v>
      </c>
      <c r="F3154" t="str">
        <f>IF(ISERROR(VLOOKUP(Transaktionen[[#This Row],[Transaktionen]],BTT[Verwendete Transaktion (Pflichtauswahl)],1,FALSE)),"nein","ja")</f>
        <v>nein</v>
      </c>
    </row>
    <row r="3155" spans="1:6" x14ac:dyDescent="0.25">
      <c r="A3155" t="s">
        <v>4442</v>
      </c>
      <c r="B3155" t="s">
        <v>4443</v>
      </c>
      <c r="C3155" t="s">
        <v>3</v>
      </c>
      <c r="D3155" s="13">
        <v>34</v>
      </c>
      <c r="E3155" t="s">
        <v>9102</v>
      </c>
      <c r="F3155" t="str">
        <f>IF(ISERROR(VLOOKUP(Transaktionen[[#This Row],[Transaktionen]],BTT[Verwendete Transaktion (Pflichtauswahl)],1,FALSE)),"nein","ja")</f>
        <v>nein</v>
      </c>
    </row>
    <row r="3156" spans="1:6" x14ac:dyDescent="0.25">
      <c r="A3156" t="s">
        <v>9465</v>
      </c>
      <c r="B3156" t="s">
        <v>9466</v>
      </c>
      <c r="C3156" t="s">
        <v>3</v>
      </c>
      <c r="D3156" s="13">
        <v>2</v>
      </c>
      <c r="E3156" t="s">
        <v>9102</v>
      </c>
      <c r="F3156" t="str">
        <f>IF(ISERROR(VLOOKUP(Transaktionen[[#This Row],[Transaktionen]],BTT[Verwendete Transaktion (Pflichtauswahl)],1,FALSE)),"nein","ja")</f>
        <v>nein</v>
      </c>
    </row>
    <row r="3157" spans="1:6" x14ac:dyDescent="0.25">
      <c r="A3157" t="s">
        <v>4444</v>
      </c>
      <c r="B3157" t="s">
        <v>4445</v>
      </c>
      <c r="C3157" t="s">
        <v>3</v>
      </c>
      <c r="D3157" s="13">
        <v>30</v>
      </c>
      <c r="E3157" t="s">
        <v>9102</v>
      </c>
      <c r="F3157" t="str">
        <f>IF(ISERROR(VLOOKUP(Transaktionen[[#This Row],[Transaktionen]],BTT[Verwendete Transaktion (Pflichtauswahl)],1,FALSE)),"nein","ja")</f>
        <v>nein</v>
      </c>
    </row>
    <row r="3158" spans="1:6" x14ac:dyDescent="0.25">
      <c r="A3158" t="s">
        <v>4446</v>
      </c>
      <c r="B3158" t="s">
        <v>2523</v>
      </c>
      <c r="C3158" t="s">
        <v>3</v>
      </c>
      <c r="D3158" s="13">
        <v>81</v>
      </c>
      <c r="E3158" t="s">
        <v>9102</v>
      </c>
      <c r="F3158" t="str">
        <f>IF(ISERROR(VLOOKUP(Transaktionen[[#This Row],[Transaktionen]],BTT[Verwendete Transaktion (Pflichtauswahl)],1,FALSE)),"nein","ja")</f>
        <v>nein</v>
      </c>
    </row>
    <row r="3159" spans="1:6" x14ac:dyDescent="0.25">
      <c r="A3159" t="s">
        <v>4447</v>
      </c>
      <c r="B3159" t="s">
        <v>4448</v>
      </c>
      <c r="C3159" t="s">
        <v>3</v>
      </c>
      <c r="D3159" s="13">
        <v>1446</v>
      </c>
      <c r="E3159" t="s">
        <v>9102</v>
      </c>
      <c r="F3159" t="str">
        <f>IF(ISERROR(VLOOKUP(Transaktionen[[#This Row],[Transaktionen]],BTT[Verwendete Transaktion (Pflichtauswahl)],1,FALSE)),"nein","ja")</f>
        <v>nein</v>
      </c>
    </row>
    <row r="3160" spans="1:6" x14ac:dyDescent="0.25">
      <c r="A3160" t="s">
        <v>4449</v>
      </c>
      <c r="B3160" t="s">
        <v>4445</v>
      </c>
      <c r="C3160" t="s">
        <v>3</v>
      </c>
      <c r="D3160" s="13">
        <v>22</v>
      </c>
      <c r="E3160" t="s">
        <v>576</v>
      </c>
      <c r="F3160" t="str">
        <f>IF(ISERROR(VLOOKUP(Transaktionen[[#This Row],[Transaktionen]],BTT[Verwendete Transaktion (Pflichtauswahl)],1,FALSE)),"nein","ja")</f>
        <v>nein</v>
      </c>
    </row>
    <row r="3161" spans="1:6" x14ac:dyDescent="0.25">
      <c r="A3161" t="s">
        <v>4450</v>
      </c>
      <c r="B3161" t="s">
        <v>2465</v>
      </c>
      <c r="C3161" t="s">
        <v>3</v>
      </c>
      <c r="D3161" s="13">
        <v>5</v>
      </c>
      <c r="E3161" t="s">
        <v>576</v>
      </c>
      <c r="F3161" t="str">
        <f>IF(ISERROR(VLOOKUP(Transaktionen[[#This Row],[Transaktionen]],BTT[Verwendete Transaktion (Pflichtauswahl)],1,FALSE)),"nein","ja")</f>
        <v>nein</v>
      </c>
    </row>
    <row r="3162" spans="1:6" x14ac:dyDescent="0.25">
      <c r="A3162" t="s">
        <v>4451</v>
      </c>
      <c r="B3162" t="s">
        <v>4452</v>
      </c>
      <c r="C3162" t="s">
        <v>3</v>
      </c>
      <c r="D3162" s="13">
        <v>961</v>
      </c>
      <c r="E3162" t="s">
        <v>9102</v>
      </c>
      <c r="F3162" t="str">
        <f>IF(ISERROR(VLOOKUP(Transaktionen[[#This Row],[Transaktionen]],BTT[Verwendete Transaktion (Pflichtauswahl)],1,FALSE)),"nein","ja")</f>
        <v>nein</v>
      </c>
    </row>
    <row r="3163" spans="1:6" x14ac:dyDescent="0.25">
      <c r="A3163" t="s">
        <v>4453</v>
      </c>
      <c r="B3163" t="s">
        <v>4454</v>
      </c>
      <c r="C3163" t="s">
        <v>3</v>
      </c>
      <c r="D3163" s="13">
        <v>1330</v>
      </c>
      <c r="E3163" t="s">
        <v>9102</v>
      </c>
      <c r="F3163" t="str">
        <f>IF(ISERROR(VLOOKUP(Transaktionen[[#This Row],[Transaktionen]],BTT[Verwendete Transaktion (Pflichtauswahl)],1,FALSE)),"nein","ja")</f>
        <v>nein</v>
      </c>
    </row>
    <row r="3164" spans="1:6" x14ac:dyDescent="0.25">
      <c r="A3164" t="s">
        <v>4455</v>
      </c>
      <c r="B3164" t="s">
        <v>4456</v>
      </c>
      <c r="C3164" t="s">
        <v>3</v>
      </c>
      <c r="D3164" s="13">
        <v>394</v>
      </c>
      <c r="E3164" t="s">
        <v>9102</v>
      </c>
      <c r="F3164" t="str">
        <f>IF(ISERROR(VLOOKUP(Transaktionen[[#This Row],[Transaktionen]],BTT[Verwendete Transaktion (Pflichtauswahl)],1,FALSE)),"nein","ja")</f>
        <v>nein</v>
      </c>
    </row>
    <row r="3165" spans="1:6" x14ac:dyDescent="0.25">
      <c r="A3165" t="s">
        <v>9467</v>
      </c>
      <c r="B3165" t="s">
        <v>9468</v>
      </c>
      <c r="C3165" t="s">
        <v>3</v>
      </c>
      <c r="D3165" s="13">
        <v>1</v>
      </c>
      <c r="E3165" t="s">
        <v>9102</v>
      </c>
      <c r="F3165" t="str">
        <f>IF(ISERROR(VLOOKUP(Transaktionen[[#This Row],[Transaktionen]],BTT[Verwendete Transaktion (Pflichtauswahl)],1,FALSE)),"nein","ja")</f>
        <v>nein</v>
      </c>
    </row>
    <row r="3166" spans="1:6" x14ac:dyDescent="0.25">
      <c r="A3166" t="s">
        <v>4457</v>
      </c>
      <c r="B3166" t="s">
        <v>4458</v>
      </c>
      <c r="C3166" t="s">
        <v>3</v>
      </c>
      <c r="D3166" s="13">
        <v>25</v>
      </c>
      <c r="E3166" t="s">
        <v>9102</v>
      </c>
      <c r="F3166" t="str">
        <f>IF(ISERROR(VLOOKUP(Transaktionen[[#This Row],[Transaktionen]],BTT[Verwendete Transaktion (Pflichtauswahl)],1,FALSE)),"nein","ja")</f>
        <v>nein</v>
      </c>
    </row>
    <row r="3167" spans="1:6" x14ac:dyDescent="0.25">
      <c r="A3167" t="s">
        <v>4459</v>
      </c>
      <c r="B3167" t="s">
        <v>4460</v>
      </c>
      <c r="C3167" t="s">
        <v>3</v>
      </c>
      <c r="D3167" s="13">
        <v>66</v>
      </c>
      <c r="E3167" t="s">
        <v>9102</v>
      </c>
      <c r="F3167" t="str">
        <f>IF(ISERROR(VLOOKUP(Transaktionen[[#This Row],[Transaktionen]],BTT[Verwendete Transaktion (Pflichtauswahl)],1,FALSE)),"nein","ja")</f>
        <v>nein</v>
      </c>
    </row>
    <row r="3168" spans="1:6" x14ac:dyDescent="0.25">
      <c r="A3168" t="s">
        <v>4461</v>
      </c>
      <c r="B3168" t="s">
        <v>4462</v>
      </c>
      <c r="C3168" t="s">
        <v>3</v>
      </c>
      <c r="D3168" s="13">
        <v>48</v>
      </c>
      <c r="E3168" t="s">
        <v>9102</v>
      </c>
      <c r="F3168" t="str">
        <f>IF(ISERROR(VLOOKUP(Transaktionen[[#This Row],[Transaktionen]],BTT[Verwendete Transaktion (Pflichtauswahl)],1,FALSE)),"nein","ja")</f>
        <v>nein</v>
      </c>
    </row>
    <row r="3169" spans="1:7" x14ac:dyDescent="0.25">
      <c r="A3169" t="s">
        <v>4463</v>
      </c>
      <c r="B3169" t="s">
        <v>4464</v>
      </c>
      <c r="C3169" t="s">
        <v>3</v>
      </c>
      <c r="D3169" s="13">
        <v>175</v>
      </c>
      <c r="E3169" t="s">
        <v>9102</v>
      </c>
      <c r="F3169" s="10" t="str">
        <f>IF(ISERROR(VLOOKUP(Transaktionen[[#This Row],[Transaktionen]],BTT[Verwendete Transaktion (Pflichtauswahl)],1,FALSE)),"nein","ja")</f>
        <v>nein</v>
      </c>
    </row>
    <row r="3170" spans="1:7" x14ac:dyDescent="0.25">
      <c r="A3170" t="s">
        <v>4465</v>
      </c>
      <c r="B3170" t="s">
        <v>4466</v>
      </c>
      <c r="C3170" t="s">
        <v>3</v>
      </c>
      <c r="D3170" s="13">
        <v>928</v>
      </c>
      <c r="E3170" t="s">
        <v>9102</v>
      </c>
      <c r="F3170" t="str">
        <f>IF(ISERROR(VLOOKUP(Transaktionen[[#This Row],[Transaktionen]],BTT[Verwendete Transaktion (Pflichtauswahl)],1,FALSE)),"nein","ja")</f>
        <v>nein</v>
      </c>
    </row>
    <row r="3171" spans="1:7" x14ac:dyDescent="0.25">
      <c r="A3171" t="s">
        <v>4467</v>
      </c>
      <c r="B3171" t="s">
        <v>4468</v>
      </c>
      <c r="C3171" t="s">
        <v>3</v>
      </c>
      <c r="D3171" s="13">
        <v>46</v>
      </c>
      <c r="E3171" t="s">
        <v>9102</v>
      </c>
      <c r="F3171" t="str">
        <f>IF(ISERROR(VLOOKUP(Transaktionen[[#This Row],[Transaktionen]],BTT[Verwendete Transaktion (Pflichtauswahl)],1,FALSE)),"nein","ja")</f>
        <v>nein</v>
      </c>
    </row>
    <row r="3172" spans="1:7" x14ac:dyDescent="0.25">
      <c r="A3172" t="s">
        <v>4469</v>
      </c>
      <c r="B3172" t="s">
        <v>4470</v>
      </c>
      <c r="C3172" t="s">
        <v>3</v>
      </c>
      <c r="D3172" s="13">
        <v>20</v>
      </c>
      <c r="E3172" t="s">
        <v>576</v>
      </c>
      <c r="F3172" t="str">
        <f>IF(ISERROR(VLOOKUP(Transaktionen[[#This Row],[Transaktionen]],BTT[Verwendete Transaktion (Pflichtauswahl)],1,FALSE)),"nein","ja")</f>
        <v>nein</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nein</v>
      </c>
    </row>
    <row r="3175" spans="1:7" x14ac:dyDescent="0.25">
      <c r="A3175" t="s">
        <v>4475</v>
      </c>
      <c r="B3175" t="s">
        <v>4476</v>
      </c>
      <c r="C3175" t="s">
        <v>3</v>
      </c>
      <c r="D3175" s="13">
        <v>48</v>
      </c>
      <c r="E3175" t="s">
        <v>9102</v>
      </c>
      <c r="F3175" t="str">
        <f>IF(ISERROR(VLOOKUP(Transaktionen[[#This Row],[Transaktionen]],BTT[Verwendete Transaktion (Pflichtauswahl)],1,FALSE)),"nein","ja")</f>
        <v>nein</v>
      </c>
    </row>
    <row r="3176" spans="1:7" x14ac:dyDescent="0.25">
      <c r="A3176" t="s">
        <v>4477</v>
      </c>
      <c r="B3176" t="s">
        <v>4478</v>
      </c>
      <c r="C3176" t="s">
        <v>3</v>
      </c>
      <c r="D3176" s="13">
        <v>10</v>
      </c>
      <c r="E3176" t="s">
        <v>576</v>
      </c>
      <c r="F3176" t="str">
        <f>IF(ISERROR(VLOOKUP(Transaktionen[[#This Row],[Transaktionen]],BTT[Verwendete Transaktion (Pflichtauswahl)],1,FALSE)),"nein","ja")</f>
        <v>nein</v>
      </c>
    </row>
    <row r="3177" spans="1:7" x14ac:dyDescent="0.25">
      <c r="A3177" t="s">
        <v>4479</v>
      </c>
      <c r="B3177" t="s">
        <v>4480</v>
      </c>
      <c r="C3177" t="s">
        <v>3</v>
      </c>
      <c r="D3177" s="13">
        <v>32</v>
      </c>
      <c r="E3177" t="s">
        <v>9102</v>
      </c>
      <c r="F3177" t="str">
        <f>IF(ISERROR(VLOOKUP(Transaktionen[[#This Row],[Transaktionen]],BTT[Verwendete Transaktion (Pflichtauswahl)],1,FALSE)),"nein","ja")</f>
        <v>nein</v>
      </c>
    </row>
    <row r="3178" spans="1:7" x14ac:dyDescent="0.25">
      <c r="A3178" t="s">
        <v>4481</v>
      </c>
      <c r="B3178" t="s">
        <v>4482</v>
      </c>
      <c r="C3178" t="s">
        <v>3</v>
      </c>
      <c r="D3178" s="13">
        <v>20</v>
      </c>
      <c r="E3178" t="s">
        <v>9102</v>
      </c>
      <c r="F3178" t="str">
        <f>IF(ISERROR(VLOOKUP(Transaktionen[[#This Row],[Transaktionen]],BTT[Verwendete Transaktion (Pflichtauswahl)],1,FALSE)),"nein","ja")</f>
        <v>nein</v>
      </c>
    </row>
    <row r="3179" spans="1:7" x14ac:dyDescent="0.25">
      <c r="A3179" t="s">
        <v>9251</v>
      </c>
      <c r="B3179" t="s">
        <v>9252</v>
      </c>
      <c r="C3179" t="s">
        <v>3</v>
      </c>
      <c r="D3179" s="13">
        <v>4</v>
      </c>
      <c r="E3179" t="s">
        <v>9102</v>
      </c>
      <c r="F3179" t="str">
        <f>IF(ISERROR(VLOOKUP(Transaktionen[[#This Row],[Transaktionen]],BTT[Verwendete Transaktion (Pflichtauswahl)],1,FALSE)),"nein","ja")</f>
        <v>nein</v>
      </c>
    </row>
    <row r="3180" spans="1:7" x14ac:dyDescent="0.25">
      <c r="A3180" t="s">
        <v>9253</v>
      </c>
      <c r="B3180" t="s">
        <v>9254</v>
      </c>
      <c r="C3180" t="s">
        <v>3</v>
      </c>
      <c r="D3180" s="13">
        <v>3</v>
      </c>
      <c r="E3180" t="s">
        <v>9102</v>
      </c>
      <c r="F3180" t="str">
        <f>IF(ISERROR(VLOOKUP(Transaktionen[[#This Row],[Transaktionen]],BTT[Verwendete Transaktion (Pflichtauswahl)],1,FALSE)),"nein","ja")</f>
        <v>nein</v>
      </c>
    </row>
    <row r="3181" spans="1:7" x14ac:dyDescent="0.25">
      <c r="A3181" t="s">
        <v>9255</v>
      </c>
      <c r="B3181" t="s">
        <v>4478</v>
      </c>
      <c r="C3181" t="s">
        <v>3</v>
      </c>
      <c r="D3181" s="13">
        <v>36</v>
      </c>
      <c r="E3181" t="s">
        <v>9102</v>
      </c>
      <c r="F3181" t="str">
        <f>IF(ISERROR(VLOOKUP(Transaktionen[[#This Row],[Transaktionen]],BTT[Verwendete Transaktion (Pflichtauswahl)],1,FALSE)),"nein","ja")</f>
        <v>nein</v>
      </c>
    </row>
    <row r="3182" spans="1:7" x14ac:dyDescent="0.25">
      <c r="A3182" t="s">
        <v>9469</v>
      </c>
      <c r="B3182" t="s">
        <v>9470</v>
      </c>
      <c r="C3182" t="s">
        <v>3</v>
      </c>
      <c r="D3182" s="13">
        <v>2</v>
      </c>
      <c r="E3182" t="s">
        <v>9102</v>
      </c>
      <c r="F3182" t="str">
        <f>IF(ISERROR(VLOOKUP(Transaktionen[[#This Row],[Transaktionen]],BTT[Verwendete Transaktion (Pflichtauswahl)],1,FALSE)),"nein","ja")</f>
        <v>nein</v>
      </c>
    </row>
    <row r="3183" spans="1:7" x14ac:dyDescent="0.25">
      <c r="A3183" t="s">
        <v>4483</v>
      </c>
      <c r="B3183" t="s">
        <v>4466</v>
      </c>
      <c r="C3183" t="s">
        <v>3</v>
      </c>
      <c r="D3183" s="13">
        <v>51602</v>
      </c>
      <c r="E3183" t="s">
        <v>9102</v>
      </c>
      <c r="F3183" t="str">
        <f>IF(ISERROR(VLOOKUP(Transaktionen[[#This Row],[Transaktionen]],BTT[Verwendete Transaktion (Pflichtauswahl)],1,FALSE)),"nein","ja")</f>
        <v>nein</v>
      </c>
    </row>
    <row r="3184" spans="1:7" x14ac:dyDescent="0.25">
      <c r="A3184" t="s">
        <v>9256</v>
      </c>
      <c r="B3184" t="s">
        <v>4454</v>
      </c>
      <c r="C3184" t="s">
        <v>3</v>
      </c>
      <c r="D3184" s="13">
        <v>1</v>
      </c>
      <c r="E3184" t="s">
        <v>9102</v>
      </c>
      <c r="F3184" t="str">
        <f>IF(ISERROR(VLOOKUP(Transaktionen[[#This Row],[Transaktionen]],BTT[Verwendete Transaktion (Pflichtauswahl)],1,FALSE)),"nein","ja")</f>
        <v>nein</v>
      </c>
    </row>
    <row r="3185" spans="1:7" x14ac:dyDescent="0.25">
      <c r="A3185" t="s">
        <v>4484</v>
      </c>
      <c r="B3185" t="s">
        <v>4485</v>
      </c>
      <c r="C3185" t="s">
        <v>3</v>
      </c>
      <c r="D3185" s="13">
        <v>12</v>
      </c>
      <c r="E3185" t="s">
        <v>9102</v>
      </c>
      <c r="F3185" t="str">
        <f>IF(ISERROR(VLOOKUP(Transaktionen[[#This Row],[Transaktionen]],BTT[Verwendete Transaktion (Pflichtauswahl)],1,FALSE)),"nein","ja")</f>
        <v>nein</v>
      </c>
    </row>
    <row r="3186" spans="1:7" x14ac:dyDescent="0.25">
      <c r="A3186" t="s">
        <v>4486</v>
      </c>
      <c r="B3186" t="s">
        <v>4487</v>
      </c>
      <c r="C3186" t="s">
        <v>3</v>
      </c>
      <c r="D3186" s="13">
        <v>27</v>
      </c>
      <c r="E3186" t="s">
        <v>576</v>
      </c>
      <c r="F3186" t="str">
        <f>IF(ISERROR(VLOOKUP(Transaktionen[[#This Row],[Transaktionen]],BTT[Verwendete Transaktion (Pflichtauswahl)],1,FALSE)),"nein","ja")</f>
        <v>nein</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nein</v>
      </c>
    </row>
    <row r="3189" spans="1:7" x14ac:dyDescent="0.25">
      <c r="A3189" t="s">
        <v>4492</v>
      </c>
      <c r="B3189" t="s">
        <v>4493</v>
      </c>
      <c r="C3189" t="s">
        <v>3</v>
      </c>
      <c r="D3189" s="13">
        <v>30</v>
      </c>
      <c r="E3189" t="s">
        <v>9102</v>
      </c>
      <c r="F3189" t="str">
        <f>IF(ISERROR(VLOOKUP(Transaktionen[[#This Row],[Transaktionen]],BTT[Verwendete Transaktion (Pflichtauswahl)],1,FALSE)),"nein","ja")</f>
        <v>nein</v>
      </c>
    </row>
    <row r="3190" spans="1:7" x14ac:dyDescent="0.25">
      <c r="A3190" t="s">
        <v>4494</v>
      </c>
      <c r="B3190" t="s">
        <v>4495</v>
      </c>
      <c r="C3190" t="s">
        <v>3</v>
      </c>
      <c r="D3190" s="13">
        <v>8546</v>
      </c>
      <c r="E3190" t="s">
        <v>9102</v>
      </c>
      <c r="F3190" t="str">
        <f>IF(ISERROR(VLOOKUP(Transaktionen[[#This Row],[Transaktionen]],BTT[Verwendete Transaktion (Pflichtauswahl)],1,FALSE)),"nein","ja")</f>
        <v>nein</v>
      </c>
    </row>
    <row r="3191" spans="1:7" x14ac:dyDescent="0.25">
      <c r="A3191" t="s">
        <v>4496</v>
      </c>
      <c r="B3191" t="s">
        <v>4497</v>
      </c>
      <c r="C3191" t="s">
        <v>3</v>
      </c>
      <c r="D3191" s="13">
        <v>14</v>
      </c>
      <c r="E3191" t="s">
        <v>9102</v>
      </c>
      <c r="F3191" t="str">
        <f>IF(ISERROR(VLOOKUP(Transaktionen[[#This Row],[Transaktionen]],BTT[Verwendete Transaktion (Pflichtauswahl)],1,FALSE)),"nein","ja")</f>
        <v>nein</v>
      </c>
    </row>
    <row r="3192" spans="1:7" x14ac:dyDescent="0.25">
      <c r="A3192" t="s">
        <v>4498</v>
      </c>
      <c r="B3192" t="s">
        <v>4499</v>
      </c>
      <c r="C3192" t="s">
        <v>3</v>
      </c>
      <c r="D3192" s="13">
        <v>271</v>
      </c>
      <c r="E3192" t="s">
        <v>9102</v>
      </c>
      <c r="F3192" t="str">
        <f>IF(ISERROR(VLOOKUP(Transaktionen[[#This Row],[Transaktionen]],BTT[Verwendete Transaktion (Pflichtauswahl)],1,FALSE)),"nein","ja")</f>
        <v>nein</v>
      </c>
    </row>
    <row r="3193" spans="1:7" x14ac:dyDescent="0.25">
      <c r="A3193" t="s">
        <v>4500</v>
      </c>
      <c r="B3193" t="s">
        <v>4501</v>
      </c>
      <c r="C3193" t="s">
        <v>3</v>
      </c>
      <c r="D3193" s="13">
        <v>8372</v>
      </c>
      <c r="E3193" t="s">
        <v>9102</v>
      </c>
      <c r="F3193" t="str">
        <f>IF(ISERROR(VLOOKUP(Transaktionen[[#This Row],[Transaktionen]],BTT[Verwendete Transaktion (Pflichtauswahl)],1,FALSE)),"nein","ja")</f>
        <v>nein</v>
      </c>
    </row>
    <row r="3194" spans="1:7" x14ac:dyDescent="0.25">
      <c r="A3194" t="s">
        <v>4502</v>
      </c>
      <c r="B3194" t="s">
        <v>4503</v>
      </c>
      <c r="C3194" t="s">
        <v>3</v>
      </c>
      <c r="D3194" s="13">
        <v>37</v>
      </c>
      <c r="E3194" t="s">
        <v>9102</v>
      </c>
      <c r="F3194" t="str">
        <f>IF(ISERROR(VLOOKUP(Transaktionen[[#This Row],[Transaktionen]],BTT[Verwendete Transaktion (Pflichtauswahl)],1,FALSE)),"nein","ja")</f>
        <v>nein</v>
      </c>
    </row>
    <row r="3195" spans="1:7" x14ac:dyDescent="0.25">
      <c r="A3195" t="s">
        <v>4504</v>
      </c>
      <c r="B3195" t="s">
        <v>4505</v>
      </c>
      <c r="C3195" t="s">
        <v>3</v>
      </c>
      <c r="D3195" s="13">
        <v>72</v>
      </c>
      <c r="E3195" t="s">
        <v>9102</v>
      </c>
      <c r="F3195" t="str">
        <f>IF(ISERROR(VLOOKUP(Transaktionen[[#This Row],[Transaktionen]],BTT[Verwendete Transaktion (Pflichtauswahl)],1,FALSE)),"nein","ja")</f>
        <v>nein</v>
      </c>
    </row>
    <row r="3196" spans="1:7" x14ac:dyDescent="0.25">
      <c r="A3196" t="s">
        <v>4506</v>
      </c>
      <c r="B3196" t="s">
        <v>4258</v>
      </c>
      <c r="C3196" t="s">
        <v>3</v>
      </c>
      <c r="D3196" s="13">
        <v>1887916</v>
      </c>
      <c r="E3196" t="s">
        <v>9102</v>
      </c>
      <c r="F3196" t="str">
        <f>IF(ISERROR(VLOOKUP(Transaktionen[[#This Row],[Transaktionen]],BTT[Verwendete Transaktion (Pflichtauswahl)],1,FALSE)),"nein","ja")</f>
        <v>ja</v>
      </c>
    </row>
    <row r="3197" spans="1:7" x14ac:dyDescent="0.25">
      <c r="A3197" t="s">
        <v>4507</v>
      </c>
      <c r="B3197" t="s">
        <v>4508</v>
      </c>
      <c r="C3197" t="s">
        <v>3</v>
      </c>
      <c r="D3197" s="13">
        <v>1388</v>
      </c>
      <c r="E3197" t="s">
        <v>9102</v>
      </c>
      <c r="F3197" t="str">
        <f>IF(ISERROR(VLOOKUP(Transaktionen[[#This Row],[Transaktionen]],BTT[Verwendete Transaktion (Pflichtauswahl)],1,FALSE)),"nein","ja")</f>
        <v>nein</v>
      </c>
    </row>
    <row r="3198" spans="1:7" x14ac:dyDescent="0.25">
      <c r="A3198" t="s">
        <v>4509</v>
      </c>
      <c r="B3198" t="s">
        <v>4510</v>
      </c>
      <c r="C3198" t="s">
        <v>3</v>
      </c>
      <c r="D3198" s="13">
        <v>4975</v>
      </c>
      <c r="E3198" t="s">
        <v>9102</v>
      </c>
      <c r="F3198" t="str">
        <f>IF(ISERROR(VLOOKUP(Transaktionen[[#This Row],[Transaktionen]],BTT[Verwendete Transaktion (Pflichtauswahl)],1,FALSE)),"nein","ja")</f>
        <v>nein</v>
      </c>
    </row>
    <row r="3199" spans="1:7" x14ac:dyDescent="0.25">
      <c r="A3199" t="s">
        <v>4511</v>
      </c>
      <c r="B3199" t="s">
        <v>4512</v>
      </c>
      <c r="C3199" t="s">
        <v>3</v>
      </c>
      <c r="D3199" s="13">
        <v>3760</v>
      </c>
      <c r="E3199" t="s">
        <v>9102</v>
      </c>
      <c r="F3199" t="str">
        <f>IF(ISERROR(VLOOKUP(Transaktionen[[#This Row],[Transaktionen]],BTT[Verwendete Transaktion (Pflichtauswahl)],1,FALSE)),"nein","ja")</f>
        <v>nein</v>
      </c>
    </row>
    <row r="3200" spans="1:7" x14ac:dyDescent="0.25">
      <c r="A3200" t="s">
        <v>4513</v>
      </c>
      <c r="B3200" t="s">
        <v>4514</v>
      </c>
      <c r="C3200" t="s">
        <v>3</v>
      </c>
      <c r="D3200" s="13">
        <v>69868</v>
      </c>
      <c r="E3200" t="s">
        <v>9102</v>
      </c>
      <c r="F3200" t="str">
        <f>IF(ISERROR(VLOOKUP(Transaktionen[[#This Row],[Transaktionen]],BTT[Verwendete Transaktion (Pflichtauswahl)],1,FALSE)),"nein","ja")</f>
        <v>nein</v>
      </c>
    </row>
    <row r="3201" spans="1:7" x14ac:dyDescent="0.25">
      <c r="A3201" t="s">
        <v>4515</v>
      </c>
      <c r="B3201" t="s">
        <v>4516</v>
      </c>
      <c r="C3201" t="s">
        <v>3</v>
      </c>
      <c r="D3201" s="13">
        <v>1370</v>
      </c>
      <c r="E3201" t="s">
        <v>9102</v>
      </c>
      <c r="F3201" t="str">
        <f>IF(ISERROR(VLOOKUP(Transaktionen[[#This Row],[Transaktionen]],BTT[Verwendete Transaktion (Pflichtauswahl)],1,FALSE)),"nein","ja")</f>
        <v>nein</v>
      </c>
    </row>
    <row r="3202" spans="1:7" x14ac:dyDescent="0.25">
      <c r="A3202" t="s">
        <v>4517</v>
      </c>
      <c r="B3202" t="s">
        <v>4518</v>
      </c>
      <c r="C3202" t="s">
        <v>3</v>
      </c>
      <c r="D3202" s="13">
        <v>1124</v>
      </c>
      <c r="E3202" t="s">
        <v>9102</v>
      </c>
      <c r="F3202" t="str">
        <f>IF(ISERROR(VLOOKUP(Transaktionen[[#This Row],[Transaktionen]],BTT[Verwendete Transaktion (Pflichtauswahl)],1,FALSE)),"nein","ja")</f>
        <v>nein</v>
      </c>
    </row>
    <row r="3203" spans="1:7" x14ac:dyDescent="0.25">
      <c r="A3203" t="s">
        <v>4519</v>
      </c>
      <c r="B3203" t="s">
        <v>4520</v>
      </c>
      <c r="C3203" t="s">
        <v>3</v>
      </c>
      <c r="D3203" s="13">
        <v>120</v>
      </c>
      <c r="E3203" t="s">
        <v>9102</v>
      </c>
      <c r="F3203" t="str">
        <f>IF(ISERROR(VLOOKUP(Transaktionen[[#This Row],[Transaktionen]],BTT[Verwendete Transaktion (Pflichtauswahl)],1,FALSE)),"nein","ja")</f>
        <v>nein</v>
      </c>
    </row>
    <row r="3204" spans="1:7" x14ac:dyDescent="0.25">
      <c r="A3204" t="s">
        <v>4521</v>
      </c>
      <c r="B3204" t="s">
        <v>4522</v>
      </c>
      <c r="C3204" t="s">
        <v>3</v>
      </c>
      <c r="D3204" s="13">
        <v>106345</v>
      </c>
      <c r="E3204" t="s">
        <v>9102</v>
      </c>
      <c r="F3204" t="str">
        <f>IF(ISERROR(VLOOKUP(Transaktionen[[#This Row],[Transaktionen]],BTT[Verwendete Transaktion (Pflichtauswahl)],1,FALSE)),"nein","ja")</f>
        <v>ja</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nein</v>
      </c>
    </row>
    <row r="3207" spans="1:7" x14ac:dyDescent="0.25">
      <c r="A3207" t="s">
        <v>4527</v>
      </c>
      <c r="B3207" t="s">
        <v>4528</v>
      </c>
      <c r="C3207" t="s">
        <v>3</v>
      </c>
      <c r="D3207" s="13">
        <v>11854</v>
      </c>
      <c r="E3207" t="s">
        <v>9102</v>
      </c>
      <c r="F3207" s="10" t="str">
        <f>IF(ISERROR(VLOOKUP(Transaktionen[[#This Row],[Transaktionen]],BTT[Verwendete Transaktion (Pflichtauswahl)],1,FALSE)),"nein","ja")</f>
        <v>ja</v>
      </c>
    </row>
    <row r="3208" spans="1:7" x14ac:dyDescent="0.25">
      <c r="A3208" t="s">
        <v>4529</v>
      </c>
      <c r="B3208" t="s">
        <v>4530</v>
      </c>
      <c r="C3208" t="s">
        <v>3</v>
      </c>
      <c r="D3208" s="13">
        <v>1631</v>
      </c>
      <c r="E3208" t="s">
        <v>9102</v>
      </c>
      <c r="F3208" t="str">
        <f>IF(ISERROR(VLOOKUP(Transaktionen[[#This Row],[Transaktionen]],BTT[Verwendete Transaktion (Pflichtauswahl)],1,FALSE)),"nein","ja")</f>
        <v>nein</v>
      </c>
    </row>
    <row r="3209" spans="1:7" x14ac:dyDescent="0.25">
      <c r="A3209" t="s">
        <v>4531</v>
      </c>
      <c r="B3209" t="s">
        <v>4510</v>
      </c>
      <c r="C3209" t="s">
        <v>3</v>
      </c>
      <c r="D3209" s="13">
        <v>62</v>
      </c>
      <c r="E3209" t="s">
        <v>9102</v>
      </c>
      <c r="F3209" t="str">
        <f>IF(ISERROR(VLOOKUP(Transaktionen[[#This Row],[Transaktionen]],BTT[Verwendete Transaktion (Pflichtauswahl)],1,FALSE)),"nein","ja")</f>
        <v>nein</v>
      </c>
    </row>
    <row r="3210" spans="1:7" x14ac:dyDescent="0.25">
      <c r="A3210" t="s">
        <v>4532</v>
      </c>
      <c r="B3210" t="s">
        <v>4533</v>
      </c>
      <c r="C3210" t="s">
        <v>3</v>
      </c>
      <c r="D3210" s="13">
        <v>41</v>
      </c>
      <c r="E3210" t="s">
        <v>576</v>
      </c>
      <c r="F3210" t="str">
        <f>IF(ISERROR(VLOOKUP(Transaktionen[[#This Row],[Transaktionen]],BTT[Verwendete Transaktion (Pflichtauswahl)],1,FALSE)),"nein","ja")</f>
        <v>nein</v>
      </c>
    </row>
    <row r="3211" spans="1:7" x14ac:dyDescent="0.25">
      <c r="A3211" t="s">
        <v>9471</v>
      </c>
      <c r="B3211" t="s">
        <v>9472</v>
      </c>
      <c r="C3211" t="s">
        <v>3</v>
      </c>
      <c r="D3211" s="13">
        <v>9</v>
      </c>
      <c r="E3211" t="s">
        <v>9102</v>
      </c>
      <c r="F3211" t="str">
        <f>IF(ISERROR(VLOOKUP(Transaktionen[[#This Row],[Transaktionen]],BTT[Verwendete Transaktion (Pflichtauswahl)],1,FALSE)),"nein","ja")</f>
        <v>nein</v>
      </c>
    </row>
    <row r="3212" spans="1:7" x14ac:dyDescent="0.25">
      <c r="A3212" t="s">
        <v>4534</v>
      </c>
      <c r="B3212" t="s">
        <v>4535</v>
      </c>
      <c r="C3212" t="s">
        <v>3</v>
      </c>
      <c r="D3212" s="13">
        <v>6590</v>
      </c>
      <c r="E3212" t="s">
        <v>9102</v>
      </c>
      <c r="F3212" t="str">
        <f>IF(ISERROR(VLOOKUP(Transaktionen[[#This Row],[Transaktionen]],BTT[Verwendete Transaktion (Pflichtauswahl)],1,FALSE)),"nein","ja")</f>
        <v>nein</v>
      </c>
    </row>
    <row r="3213" spans="1:7" x14ac:dyDescent="0.25">
      <c r="A3213" t="s">
        <v>4536</v>
      </c>
      <c r="B3213" t="s">
        <v>4537</v>
      </c>
      <c r="C3213" t="s">
        <v>3</v>
      </c>
      <c r="D3213" s="13">
        <v>238</v>
      </c>
      <c r="E3213" t="s">
        <v>9102</v>
      </c>
      <c r="F3213" s="10" t="str">
        <f>IF(ISERROR(VLOOKUP(Transaktionen[[#This Row],[Transaktionen]],BTT[Verwendete Transaktion (Pflichtauswahl)],1,FALSE)),"nein","ja")</f>
        <v>nein</v>
      </c>
    </row>
    <row r="3214" spans="1:7" x14ac:dyDescent="0.25">
      <c r="A3214" t="s">
        <v>4538</v>
      </c>
      <c r="B3214" t="s">
        <v>4539</v>
      </c>
      <c r="C3214" t="s">
        <v>3</v>
      </c>
      <c r="D3214" s="13">
        <v>144</v>
      </c>
      <c r="E3214" t="s">
        <v>9102</v>
      </c>
      <c r="F3214" t="str">
        <f>IF(ISERROR(VLOOKUP(Transaktionen[[#This Row],[Transaktionen]],BTT[Verwendete Transaktion (Pflichtauswahl)],1,FALSE)),"nein","ja")</f>
        <v>nein</v>
      </c>
    </row>
    <row r="3215" spans="1:7" x14ac:dyDescent="0.25">
      <c r="A3215" t="s">
        <v>4540</v>
      </c>
      <c r="B3215" t="s">
        <v>4541</v>
      </c>
      <c r="C3215" t="s">
        <v>3</v>
      </c>
      <c r="D3215" s="13">
        <v>6362</v>
      </c>
      <c r="E3215" t="s">
        <v>9102</v>
      </c>
      <c r="F3215" t="str">
        <f>IF(ISERROR(VLOOKUP(Transaktionen[[#This Row],[Transaktionen]],BTT[Verwendete Transaktion (Pflichtauswahl)],1,FALSE)),"nein","ja")</f>
        <v>nein</v>
      </c>
    </row>
    <row r="3216" spans="1:7" x14ac:dyDescent="0.25">
      <c r="A3216" t="s">
        <v>4542</v>
      </c>
      <c r="B3216" t="s">
        <v>4543</v>
      </c>
      <c r="C3216" t="s">
        <v>3</v>
      </c>
      <c r="D3216" s="13">
        <v>30</v>
      </c>
      <c r="E3216" t="s">
        <v>576</v>
      </c>
      <c r="F3216" t="str">
        <f>IF(ISERROR(VLOOKUP(Transaktionen[[#This Row],[Transaktionen]],BTT[Verwendete Transaktion (Pflichtauswahl)],1,FALSE)),"nein","ja")</f>
        <v>nein</v>
      </c>
    </row>
    <row r="3217" spans="1:7" x14ac:dyDescent="0.25">
      <c r="A3217" t="s">
        <v>4544</v>
      </c>
      <c r="B3217" t="s">
        <v>4545</v>
      </c>
      <c r="C3217" t="s">
        <v>3</v>
      </c>
      <c r="D3217" s="13">
        <v>94</v>
      </c>
      <c r="E3217" t="s">
        <v>9102</v>
      </c>
      <c r="F3217" t="str">
        <f>IF(ISERROR(VLOOKUP(Transaktionen[[#This Row],[Transaktionen]],BTT[Verwendete Transaktion (Pflichtauswahl)],1,FALSE)),"nein","ja")</f>
        <v>nein</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nein</v>
      </c>
    </row>
    <row r="3220" spans="1:7" x14ac:dyDescent="0.25">
      <c r="A3220" t="s">
        <v>4550</v>
      </c>
      <c r="B3220" t="s">
        <v>4551</v>
      </c>
      <c r="C3220" t="s">
        <v>3</v>
      </c>
      <c r="D3220" s="13">
        <v>128</v>
      </c>
      <c r="E3220" t="s">
        <v>576</v>
      </c>
      <c r="F3220" s="10" t="str">
        <f>IF(ISERROR(VLOOKUP(Transaktionen[[#This Row],[Transaktionen]],BTT[Verwendete Transaktion (Pflichtauswahl)],1,FALSE)),"nein","ja")</f>
        <v>nein</v>
      </c>
    </row>
    <row r="3221" spans="1:7" x14ac:dyDescent="0.25">
      <c r="A3221" t="s">
        <v>9257</v>
      </c>
      <c r="B3221" t="s">
        <v>9258</v>
      </c>
      <c r="C3221" t="s">
        <v>3</v>
      </c>
      <c r="D3221" s="13">
        <v>3</v>
      </c>
      <c r="E3221" t="s">
        <v>9102</v>
      </c>
      <c r="F3221" s="10" t="str">
        <f>IF(ISERROR(VLOOKUP(Transaktionen[[#This Row],[Transaktionen]],BTT[Verwendete Transaktion (Pflichtauswahl)],1,FALSE)),"nein","ja")</f>
        <v>nein</v>
      </c>
    </row>
    <row r="3222" spans="1:7" x14ac:dyDescent="0.25">
      <c r="A3222" t="s">
        <v>9473</v>
      </c>
      <c r="B3222" t="s">
        <v>9474</v>
      </c>
      <c r="C3222" t="s">
        <v>3</v>
      </c>
      <c r="D3222" s="13">
        <v>24</v>
      </c>
      <c r="E3222" t="s">
        <v>9102</v>
      </c>
      <c r="F3222" t="str">
        <f>IF(ISERROR(VLOOKUP(Transaktionen[[#This Row],[Transaktionen]],BTT[Verwendete Transaktion (Pflichtauswahl)],1,FALSE)),"nein","ja")</f>
        <v>nein</v>
      </c>
    </row>
    <row r="3223" spans="1:7" x14ac:dyDescent="0.25">
      <c r="A3223" t="s">
        <v>9475</v>
      </c>
      <c r="B3223" t="s">
        <v>576</v>
      </c>
      <c r="C3223" t="s">
        <v>3</v>
      </c>
      <c r="D3223" s="13">
        <v>10</v>
      </c>
      <c r="E3223" t="s">
        <v>9102</v>
      </c>
      <c r="F3223" t="str">
        <f>IF(ISERROR(VLOOKUP(Transaktionen[[#This Row],[Transaktionen]],BTT[Verwendete Transaktion (Pflichtauswahl)],1,FALSE)),"nein","ja")</f>
        <v>nein</v>
      </c>
    </row>
    <row r="3224" spans="1:7" x14ac:dyDescent="0.25">
      <c r="A3224" t="s">
        <v>4552</v>
      </c>
      <c r="B3224" t="s">
        <v>4553</v>
      </c>
      <c r="C3224" t="s">
        <v>3</v>
      </c>
      <c r="D3224" s="13">
        <v>5778</v>
      </c>
      <c r="E3224" t="s">
        <v>9102</v>
      </c>
      <c r="F3224" t="str">
        <f>IF(ISERROR(VLOOKUP(Transaktionen[[#This Row],[Transaktionen]],BTT[Verwendete Transaktion (Pflichtauswahl)],1,FALSE)),"nein","ja")</f>
        <v>nein</v>
      </c>
    </row>
    <row r="3225" spans="1:7" x14ac:dyDescent="0.25">
      <c r="A3225" t="s">
        <v>4554</v>
      </c>
      <c r="B3225" t="s">
        <v>4555</v>
      </c>
      <c r="C3225" t="s">
        <v>3</v>
      </c>
      <c r="D3225" s="13">
        <v>22</v>
      </c>
      <c r="E3225" t="s">
        <v>9102</v>
      </c>
      <c r="F3225" t="str">
        <f>IF(ISERROR(VLOOKUP(Transaktionen[[#This Row],[Transaktionen]],BTT[Verwendete Transaktion (Pflichtauswahl)],1,FALSE)),"nein","ja")</f>
        <v>nein</v>
      </c>
    </row>
    <row r="3226" spans="1:7" x14ac:dyDescent="0.25">
      <c r="A3226" t="s">
        <v>4556</v>
      </c>
      <c r="B3226" t="s">
        <v>4557</v>
      </c>
      <c r="C3226" t="s">
        <v>3</v>
      </c>
      <c r="D3226" s="13">
        <v>1950</v>
      </c>
      <c r="E3226" t="s">
        <v>9102</v>
      </c>
      <c r="F3226" t="str">
        <f>IF(ISERROR(VLOOKUP(Transaktionen[[#This Row],[Transaktionen]],BTT[Verwendete Transaktion (Pflichtauswahl)],1,FALSE)),"nein","ja")</f>
        <v>nein</v>
      </c>
    </row>
    <row r="3227" spans="1:7" x14ac:dyDescent="0.25">
      <c r="A3227" t="s">
        <v>4558</v>
      </c>
      <c r="B3227" t="s">
        <v>4559</v>
      </c>
      <c r="C3227" t="s">
        <v>3</v>
      </c>
      <c r="D3227" s="13">
        <v>222</v>
      </c>
      <c r="E3227" t="s">
        <v>9102</v>
      </c>
      <c r="F3227" t="str">
        <f>IF(ISERROR(VLOOKUP(Transaktionen[[#This Row],[Transaktionen]],BTT[Verwendete Transaktion (Pflichtauswahl)],1,FALSE)),"nein","ja")</f>
        <v>nein</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nein</v>
      </c>
    </row>
    <row r="3230" spans="1:7" x14ac:dyDescent="0.25">
      <c r="A3230" t="s">
        <v>4564</v>
      </c>
      <c r="B3230" t="s">
        <v>4565</v>
      </c>
      <c r="C3230" t="s">
        <v>3</v>
      </c>
      <c r="D3230" s="13">
        <v>16</v>
      </c>
      <c r="E3230" t="s">
        <v>9102</v>
      </c>
      <c r="F3230" t="str">
        <f>IF(ISERROR(VLOOKUP(Transaktionen[[#This Row],[Transaktionen]],BTT[Verwendete Transaktion (Pflichtauswahl)],1,FALSE)),"nein","ja")</f>
        <v>nein</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ja</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nein</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nein</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nein</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nein</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ja</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nein</v>
      </c>
    </row>
    <row r="3332" spans="1:7" x14ac:dyDescent="0.25">
      <c r="A3332" t="s">
        <v>3949</v>
      </c>
      <c r="B3332" t="s">
        <v>3947</v>
      </c>
      <c r="C3332" t="s">
        <v>8454</v>
      </c>
      <c r="D3332" s="13">
        <v>3455</v>
      </c>
      <c r="E3332" t="s">
        <v>9102</v>
      </c>
      <c r="F3332" t="str">
        <f>IF(ISERROR(VLOOKUP(Transaktionen[[#This Row],[Transaktionen]],BTT[Verwendete Transaktion (Pflichtauswahl)],1,FALSE)),"nein","ja")</f>
        <v>nein</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nein</v>
      </c>
    </row>
    <row r="3390" spans="1:7" x14ac:dyDescent="0.25">
      <c r="A3390" t="s">
        <v>4017</v>
      </c>
      <c r="B3390" t="s">
        <v>4018</v>
      </c>
      <c r="C3390" t="s">
        <v>8454</v>
      </c>
      <c r="D3390" s="13">
        <v>153282</v>
      </c>
      <c r="E3390" t="s">
        <v>9102</v>
      </c>
      <c r="F3390" t="str">
        <f>IF(ISERROR(VLOOKUP(Transaktionen[[#This Row],[Transaktionen]],BTT[Verwendete Transaktion (Pflichtauswahl)],1,FALSE)),"nein","ja")</f>
        <v>nein</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nein</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nein</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nein</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ja</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nein</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ja</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ja</v>
      </c>
    </row>
    <row r="3535" spans="1:7" x14ac:dyDescent="0.25">
      <c r="A3535" t="s">
        <v>4648</v>
      </c>
      <c r="B3535" t="s">
        <v>4649</v>
      </c>
      <c r="C3535" t="s">
        <v>6039</v>
      </c>
      <c r="D3535" s="13">
        <v>685220</v>
      </c>
      <c r="E3535" t="s">
        <v>9102</v>
      </c>
      <c r="F3535" t="str">
        <f>IF(ISERROR(VLOOKUP(Transaktionen[[#This Row],[Transaktionen]],BTT[Verwendete Transaktion (Pflichtauswahl)],1,FALSE)),"nein","ja")</f>
        <v>ja</v>
      </c>
    </row>
    <row r="3536" spans="1:7" x14ac:dyDescent="0.25">
      <c r="A3536" t="s">
        <v>4650</v>
      </c>
      <c r="B3536" t="s">
        <v>4651</v>
      </c>
      <c r="C3536" t="s">
        <v>6039</v>
      </c>
      <c r="D3536" s="13">
        <v>28436</v>
      </c>
      <c r="E3536" t="s">
        <v>9102</v>
      </c>
      <c r="F3536" t="str">
        <f>IF(ISERROR(VLOOKUP(Transaktionen[[#This Row],[Transaktionen]],BTT[Verwendete Transaktion (Pflichtauswahl)],1,FALSE)),"nein","ja")</f>
        <v>ja</v>
      </c>
    </row>
    <row r="3537" spans="1:7" x14ac:dyDescent="0.25">
      <c r="A3537" t="s">
        <v>4652</v>
      </c>
      <c r="B3537" t="s">
        <v>4653</v>
      </c>
      <c r="C3537" t="s">
        <v>6039</v>
      </c>
      <c r="D3537" s="13">
        <v>525</v>
      </c>
      <c r="E3537" t="s">
        <v>9102</v>
      </c>
      <c r="F3537" t="str">
        <f>IF(ISERROR(VLOOKUP(Transaktionen[[#This Row],[Transaktionen]],BTT[Verwendete Transaktion (Pflichtauswahl)],1,FALSE)),"nein","ja")</f>
        <v>ja</v>
      </c>
    </row>
    <row r="3538" spans="1:7" x14ac:dyDescent="0.25">
      <c r="A3538" t="s">
        <v>7345</v>
      </c>
      <c r="B3538" t="s">
        <v>4653</v>
      </c>
      <c r="C3538" t="s">
        <v>6039</v>
      </c>
      <c r="D3538" s="13">
        <v>9</v>
      </c>
      <c r="E3538" t="s">
        <v>9102</v>
      </c>
      <c r="F3538" t="str">
        <f>IF(ISERROR(VLOOKUP(Transaktionen[[#This Row],[Transaktionen]],BTT[Verwendete Transaktion (Pflichtauswahl)],1,FALSE)),"nein","ja")</f>
        <v>ja</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ja</v>
      </c>
    </row>
    <row r="3545" spans="1:7" x14ac:dyDescent="0.25">
      <c r="A3545" t="s">
        <v>4658</v>
      </c>
      <c r="B3545" t="s">
        <v>4659</v>
      </c>
      <c r="C3545" t="s">
        <v>6039</v>
      </c>
      <c r="D3545" s="13">
        <v>150793</v>
      </c>
      <c r="E3545" t="s">
        <v>9102</v>
      </c>
      <c r="F3545" t="str">
        <f>IF(ISERROR(VLOOKUP(Transaktionen[[#This Row],[Transaktionen]],BTT[Verwendete Transaktion (Pflichtauswahl)],1,FALSE)),"nein","ja")</f>
        <v>ja</v>
      </c>
    </row>
    <row r="3546" spans="1:7" x14ac:dyDescent="0.25">
      <c r="A3546" t="s">
        <v>4660</v>
      </c>
      <c r="B3546" t="s">
        <v>3187</v>
      </c>
      <c r="C3546" t="s">
        <v>6039</v>
      </c>
      <c r="D3546" s="13">
        <v>24357</v>
      </c>
      <c r="E3546" t="s">
        <v>9102</v>
      </c>
      <c r="F3546" t="str">
        <f>IF(ISERROR(VLOOKUP(Transaktionen[[#This Row],[Transaktionen]],BTT[Verwendete Transaktion (Pflichtauswahl)],1,FALSE)),"nein","ja")</f>
        <v>ja</v>
      </c>
    </row>
    <row r="3547" spans="1:7" x14ac:dyDescent="0.25">
      <c r="A3547" t="s">
        <v>7349</v>
      </c>
      <c r="B3547" t="s">
        <v>8358</v>
      </c>
      <c r="C3547" t="s">
        <v>6039</v>
      </c>
      <c r="D3547" s="13">
        <v>404</v>
      </c>
      <c r="E3547" t="s">
        <v>576</v>
      </c>
      <c r="F3547" s="10" t="str">
        <f>IF(ISERROR(VLOOKUP(Transaktionen[[#This Row],[Transaktionen]],BTT[Verwendete Transaktion (Pflichtauswahl)],1,FALSE)),"nein","ja")</f>
        <v>ja</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ja</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ja</v>
      </c>
    </row>
    <row r="3556" spans="1:7" x14ac:dyDescent="0.25">
      <c r="A3556" t="s">
        <v>4671</v>
      </c>
      <c r="B3556" t="s">
        <v>4672</v>
      </c>
      <c r="C3556" t="s">
        <v>6039</v>
      </c>
      <c r="D3556" s="13">
        <v>38351</v>
      </c>
      <c r="E3556" t="s">
        <v>9102</v>
      </c>
      <c r="F3556" t="str">
        <f>IF(ISERROR(VLOOKUP(Transaktionen[[#This Row],[Transaktionen]],BTT[Verwendete Transaktion (Pflichtauswahl)],1,FALSE)),"nein","ja")</f>
        <v>ja</v>
      </c>
    </row>
    <row r="3557" spans="1:7" x14ac:dyDescent="0.25">
      <c r="A3557" t="s">
        <v>4673</v>
      </c>
      <c r="B3557" t="s">
        <v>4674</v>
      </c>
      <c r="C3557" t="s">
        <v>6039</v>
      </c>
      <c r="D3557" s="13">
        <v>65181</v>
      </c>
      <c r="E3557" t="s">
        <v>9102</v>
      </c>
      <c r="F3557" t="str">
        <f>IF(ISERROR(VLOOKUP(Transaktionen[[#This Row],[Transaktionen]],BTT[Verwendete Transaktion (Pflichtauswahl)],1,FALSE)),"nein","ja")</f>
        <v>ja</v>
      </c>
    </row>
    <row r="3558" spans="1:7" x14ac:dyDescent="0.25">
      <c r="A3558" t="s">
        <v>4675</v>
      </c>
      <c r="B3558" t="s">
        <v>4676</v>
      </c>
      <c r="C3558" t="s">
        <v>6039</v>
      </c>
      <c r="D3558" s="13">
        <v>6589</v>
      </c>
      <c r="E3558" t="s">
        <v>9102</v>
      </c>
      <c r="F3558" t="str">
        <f>IF(ISERROR(VLOOKUP(Transaktionen[[#This Row],[Transaktionen]],BTT[Verwendete Transaktion (Pflichtauswahl)],1,FALSE)),"nein","ja")</f>
        <v>ja</v>
      </c>
    </row>
    <row r="3559" spans="1:7" x14ac:dyDescent="0.25">
      <c r="A3559" t="s">
        <v>4677</v>
      </c>
      <c r="B3559" t="s">
        <v>4678</v>
      </c>
      <c r="C3559" t="s">
        <v>6039</v>
      </c>
      <c r="D3559" s="13">
        <v>867</v>
      </c>
      <c r="E3559" t="s">
        <v>9102</v>
      </c>
      <c r="F3559" t="str">
        <f>IF(ISERROR(VLOOKUP(Transaktionen[[#This Row],[Transaktionen]],BTT[Verwendete Transaktion (Pflichtauswahl)],1,FALSE)),"nein","ja")</f>
        <v>ja</v>
      </c>
    </row>
    <row r="3560" spans="1:7" x14ac:dyDescent="0.25">
      <c r="A3560" t="s">
        <v>7353</v>
      </c>
      <c r="B3560" t="s">
        <v>4678</v>
      </c>
      <c r="C3560" t="s">
        <v>6039</v>
      </c>
      <c r="D3560" s="13">
        <v>20</v>
      </c>
      <c r="E3560" t="s">
        <v>9102</v>
      </c>
      <c r="F3560" t="str">
        <f>IF(ISERROR(VLOOKUP(Transaktionen[[#This Row],[Transaktionen]],BTT[Verwendete Transaktion (Pflichtauswahl)],1,FALSE)),"nein","ja")</f>
        <v>ja</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ja</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ja</v>
      </c>
    </row>
    <row r="3566" spans="1:7" x14ac:dyDescent="0.25">
      <c r="A3566" t="s">
        <v>4689</v>
      </c>
      <c r="B3566" t="s">
        <v>4690</v>
      </c>
      <c r="C3566" t="s">
        <v>6039</v>
      </c>
      <c r="D3566" s="13">
        <v>3791</v>
      </c>
      <c r="E3566" t="s">
        <v>9102</v>
      </c>
      <c r="F3566" t="str">
        <f>IF(ISERROR(VLOOKUP(Transaktionen[[#This Row],[Transaktionen]],BTT[Verwendete Transaktion (Pflichtauswahl)],1,FALSE)),"nein","ja")</f>
        <v>ja</v>
      </c>
    </row>
    <row r="3567" spans="1:7" x14ac:dyDescent="0.25">
      <c r="A3567" t="s">
        <v>4691</v>
      </c>
      <c r="B3567" t="s">
        <v>4692</v>
      </c>
      <c r="C3567" t="s">
        <v>6039</v>
      </c>
      <c r="D3567" s="13">
        <v>1155</v>
      </c>
      <c r="E3567" t="s">
        <v>9102</v>
      </c>
      <c r="F3567" t="str">
        <f>IF(ISERROR(VLOOKUP(Transaktionen[[#This Row],[Transaktionen]],BTT[Verwendete Transaktion (Pflichtauswahl)],1,FALSE)),"nein","ja")</f>
        <v>ja</v>
      </c>
    </row>
    <row r="3568" spans="1:7" x14ac:dyDescent="0.25">
      <c r="A3568" t="s">
        <v>4693</v>
      </c>
      <c r="B3568" t="s">
        <v>2676</v>
      </c>
      <c r="C3568" t="s">
        <v>6039</v>
      </c>
      <c r="D3568" s="13">
        <v>6193</v>
      </c>
      <c r="E3568" t="s">
        <v>9102</v>
      </c>
      <c r="F3568" t="str">
        <f>IF(ISERROR(VLOOKUP(Transaktionen[[#This Row],[Transaktionen]],BTT[Verwendete Transaktion (Pflichtauswahl)],1,FALSE)),"nein","ja")</f>
        <v>ja</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nein</v>
      </c>
    </row>
    <row r="3589" spans="1:7" x14ac:dyDescent="0.25">
      <c r="A3589" t="s">
        <v>4711</v>
      </c>
      <c r="B3589" t="s">
        <v>4712</v>
      </c>
      <c r="C3589" t="s">
        <v>8459</v>
      </c>
      <c r="D3589" s="13">
        <v>137</v>
      </c>
      <c r="E3589" t="s">
        <v>9102</v>
      </c>
      <c r="F3589" t="str">
        <f>IF(ISERROR(VLOOKUP(Transaktionen[[#This Row],[Transaktionen]],BTT[Verwendete Transaktion (Pflichtauswahl)],1,FALSE)),"nein","ja")</f>
        <v>nein</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ja</v>
      </c>
    </row>
    <row r="3594" spans="1:7" x14ac:dyDescent="0.25">
      <c r="A3594" t="s">
        <v>4713</v>
      </c>
      <c r="B3594" t="s">
        <v>4714</v>
      </c>
      <c r="C3594" t="s">
        <v>6039</v>
      </c>
      <c r="D3594" s="13">
        <v>109891</v>
      </c>
      <c r="E3594" t="s">
        <v>9102</v>
      </c>
      <c r="F3594" t="str">
        <f>IF(ISERROR(VLOOKUP(Transaktionen[[#This Row],[Transaktionen]],BTT[Verwendete Transaktion (Pflichtauswahl)],1,FALSE)),"nein","ja")</f>
        <v>ja</v>
      </c>
    </row>
    <row r="3595" spans="1:7" x14ac:dyDescent="0.25">
      <c r="A3595" t="s">
        <v>4715</v>
      </c>
      <c r="B3595" t="s">
        <v>4716</v>
      </c>
      <c r="C3595" t="s">
        <v>6039</v>
      </c>
      <c r="D3595" s="13">
        <v>21071</v>
      </c>
      <c r="E3595" t="s">
        <v>9102</v>
      </c>
      <c r="F3595" t="str">
        <f>IF(ISERROR(VLOOKUP(Transaktionen[[#This Row],[Transaktionen]],BTT[Verwendete Transaktion (Pflichtauswahl)],1,FALSE)),"nein","ja")</f>
        <v>ja</v>
      </c>
    </row>
    <row r="3596" spans="1:7" x14ac:dyDescent="0.25">
      <c r="A3596" t="s">
        <v>4717</v>
      </c>
      <c r="B3596" t="s">
        <v>4718</v>
      </c>
      <c r="C3596" t="s">
        <v>6039</v>
      </c>
      <c r="D3596" s="13">
        <v>55124</v>
      </c>
      <c r="E3596" t="s">
        <v>9102</v>
      </c>
      <c r="F3596" t="str">
        <f>IF(ISERROR(VLOOKUP(Transaktionen[[#This Row],[Transaktionen]],BTT[Verwendete Transaktion (Pflichtauswahl)],1,FALSE)),"nein","ja")</f>
        <v>ja</v>
      </c>
    </row>
    <row r="3597" spans="1:7" x14ac:dyDescent="0.25">
      <c r="A3597" t="s">
        <v>4719</v>
      </c>
      <c r="B3597" t="s">
        <v>4720</v>
      </c>
      <c r="C3597" t="s">
        <v>6039</v>
      </c>
      <c r="D3597" s="13">
        <v>10</v>
      </c>
      <c r="E3597" t="s">
        <v>9102</v>
      </c>
      <c r="F3597" t="str">
        <f>IF(ISERROR(VLOOKUP(Transaktionen[[#This Row],[Transaktionen]],BTT[Verwendete Transaktion (Pflichtauswahl)],1,FALSE)),"nein","ja")</f>
        <v>ja</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nein</v>
      </c>
    </row>
    <row r="3600" spans="1:7" x14ac:dyDescent="0.25">
      <c r="A3600" t="s">
        <v>4725</v>
      </c>
      <c r="B3600" t="s">
        <v>4726</v>
      </c>
      <c r="C3600" t="s">
        <v>6092</v>
      </c>
      <c r="D3600" s="13">
        <v>190913</v>
      </c>
      <c r="E3600" t="s">
        <v>9102</v>
      </c>
      <c r="F3600" t="str">
        <f>IF(ISERROR(VLOOKUP(Transaktionen[[#This Row],[Transaktionen]],BTT[Verwendete Transaktion (Pflichtauswahl)],1,FALSE)),"nein","ja")</f>
        <v>nein</v>
      </c>
    </row>
    <row r="3601" spans="1:7" x14ac:dyDescent="0.25">
      <c r="A3601" t="s">
        <v>4727</v>
      </c>
      <c r="B3601" t="s">
        <v>4728</v>
      </c>
      <c r="C3601" t="s">
        <v>6092</v>
      </c>
      <c r="D3601" s="13">
        <v>32027</v>
      </c>
      <c r="E3601" t="s">
        <v>9102</v>
      </c>
      <c r="F3601" t="str">
        <f>IF(ISERROR(VLOOKUP(Transaktionen[[#This Row],[Transaktionen]],BTT[Verwendete Transaktion (Pflichtauswahl)],1,FALSE)),"nein","ja")</f>
        <v>nein</v>
      </c>
    </row>
    <row r="3602" spans="1:7" x14ac:dyDescent="0.25">
      <c r="A3602" t="s">
        <v>4729</v>
      </c>
      <c r="B3602" t="s">
        <v>4730</v>
      </c>
      <c r="C3602" t="s">
        <v>6092</v>
      </c>
      <c r="D3602" s="13">
        <v>226</v>
      </c>
      <c r="E3602" t="s">
        <v>9102</v>
      </c>
      <c r="F3602" t="str">
        <f>IF(ISERROR(VLOOKUP(Transaktionen[[#This Row],[Transaktionen]],BTT[Verwendete Transaktion (Pflichtauswahl)],1,FALSE)),"nein","ja")</f>
        <v>nein</v>
      </c>
    </row>
    <row r="3603" spans="1:7" x14ac:dyDescent="0.25">
      <c r="A3603" t="s">
        <v>4731</v>
      </c>
      <c r="B3603" t="s">
        <v>4732</v>
      </c>
      <c r="C3603" t="s">
        <v>6092</v>
      </c>
      <c r="D3603" s="13">
        <v>11151</v>
      </c>
      <c r="E3603" t="s">
        <v>9102</v>
      </c>
      <c r="F3603" t="str">
        <f>IF(ISERROR(VLOOKUP(Transaktionen[[#This Row],[Transaktionen]],BTT[Verwendete Transaktion (Pflichtauswahl)],1,FALSE)),"nein","ja")</f>
        <v>nein</v>
      </c>
    </row>
    <row r="3604" spans="1:7" x14ac:dyDescent="0.25">
      <c r="A3604" t="s">
        <v>4733</v>
      </c>
      <c r="B3604" t="s">
        <v>4734</v>
      </c>
      <c r="C3604" t="s">
        <v>6092</v>
      </c>
      <c r="D3604" s="13">
        <v>586</v>
      </c>
      <c r="E3604" t="s">
        <v>9102</v>
      </c>
      <c r="F3604" t="str">
        <f>IF(ISERROR(VLOOKUP(Transaktionen[[#This Row],[Transaktionen]],BTT[Verwendete Transaktion (Pflichtauswahl)],1,FALSE)),"nein","ja")</f>
        <v>nein</v>
      </c>
    </row>
    <row r="3605" spans="1:7" x14ac:dyDescent="0.25">
      <c r="A3605" t="s">
        <v>4735</v>
      </c>
      <c r="B3605" t="s">
        <v>4736</v>
      </c>
      <c r="C3605" t="s">
        <v>6092</v>
      </c>
      <c r="D3605" s="13">
        <v>2278</v>
      </c>
      <c r="E3605" t="s">
        <v>9102</v>
      </c>
      <c r="F3605" t="str">
        <f>IF(ISERROR(VLOOKUP(Transaktionen[[#This Row],[Transaktionen]],BTT[Verwendete Transaktion (Pflichtauswahl)],1,FALSE)),"nein","ja")</f>
        <v>nein</v>
      </c>
    </row>
    <row r="3606" spans="1:7" x14ac:dyDescent="0.25">
      <c r="A3606" t="s">
        <v>4737</v>
      </c>
      <c r="B3606" t="s">
        <v>4738</v>
      </c>
      <c r="C3606" t="s">
        <v>3</v>
      </c>
      <c r="D3606" s="13">
        <v>129</v>
      </c>
      <c r="E3606" t="s">
        <v>576</v>
      </c>
      <c r="F3606" t="str">
        <f>IF(ISERROR(VLOOKUP(Transaktionen[[#This Row],[Transaktionen]],BTT[Verwendete Transaktion (Pflichtauswahl)],1,FALSE)),"nein","ja")</f>
        <v>nein</v>
      </c>
    </row>
    <row r="3607" spans="1:7" x14ac:dyDescent="0.25">
      <c r="A3607" t="s">
        <v>4739</v>
      </c>
      <c r="B3607" t="s">
        <v>4740</v>
      </c>
      <c r="C3607" t="s">
        <v>3</v>
      </c>
      <c r="D3607" s="13">
        <v>234</v>
      </c>
      <c r="E3607" t="s">
        <v>576</v>
      </c>
      <c r="F3607" t="str">
        <f>IF(ISERROR(VLOOKUP(Transaktionen[[#This Row],[Transaktionen]],BTT[Verwendete Transaktion (Pflichtauswahl)],1,FALSE)),"nein","ja")</f>
        <v>nein</v>
      </c>
    </row>
    <row r="3608" spans="1:7" x14ac:dyDescent="0.25">
      <c r="A3608" t="s">
        <v>9276</v>
      </c>
      <c r="B3608" t="s">
        <v>9277</v>
      </c>
      <c r="C3608" t="s">
        <v>3</v>
      </c>
      <c r="D3608" s="13">
        <v>57</v>
      </c>
      <c r="E3608" t="s">
        <v>9102</v>
      </c>
      <c r="F3608" t="str">
        <f>IF(ISERROR(VLOOKUP(Transaktionen[[#This Row],[Transaktionen]],BTT[Verwendete Transaktion (Pflichtauswahl)],1,FALSE)),"nein","ja")</f>
        <v>nein</v>
      </c>
    </row>
    <row r="3609" spans="1:7" x14ac:dyDescent="0.25">
      <c r="A3609" t="s">
        <v>4741</v>
      </c>
      <c r="B3609" t="s">
        <v>4742</v>
      </c>
      <c r="C3609" t="s">
        <v>3</v>
      </c>
      <c r="D3609" s="13">
        <v>14</v>
      </c>
      <c r="E3609" t="s">
        <v>9102</v>
      </c>
      <c r="F3609" t="str">
        <f>IF(ISERROR(VLOOKUP(Transaktionen[[#This Row],[Transaktionen]],BTT[Verwendete Transaktion (Pflichtauswahl)],1,FALSE)),"nein","ja")</f>
        <v>nein</v>
      </c>
    </row>
    <row r="3610" spans="1:7" x14ac:dyDescent="0.25">
      <c r="A3610" t="s">
        <v>4743</v>
      </c>
      <c r="B3610" t="s">
        <v>4744</v>
      </c>
      <c r="C3610" t="s">
        <v>3</v>
      </c>
      <c r="D3610" s="13">
        <v>455</v>
      </c>
      <c r="E3610" t="s">
        <v>9102</v>
      </c>
      <c r="F3610" t="str">
        <f>IF(ISERROR(VLOOKUP(Transaktionen[[#This Row],[Transaktionen]],BTT[Verwendete Transaktion (Pflichtauswahl)],1,FALSE)),"nein","ja")</f>
        <v>nein</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nein</v>
      </c>
    </row>
    <row r="3613" spans="1:7" x14ac:dyDescent="0.25">
      <c r="A3613" t="s">
        <v>9489</v>
      </c>
      <c r="B3613" t="s">
        <v>9490</v>
      </c>
      <c r="C3613" t="s">
        <v>3</v>
      </c>
      <c r="D3613" s="13">
        <v>10</v>
      </c>
      <c r="E3613" t="s">
        <v>9102</v>
      </c>
      <c r="F3613" t="str">
        <f>IF(ISERROR(VLOOKUP(Transaktionen[[#This Row],[Transaktionen]],BTT[Verwendete Transaktion (Pflichtauswahl)],1,FALSE)),"nein","ja")</f>
        <v>nein</v>
      </c>
    </row>
    <row r="3614" spans="1:7" x14ac:dyDescent="0.25">
      <c r="A3614" t="s">
        <v>9278</v>
      </c>
      <c r="B3614" t="s">
        <v>9279</v>
      </c>
      <c r="C3614" t="s">
        <v>3</v>
      </c>
      <c r="D3614" s="13">
        <v>24</v>
      </c>
      <c r="E3614" t="s">
        <v>9102</v>
      </c>
      <c r="F3614" t="str">
        <f>IF(ISERROR(VLOOKUP(Transaktionen[[#This Row],[Transaktionen]],BTT[Verwendete Transaktion (Pflichtauswahl)],1,FALSE)),"nein","ja")</f>
        <v>nein</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ja</v>
      </c>
    </row>
    <row r="3617" spans="1:7" x14ac:dyDescent="0.25">
      <c r="A3617" t="s">
        <v>5771</v>
      </c>
      <c r="B3617" t="s">
        <v>5772</v>
      </c>
      <c r="C3617" t="s">
        <v>6038</v>
      </c>
      <c r="D3617" s="13">
        <v>283108</v>
      </c>
      <c r="E3617" t="s">
        <v>9102</v>
      </c>
      <c r="F3617" t="str">
        <f>IF(ISERROR(VLOOKUP(Transaktionen[[#This Row],[Transaktionen]],BTT[Verwendete Transaktion (Pflichtauswahl)],1,FALSE)),"nein","ja")</f>
        <v>nein</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nein</v>
      </c>
    </row>
    <row r="3620" spans="1:7" x14ac:dyDescent="0.25">
      <c r="A3620" t="s">
        <v>5774</v>
      </c>
      <c r="B3620" t="s">
        <v>5775</v>
      </c>
      <c r="C3620" t="s">
        <v>6038</v>
      </c>
      <c r="D3620" s="13">
        <v>1973</v>
      </c>
      <c r="E3620" t="s">
        <v>9102</v>
      </c>
      <c r="F3620" t="str">
        <f>IF(ISERROR(VLOOKUP(Transaktionen[[#This Row],[Transaktionen]],BTT[Verwendete Transaktion (Pflichtauswahl)],1,FALSE)),"nein","ja")</f>
        <v>nein</v>
      </c>
    </row>
    <row r="3621" spans="1:7" x14ac:dyDescent="0.25">
      <c r="A3621" t="s">
        <v>5776</v>
      </c>
      <c r="B3621" t="s">
        <v>5777</v>
      </c>
      <c r="C3621" t="s">
        <v>6038</v>
      </c>
      <c r="D3621" s="13">
        <v>718242</v>
      </c>
      <c r="E3621" t="s">
        <v>9102</v>
      </c>
      <c r="F3621" t="str">
        <f>IF(ISERROR(VLOOKUP(Transaktionen[[#This Row],[Transaktionen]],BTT[Verwendete Transaktion (Pflichtauswahl)],1,FALSE)),"nein","ja")</f>
        <v>nein</v>
      </c>
    </row>
    <row r="3622" spans="1:7" x14ac:dyDescent="0.25">
      <c r="A3622" t="s">
        <v>5778</v>
      </c>
      <c r="B3622" t="s">
        <v>5779</v>
      </c>
      <c r="C3622" t="s">
        <v>6038</v>
      </c>
      <c r="D3622" s="13">
        <v>15250</v>
      </c>
      <c r="E3622" t="s">
        <v>9102</v>
      </c>
      <c r="F3622" t="str">
        <f>IF(ISERROR(VLOOKUP(Transaktionen[[#This Row],[Transaktionen]],BTT[Verwendete Transaktion (Pflichtauswahl)],1,FALSE)),"nein","ja")</f>
        <v>nein</v>
      </c>
    </row>
    <row r="3623" spans="1:7" x14ac:dyDescent="0.25">
      <c r="A3623" t="s">
        <v>5780</v>
      </c>
      <c r="B3623" t="s">
        <v>5781</v>
      </c>
      <c r="C3623" t="s">
        <v>6038</v>
      </c>
      <c r="D3623" s="13">
        <v>658064</v>
      </c>
      <c r="E3623" t="s">
        <v>9102</v>
      </c>
      <c r="F3623" t="str">
        <f>IF(ISERROR(VLOOKUP(Transaktionen[[#This Row],[Transaktionen]],BTT[Verwendete Transaktion (Pflichtauswahl)],1,FALSE)),"nein","ja")</f>
        <v>nein</v>
      </c>
    </row>
    <row r="3624" spans="1:7" x14ac:dyDescent="0.25">
      <c r="A3624" t="s">
        <v>9530</v>
      </c>
      <c r="B3624" t="s">
        <v>9070</v>
      </c>
      <c r="D3624" s="13"/>
      <c r="F3624" s="10" t="str">
        <f>IF(ISERROR(VLOOKUP(Transaktionen[[#This Row],[Transaktionen]],BTT[Verwendete Transaktion (Pflichtauswahl)],1,FALSE)),"nein","ja")</f>
        <v>nein</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nein</v>
      </c>
    </row>
    <row r="3627" spans="1:7" x14ac:dyDescent="0.25">
      <c r="A3627" t="s">
        <v>4751</v>
      </c>
      <c r="B3627" t="s">
        <v>3282</v>
      </c>
      <c r="C3627" t="s">
        <v>6037</v>
      </c>
      <c r="D3627" s="13">
        <v>671191</v>
      </c>
      <c r="E3627" t="s">
        <v>9102</v>
      </c>
      <c r="F3627" t="str">
        <f>IF(ISERROR(VLOOKUP(Transaktionen[[#This Row],[Transaktionen]],BTT[Verwendete Transaktion (Pflichtauswahl)],1,FALSE)),"nein","ja")</f>
        <v>nein</v>
      </c>
    </row>
    <row r="3628" spans="1:7" x14ac:dyDescent="0.25">
      <c r="A3628" t="s">
        <v>4752</v>
      </c>
      <c r="B3628" t="s">
        <v>4753</v>
      </c>
      <c r="C3628" t="s">
        <v>6037</v>
      </c>
      <c r="D3628" s="13">
        <v>1036</v>
      </c>
      <c r="E3628" t="s">
        <v>9102</v>
      </c>
      <c r="F3628" t="str">
        <f>IF(ISERROR(VLOOKUP(Transaktionen[[#This Row],[Transaktionen]],BTT[Verwendete Transaktion (Pflichtauswahl)],1,FALSE)),"nein","ja")</f>
        <v>nein</v>
      </c>
    </row>
    <row r="3629" spans="1:7" x14ac:dyDescent="0.25">
      <c r="A3629" t="s">
        <v>4754</v>
      </c>
      <c r="B3629" t="s">
        <v>4755</v>
      </c>
      <c r="C3629" t="s">
        <v>6037</v>
      </c>
      <c r="D3629" s="13">
        <v>621</v>
      </c>
      <c r="E3629" t="s">
        <v>9102</v>
      </c>
      <c r="F3629" t="str">
        <f>IF(ISERROR(VLOOKUP(Transaktionen[[#This Row],[Transaktionen]],BTT[Verwendete Transaktion (Pflichtauswahl)],1,FALSE)),"nein","ja")</f>
        <v>nein</v>
      </c>
    </row>
    <row r="3630" spans="1:7" x14ac:dyDescent="0.25">
      <c r="A3630" t="s">
        <v>4756</v>
      </c>
      <c r="B3630" t="s">
        <v>4757</v>
      </c>
      <c r="C3630" t="s">
        <v>6037</v>
      </c>
      <c r="D3630" s="13">
        <v>2</v>
      </c>
      <c r="E3630" t="s">
        <v>9102</v>
      </c>
      <c r="F3630" t="str">
        <f>IF(ISERROR(VLOOKUP(Transaktionen[[#This Row],[Transaktionen]],BTT[Verwendete Transaktion (Pflichtauswahl)],1,FALSE)),"nein","ja")</f>
        <v>nein</v>
      </c>
    </row>
    <row r="3631" spans="1:7" x14ac:dyDescent="0.25">
      <c r="A3631" t="s">
        <v>4758</v>
      </c>
      <c r="B3631" t="s">
        <v>4759</v>
      </c>
      <c r="C3631" t="s">
        <v>6037</v>
      </c>
      <c r="D3631" s="13">
        <v>200</v>
      </c>
      <c r="E3631" t="s">
        <v>9102</v>
      </c>
      <c r="F3631" t="str">
        <f>IF(ISERROR(VLOOKUP(Transaktionen[[#This Row],[Transaktionen]],BTT[Verwendete Transaktion (Pflichtauswahl)],1,FALSE)),"nein","ja")</f>
        <v>nein</v>
      </c>
    </row>
    <row r="3632" spans="1:7" x14ac:dyDescent="0.25">
      <c r="A3632" t="s">
        <v>4760</v>
      </c>
      <c r="B3632" t="s">
        <v>4761</v>
      </c>
      <c r="C3632" t="s">
        <v>6037</v>
      </c>
      <c r="D3632" s="13">
        <v>58</v>
      </c>
      <c r="E3632" t="s">
        <v>9102</v>
      </c>
      <c r="F3632" t="str">
        <f>IF(ISERROR(VLOOKUP(Transaktionen[[#This Row],[Transaktionen]],BTT[Verwendete Transaktion (Pflichtauswahl)],1,FALSE)),"nein","ja")</f>
        <v>nein</v>
      </c>
    </row>
    <row r="3633" spans="1:6" x14ac:dyDescent="0.25">
      <c r="A3633" t="s">
        <v>4762</v>
      </c>
      <c r="B3633" t="s">
        <v>4763</v>
      </c>
      <c r="C3633" t="s">
        <v>6037</v>
      </c>
      <c r="D3633" s="13">
        <v>6164</v>
      </c>
      <c r="E3633" t="s">
        <v>9102</v>
      </c>
      <c r="F3633" t="str">
        <f>IF(ISERROR(VLOOKUP(Transaktionen[[#This Row],[Transaktionen]],BTT[Verwendete Transaktion (Pflichtauswahl)],1,FALSE)),"nein","ja")</f>
        <v>nein</v>
      </c>
    </row>
    <row r="3634" spans="1:6" x14ac:dyDescent="0.25">
      <c r="A3634" t="s">
        <v>4764</v>
      </c>
      <c r="B3634" t="s">
        <v>4765</v>
      </c>
      <c r="C3634" t="s">
        <v>6037</v>
      </c>
      <c r="D3634" s="13">
        <v>10</v>
      </c>
      <c r="E3634" t="s">
        <v>9102</v>
      </c>
      <c r="F3634" t="str">
        <f>IF(ISERROR(VLOOKUP(Transaktionen[[#This Row],[Transaktionen]],BTT[Verwendete Transaktion (Pflichtauswahl)],1,FALSE)),"nein","ja")</f>
        <v>nein</v>
      </c>
    </row>
    <row r="3635" spans="1:6" x14ac:dyDescent="0.25">
      <c r="A3635" t="s">
        <v>4766</v>
      </c>
      <c r="B3635" t="s">
        <v>4767</v>
      </c>
      <c r="C3635" t="s">
        <v>6037</v>
      </c>
      <c r="D3635" s="13">
        <v>9509</v>
      </c>
      <c r="E3635" t="s">
        <v>9102</v>
      </c>
      <c r="F3635" t="str">
        <f>IF(ISERROR(VLOOKUP(Transaktionen[[#This Row],[Transaktionen]],BTT[Verwendete Transaktion (Pflichtauswahl)],1,FALSE)),"nein","ja")</f>
        <v>nein</v>
      </c>
    </row>
    <row r="3636" spans="1:6" x14ac:dyDescent="0.25">
      <c r="A3636" t="s">
        <v>9280</v>
      </c>
      <c r="B3636" t="s">
        <v>9281</v>
      </c>
      <c r="C3636" t="s">
        <v>6037</v>
      </c>
      <c r="D3636" s="13">
        <v>303</v>
      </c>
      <c r="E3636" t="s">
        <v>9102</v>
      </c>
      <c r="F3636" t="str">
        <f>IF(ISERROR(VLOOKUP(Transaktionen[[#This Row],[Transaktionen]],BTT[Verwendete Transaktion (Pflichtauswahl)],1,FALSE)),"nein","ja")</f>
        <v>nein</v>
      </c>
    </row>
    <row r="3637" spans="1:6" x14ac:dyDescent="0.25">
      <c r="A3637" t="s">
        <v>9282</v>
      </c>
      <c r="B3637" t="s">
        <v>9283</v>
      </c>
      <c r="C3637" t="s">
        <v>6037</v>
      </c>
      <c r="D3637" s="13">
        <v>1534</v>
      </c>
      <c r="E3637" t="s">
        <v>9102</v>
      </c>
      <c r="F3637" t="str">
        <f>IF(ISERROR(VLOOKUP(Transaktionen[[#This Row],[Transaktionen]],BTT[Verwendete Transaktion (Pflichtauswahl)],1,FALSE)),"nein","ja")</f>
        <v>nein</v>
      </c>
    </row>
    <row r="3638" spans="1:6" x14ac:dyDescent="0.25">
      <c r="A3638" t="s">
        <v>9284</v>
      </c>
      <c r="B3638" t="s">
        <v>9285</v>
      </c>
      <c r="C3638" t="s">
        <v>6037</v>
      </c>
      <c r="D3638" s="13">
        <v>363</v>
      </c>
      <c r="E3638" t="s">
        <v>9102</v>
      </c>
      <c r="F3638" t="str">
        <f>IF(ISERROR(VLOOKUP(Transaktionen[[#This Row],[Transaktionen]],BTT[Verwendete Transaktion (Pflichtauswahl)],1,FALSE)),"nein","ja")</f>
        <v>nein</v>
      </c>
    </row>
    <row r="3639" spans="1:6" x14ac:dyDescent="0.25">
      <c r="A3639" t="s">
        <v>9286</v>
      </c>
      <c r="B3639" t="s">
        <v>9287</v>
      </c>
      <c r="C3639" t="s">
        <v>6037</v>
      </c>
      <c r="D3639" s="13">
        <v>35</v>
      </c>
      <c r="E3639" t="s">
        <v>9102</v>
      </c>
      <c r="F3639" t="str">
        <f>IF(ISERROR(VLOOKUP(Transaktionen[[#This Row],[Transaktionen]],BTT[Verwendete Transaktion (Pflichtauswahl)],1,FALSE)),"nein","ja")</f>
        <v>nein</v>
      </c>
    </row>
    <row r="3640" spans="1:6" x14ac:dyDescent="0.25">
      <c r="A3640" t="s">
        <v>9288</v>
      </c>
      <c r="B3640" t="s">
        <v>9289</v>
      </c>
      <c r="C3640" t="s">
        <v>6037</v>
      </c>
      <c r="D3640" s="13">
        <v>42</v>
      </c>
      <c r="E3640" t="s">
        <v>9102</v>
      </c>
      <c r="F3640" t="str">
        <f>IF(ISERROR(VLOOKUP(Transaktionen[[#This Row],[Transaktionen]],BTT[Verwendete Transaktion (Pflichtauswahl)],1,FALSE)),"nein","ja")</f>
        <v>nein</v>
      </c>
    </row>
    <row r="3641" spans="1:6" x14ac:dyDescent="0.25">
      <c r="A3641" t="s">
        <v>9290</v>
      </c>
      <c r="B3641" t="s">
        <v>9291</v>
      </c>
      <c r="C3641" t="s">
        <v>6037</v>
      </c>
      <c r="D3641" s="13">
        <v>823</v>
      </c>
      <c r="E3641" t="s">
        <v>9102</v>
      </c>
      <c r="F3641" t="str">
        <f>IF(ISERROR(VLOOKUP(Transaktionen[[#This Row],[Transaktionen]],BTT[Verwendete Transaktion (Pflichtauswahl)],1,FALSE)),"nein","ja")</f>
        <v>nein</v>
      </c>
    </row>
    <row r="3642" spans="1:6" x14ac:dyDescent="0.25">
      <c r="A3642" t="s">
        <v>9292</v>
      </c>
      <c r="B3642" t="s">
        <v>9293</v>
      </c>
      <c r="C3642" t="s">
        <v>6037</v>
      </c>
      <c r="D3642" s="13">
        <v>72</v>
      </c>
      <c r="E3642" t="s">
        <v>9102</v>
      </c>
      <c r="F3642" s="10" t="str">
        <f>IF(ISERROR(VLOOKUP(Transaktionen[[#This Row],[Transaktionen]],BTT[Verwendete Transaktion (Pflichtauswahl)],1,FALSE)),"nein","ja")</f>
        <v>nein</v>
      </c>
    </row>
    <row r="3643" spans="1:6" x14ac:dyDescent="0.25">
      <c r="A3643" t="s">
        <v>9294</v>
      </c>
      <c r="B3643" t="s">
        <v>9295</v>
      </c>
      <c r="C3643" t="s">
        <v>6037</v>
      </c>
      <c r="D3643" s="13">
        <v>40</v>
      </c>
      <c r="E3643" t="s">
        <v>9102</v>
      </c>
      <c r="F3643" t="str">
        <f>IF(ISERROR(VLOOKUP(Transaktionen[[#This Row],[Transaktionen]],BTT[Verwendete Transaktion (Pflichtauswahl)],1,FALSE)),"nein","ja")</f>
        <v>nein</v>
      </c>
    </row>
    <row r="3644" spans="1:6" x14ac:dyDescent="0.25">
      <c r="A3644" t="s">
        <v>9296</v>
      </c>
      <c r="B3644" t="s">
        <v>9297</v>
      </c>
      <c r="C3644" t="s">
        <v>6037</v>
      </c>
      <c r="D3644" s="13">
        <v>42</v>
      </c>
      <c r="E3644" t="s">
        <v>9102</v>
      </c>
      <c r="F3644" t="str">
        <f>IF(ISERROR(VLOOKUP(Transaktionen[[#This Row],[Transaktionen]],BTT[Verwendete Transaktion (Pflichtauswahl)],1,FALSE)),"nein","ja")</f>
        <v>nein</v>
      </c>
    </row>
    <row r="3645" spans="1:6" x14ac:dyDescent="0.25">
      <c r="A3645" t="s">
        <v>9298</v>
      </c>
      <c r="B3645" t="s">
        <v>9299</v>
      </c>
      <c r="C3645" t="s">
        <v>6037</v>
      </c>
      <c r="D3645" s="13">
        <v>29</v>
      </c>
      <c r="E3645" t="s">
        <v>9102</v>
      </c>
      <c r="F3645" t="str">
        <f>IF(ISERROR(VLOOKUP(Transaktionen[[#This Row],[Transaktionen]],BTT[Verwendete Transaktion (Pflichtauswahl)],1,FALSE)),"nein","ja")</f>
        <v>nein</v>
      </c>
    </row>
    <row r="3646" spans="1:6" x14ac:dyDescent="0.25">
      <c r="A3646" t="s">
        <v>4768</v>
      </c>
      <c r="B3646" t="s">
        <v>4769</v>
      </c>
      <c r="C3646" t="s">
        <v>6037</v>
      </c>
      <c r="D3646" s="13">
        <v>6369</v>
      </c>
      <c r="E3646" t="s">
        <v>9102</v>
      </c>
      <c r="F3646" t="str">
        <f>IF(ISERROR(VLOOKUP(Transaktionen[[#This Row],[Transaktionen]],BTT[Verwendete Transaktion (Pflichtauswahl)],1,FALSE)),"nein","ja")</f>
        <v>nein</v>
      </c>
    </row>
    <row r="3647" spans="1:6" x14ac:dyDescent="0.25">
      <c r="A3647" t="s">
        <v>9300</v>
      </c>
      <c r="B3647" t="s">
        <v>9301</v>
      </c>
      <c r="C3647" t="s">
        <v>6037</v>
      </c>
      <c r="D3647" s="13">
        <v>3</v>
      </c>
      <c r="E3647" t="s">
        <v>9102</v>
      </c>
      <c r="F3647" t="str">
        <f>IF(ISERROR(VLOOKUP(Transaktionen[[#This Row],[Transaktionen]],BTT[Verwendete Transaktion (Pflichtauswahl)],1,FALSE)),"nein","ja")</f>
        <v>nein</v>
      </c>
    </row>
    <row r="3648" spans="1:6" x14ac:dyDescent="0.25">
      <c r="A3648" t="s">
        <v>4770</v>
      </c>
      <c r="B3648" t="s">
        <v>4771</v>
      </c>
      <c r="C3648" t="s">
        <v>6037</v>
      </c>
      <c r="D3648" s="13">
        <v>7781</v>
      </c>
      <c r="E3648" t="s">
        <v>9102</v>
      </c>
      <c r="F3648" t="str">
        <f>IF(ISERROR(VLOOKUP(Transaktionen[[#This Row],[Transaktionen]],BTT[Verwendete Transaktion (Pflichtauswahl)],1,FALSE)),"nein","ja")</f>
        <v>nein</v>
      </c>
    </row>
    <row r="3649" spans="1:7" x14ac:dyDescent="0.25">
      <c r="A3649" t="s">
        <v>4772</v>
      </c>
      <c r="B3649" t="s">
        <v>4773</v>
      </c>
      <c r="C3649" t="s">
        <v>6037</v>
      </c>
      <c r="D3649" s="13">
        <v>3135</v>
      </c>
      <c r="E3649" t="s">
        <v>9102</v>
      </c>
      <c r="F3649" t="str">
        <f>IF(ISERROR(VLOOKUP(Transaktionen[[#This Row],[Transaktionen]],BTT[Verwendete Transaktion (Pflichtauswahl)],1,FALSE)),"nein","ja")</f>
        <v>nein</v>
      </c>
    </row>
    <row r="3650" spans="1:7" x14ac:dyDescent="0.25">
      <c r="A3650" t="s">
        <v>4774</v>
      </c>
      <c r="B3650" t="s">
        <v>4291</v>
      </c>
      <c r="C3650" t="s">
        <v>6037</v>
      </c>
      <c r="D3650" s="13">
        <v>8154</v>
      </c>
      <c r="E3650" t="s">
        <v>9102</v>
      </c>
      <c r="F3650" t="str">
        <f>IF(ISERROR(VLOOKUP(Transaktionen[[#This Row],[Transaktionen]],BTT[Verwendete Transaktion (Pflichtauswahl)],1,FALSE)),"nein","ja")</f>
        <v>nein</v>
      </c>
    </row>
    <row r="3651" spans="1:7" x14ac:dyDescent="0.25">
      <c r="A3651" t="s">
        <v>4775</v>
      </c>
      <c r="B3651" t="s">
        <v>4776</v>
      </c>
      <c r="C3651" t="s">
        <v>6037</v>
      </c>
      <c r="D3651" s="13">
        <v>6360</v>
      </c>
      <c r="E3651" t="s">
        <v>9102</v>
      </c>
      <c r="F3651" t="str">
        <f>IF(ISERROR(VLOOKUP(Transaktionen[[#This Row],[Transaktionen]],BTT[Verwendete Transaktion (Pflichtauswahl)],1,FALSE)),"nein","ja")</f>
        <v>nein</v>
      </c>
    </row>
    <row r="3652" spans="1:7" x14ac:dyDescent="0.25">
      <c r="A3652" t="s">
        <v>4777</v>
      </c>
      <c r="B3652" t="s">
        <v>4297</v>
      </c>
      <c r="C3652" t="s">
        <v>6037</v>
      </c>
      <c r="D3652" s="13">
        <v>21807</v>
      </c>
      <c r="E3652" t="s">
        <v>9102</v>
      </c>
      <c r="F3652" t="str">
        <f>IF(ISERROR(VLOOKUP(Transaktionen[[#This Row],[Transaktionen]],BTT[Verwendete Transaktion (Pflichtauswahl)],1,FALSE)),"nein","ja")</f>
        <v>nein</v>
      </c>
    </row>
    <row r="3653" spans="1:7" x14ac:dyDescent="0.25">
      <c r="A3653" t="s">
        <v>4778</v>
      </c>
      <c r="B3653" t="s">
        <v>4779</v>
      </c>
      <c r="C3653" t="s">
        <v>6037</v>
      </c>
      <c r="D3653" s="13">
        <v>121439</v>
      </c>
      <c r="E3653" t="s">
        <v>9102</v>
      </c>
      <c r="F3653" t="str">
        <f>IF(ISERROR(VLOOKUP(Transaktionen[[#This Row],[Transaktionen]],BTT[Verwendete Transaktion (Pflichtauswahl)],1,FALSE)),"nein","ja")</f>
        <v>ja</v>
      </c>
    </row>
    <row r="3654" spans="1:7" x14ac:dyDescent="0.25">
      <c r="A3654" t="s">
        <v>4780</v>
      </c>
      <c r="B3654" t="s">
        <v>4781</v>
      </c>
      <c r="C3654" t="s">
        <v>6037</v>
      </c>
      <c r="D3654" s="13">
        <v>113079</v>
      </c>
      <c r="E3654" t="s">
        <v>9102</v>
      </c>
      <c r="F3654" s="10" t="str">
        <f>IF(ISERROR(VLOOKUP(Transaktionen[[#This Row],[Transaktionen]],BTT[Verwendete Transaktion (Pflichtauswahl)],1,FALSE)),"nein","ja")</f>
        <v>ja</v>
      </c>
    </row>
    <row r="3655" spans="1:7" x14ac:dyDescent="0.25">
      <c r="A3655" t="s">
        <v>4782</v>
      </c>
      <c r="B3655" t="s">
        <v>4783</v>
      </c>
      <c r="C3655" t="s">
        <v>6037</v>
      </c>
      <c r="D3655" s="13">
        <v>270850</v>
      </c>
      <c r="E3655" t="s">
        <v>9102</v>
      </c>
      <c r="F3655" t="str">
        <f>IF(ISERROR(VLOOKUP(Transaktionen[[#This Row],[Transaktionen]],BTT[Verwendete Transaktion (Pflichtauswahl)],1,FALSE)),"nein","ja")</f>
        <v>ja</v>
      </c>
    </row>
    <row r="3656" spans="1:7" x14ac:dyDescent="0.25">
      <c r="A3656" t="s">
        <v>4784</v>
      </c>
      <c r="B3656" t="s">
        <v>4785</v>
      </c>
      <c r="C3656" t="s">
        <v>6037</v>
      </c>
      <c r="D3656" s="13">
        <v>1165</v>
      </c>
      <c r="E3656" t="s">
        <v>9102</v>
      </c>
      <c r="F3656" t="str">
        <f>IF(ISERROR(VLOOKUP(Transaktionen[[#This Row],[Transaktionen]],BTT[Verwendete Transaktion (Pflichtauswahl)],1,FALSE)),"nein","ja")</f>
        <v>nein</v>
      </c>
    </row>
    <row r="3657" spans="1:7" x14ac:dyDescent="0.25">
      <c r="A3657" t="s">
        <v>4786</v>
      </c>
      <c r="B3657" t="s">
        <v>4787</v>
      </c>
      <c r="C3657" t="s">
        <v>6037</v>
      </c>
      <c r="D3657" s="13">
        <v>312323</v>
      </c>
      <c r="E3657" t="s">
        <v>9102</v>
      </c>
      <c r="F3657" t="str">
        <f>IF(ISERROR(VLOOKUP(Transaktionen[[#This Row],[Transaktionen]],BTT[Verwendete Transaktion (Pflichtauswahl)],1,FALSE)),"nein","ja")</f>
        <v>nein</v>
      </c>
    </row>
    <row r="3658" spans="1:7" x14ac:dyDescent="0.25">
      <c r="A3658" t="s">
        <v>4788</v>
      </c>
      <c r="B3658" t="s">
        <v>4789</v>
      </c>
      <c r="C3658" t="s">
        <v>6037</v>
      </c>
      <c r="D3658" s="13">
        <v>10</v>
      </c>
      <c r="E3658" t="s">
        <v>576</v>
      </c>
      <c r="F3658" t="str">
        <f>IF(ISERROR(VLOOKUP(Transaktionen[[#This Row],[Transaktionen]],BTT[Verwendete Transaktion (Pflichtauswahl)],1,FALSE)),"nein","ja")</f>
        <v>nein</v>
      </c>
    </row>
    <row r="3659" spans="1:7" x14ac:dyDescent="0.25">
      <c r="A3659" t="s">
        <v>4790</v>
      </c>
      <c r="B3659" t="s">
        <v>4791</v>
      </c>
      <c r="C3659" t="s">
        <v>6037</v>
      </c>
      <c r="D3659" s="13">
        <v>90</v>
      </c>
      <c r="E3659" t="s">
        <v>576</v>
      </c>
      <c r="F3659" t="str">
        <f>IF(ISERROR(VLOOKUP(Transaktionen[[#This Row],[Transaktionen]],BTT[Verwendete Transaktion (Pflichtauswahl)],1,FALSE)),"nein","ja")</f>
        <v>nein</v>
      </c>
    </row>
    <row r="3660" spans="1:7" x14ac:dyDescent="0.25">
      <c r="A3660" t="s">
        <v>4792</v>
      </c>
      <c r="B3660" t="s">
        <v>4793</v>
      </c>
      <c r="C3660" t="s">
        <v>6037</v>
      </c>
      <c r="D3660" s="13">
        <v>5</v>
      </c>
      <c r="E3660" t="s">
        <v>9102</v>
      </c>
      <c r="F3660" t="str">
        <f>IF(ISERROR(VLOOKUP(Transaktionen[[#This Row],[Transaktionen]],BTT[Verwendete Transaktion (Pflichtauswahl)],1,FALSE)),"nein","ja")</f>
        <v>nein</v>
      </c>
    </row>
    <row r="3661" spans="1:7" x14ac:dyDescent="0.25">
      <c r="A3661" t="s">
        <v>4794</v>
      </c>
      <c r="B3661" t="s">
        <v>4795</v>
      </c>
      <c r="C3661" t="s">
        <v>6037</v>
      </c>
      <c r="D3661" s="13">
        <v>68</v>
      </c>
      <c r="E3661" t="s">
        <v>9102</v>
      </c>
      <c r="F3661" t="str">
        <f>IF(ISERROR(VLOOKUP(Transaktionen[[#This Row],[Transaktionen]],BTT[Verwendete Transaktion (Pflichtauswahl)],1,FALSE)),"nein","ja")</f>
        <v>nein</v>
      </c>
    </row>
    <row r="3662" spans="1:7" x14ac:dyDescent="0.25">
      <c r="A3662" t="s">
        <v>4796</v>
      </c>
      <c r="B3662" t="s">
        <v>4797</v>
      </c>
      <c r="C3662" t="s">
        <v>6037</v>
      </c>
      <c r="D3662" s="13">
        <v>401</v>
      </c>
      <c r="E3662" t="s">
        <v>9102</v>
      </c>
      <c r="F3662" t="str">
        <f>IF(ISERROR(VLOOKUP(Transaktionen[[#This Row],[Transaktionen]],BTT[Verwendete Transaktion (Pflichtauswahl)],1,FALSE)),"nein","ja")</f>
        <v>nein</v>
      </c>
    </row>
    <row r="3663" spans="1:7" x14ac:dyDescent="0.25">
      <c r="A3663" t="s">
        <v>4798</v>
      </c>
      <c r="B3663" t="s">
        <v>4799</v>
      </c>
      <c r="C3663" t="s">
        <v>6037</v>
      </c>
      <c r="D3663" s="13">
        <v>20913</v>
      </c>
      <c r="E3663" t="s">
        <v>9102</v>
      </c>
      <c r="F3663" t="str">
        <f>IF(ISERROR(VLOOKUP(Transaktionen[[#This Row],[Transaktionen]],BTT[Verwendete Transaktion (Pflichtauswahl)],1,FALSE)),"nein","ja")</f>
        <v>ja</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nein</v>
      </c>
    </row>
    <row r="3666" spans="1:6" x14ac:dyDescent="0.25">
      <c r="A3666" t="s">
        <v>4802</v>
      </c>
      <c r="B3666" t="s">
        <v>4803</v>
      </c>
      <c r="C3666" t="s">
        <v>6037</v>
      </c>
      <c r="D3666" s="13">
        <v>55878</v>
      </c>
      <c r="E3666" t="s">
        <v>9102</v>
      </c>
      <c r="F3666" t="str">
        <f>IF(ISERROR(VLOOKUP(Transaktionen[[#This Row],[Transaktionen]],BTT[Verwendete Transaktion (Pflichtauswahl)],1,FALSE)),"nein","ja")</f>
        <v>nein</v>
      </c>
    </row>
    <row r="3667" spans="1:6" x14ac:dyDescent="0.25">
      <c r="A3667" t="s">
        <v>4804</v>
      </c>
      <c r="B3667" t="s">
        <v>4805</v>
      </c>
      <c r="C3667" t="s">
        <v>6037</v>
      </c>
      <c r="D3667" s="13">
        <v>16971</v>
      </c>
      <c r="E3667" t="s">
        <v>9102</v>
      </c>
      <c r="F3667" t="str">
        <f>IF(ISERROR(VLOOKUP(Transaktionen[[#This Row],[Transaktionen]],BTT[Verwendete Transaktion (Pflichtauswahl)],1,FALSE)),"nein","ja")</f>
        <v>nein</v>
      </c>
    </row>
    <row r="3668" spans="1:6" x14ac:dyDescent="0.25">
      <c r="A3668" t="s">
        <v>4806</v>
      </c>
      <c r="B3668" t="s">
        <v>4807</v>
      </c>
      <c r="C3668" t="s">
        <v>6037</v>
      </c>
      <c r="D3668" s="13">
        <v>42210</v>
      </c>
      <c r="E3668" t="s">
        <v>9102</v>
      </c>
      <c r="F3668" t="str">
        <f>IF(ISERROR(VLOOKUP(Transaktionen[[#This Row],[Transaktionen]],BTT[Verwendete Transaktion (Pflichtauswahl)],1,FALSE)),"nein","ja")</f>
        <v>nein</v>
      </c>
    </row>
    <row r="3669" spans="1:6" x14ac:dyDescent="0.25">
      <c r="A3669" t="s">
        <v>4808</v>
      </c>
      <c r="B3669" t="s">
        <v>4809</v>
      </c>
      <c r="C3669" t="s">
        <v>6037</v>
      </c>
      <c r="D3669" s="13">
        <v>10</v>
      </c>
      <c r="E3669" t="s">
        <v>9102</v>
      </c>
      <c r="F3669" t="str">
        <f>IF(ISERROR(VLOOKUP(Transaktionen[[#This Row],[Transaktionen]],BTT[Verwendete Transaktion (Pflichtauswahl)],1,FALSE)),"nein","ja")</f>
        <v>nein</v>
      </c>
    </row>
    <row r="3670" spans="1:6" x14ac:dyDescent="0.25">
      <c r="A3670" t="s">
        <v>4810</v>
      </c>
      <c r="B3670" t="s">
        <v>4811</v>
      </c>
      <c r="C3670" t="s">
        <v>6037</v>
      </c>
      <c r="D3670" s="13">
        <v>5</v>
      </c>
      <c r="E3670" t="s">
        <v>576</v>
      </c>
      <c r="F3670" t="str">
        <f>IF(ISERROR(VLOOKUP(Transaktionen[[#This Row],[Transaktionen]],BTT[Verwendete Transaktion (Pflichtauswahl)],1,FALSE)),"nein","ja")</f>
        <v>nein</v>
      </c>
    </row>
    <row r="3671" spans="1:6" x14ac:dyDescent="0.25">
      <c r="A3671" t="s">
        <v>4812</v>
      </c>
      <c r="B3671" t="s">
        <v>4813</v>
      </c>
      <c r="C3671" t="s">
        <v>6037</v>
      </c>
      <c r="D3671" s="13">
        <v>375</v>
      </c>
      <c r="E3671" t="s">
        <v>9102</v>
      </c>
      <c r="F3671" t="str">
        <f>IF(ISERROR(VLOOKUP(Transaktionen[[#This Row],[Transaktionen]],BTT[Verwendete Transaktion (Pflichtauswahl)],1,FALSE)),"nein","ja")</f>
        <v>nein</v>
      </c>
    </row>
    <row r="3672" spans="1:6" x14ac:dyDescent="0.25">
      <c r="A3672" t="s">
        <v>4814</v>
      </c>
      <c r="B3672" t="s">
        <v>4815</v>
      </c>
      <c r="C3672" t="s">
        <v>6037</v>
      </c>
      <c r="D3672" s="13">
        <v>385</v>
      </c>
      <c r="E3672" t="s">
        <v>9102</v>
      </c>
      <c r="F3672" t="str">
        <f>IF(ISERROR(VLOOKUP(Transaktionen[[#This Row],[Transaktionen]],BTT[Verwendete Transaktion (Pflichtauswahl)],1,FALSE)),"nein","ja")</f>
        <v>nein</v>
      </c>
    </row>
    <row r="3673" spans="1:6" x14ac:dyDescent="0.25">
      <c r="A3673" t="s">
        <v>4816</v>
      </c>
      <c r="B3673" t="s">
        <v>4817</v>
      </c>
      <c r="C3673" t="s">
        <v>6037</v>
      </c>
      <c r="D3673" s="13">
        <v>585</v>
      </c>
      <c r="E3673" t="s">
        <v>9102</v>
      </c>
      <c r="F3673" t="str">
        <f>IF(ISERROR(VLOOKUP(Transaktionen[[#This Row],[Transaktionen]],BTT[Verwendete Transaktion (Pflichtauswahl)],1,FALSE)),"nein","ja")</f>
        <v>nein</v>
      </c>
    </row>
    <row r="3674" spans="1:6" x14ac:dyDescent="0.25">
      <c r="A3674" t="s">
        <v>4818</v>
      </c>
      <c r="B3674" t="s">
        <v>4819</v>
      </c>
      <c r="C3674" t="s">
        <v>6037</v>
      </c>
      <c r="D3674" s="13">
        <v>655</v>
      </c>
      <c r="E3674" t="s">
        <v>9102</v>
      </c>
      <c r="F3674" t="str">
        <f>IF(ISERROR(VLOOKUP(Transaktionen[[#This Row],[Transaktionen]],BTT[Verwendete Transaktion (Pflichtauswahl)],1,FALSE)),"nein","ja")</f>
        <v>nein</v>
      </c>
    </row>
    <row r="3675" spans="1:6" x14ac:dyDescent="0.25">
      <c r="A3675" t="s">
        <v>4820</v>
      </c>
      <c r="B3675" t="s">
        <v>4821</v>
      </c>
      <c r="C3675" t="s">
        <v>6037</v>
      </c>
      <c r="D3675" s="13">
        <v>9545</v>
      </c>
      <c r="E3675" t="s">
        <v>9102</v>
      </c>
      <c r="F3675" t="str">
        <f>IF(ISERROR(VLOOKUP(Transaktionen[[#This Row],[Transaktionen]],BTT[Verwendete Transaktion (Pflichtauswahl)],1,FALSE)),"nein","ja")</f>
        <v>nein</v>
      </c>
    </row>
    <row r="3676" spans="1:6" x14ac:dyDescent="0.25">
      <c r="A3676" t="s">
        <v>4822</v>
      </c>
      <c r="B3676" t="s">
        <v>4823</v>
      </c>
      <c r="C3676" t="s">
        <v>6037</v>
      </c>
      <c r="D3676" s="13">
        <v>65</v>
      </c>
      <c r="E3676" t="s">
        <v>9102</v>
      </c>
      <c r="F3676" t="str">
        <f>IF(ISERROR(VLOOKUP(Transaktionen[[#This Row],[Transaktionen]],BTT[Verwendete Transaktion (Pflichtauswahl)],1,FALSE)),"nein","ja")</f>
        <v>nein</v>
      </c>
    </row>
    <row r="3677" spans="1:6" x14ac:dyDescent="0.25">
      <c r="A3677" t="s">
        <v>4824</v>
      </c>
      <c r="B3677" t="s">
        <v>4825</v>
      </c>
      <c r="C3677" t="s">
        <v>6037</v>
      </c>
      <c r="D3677" s="13">
        <v>6992</v>
      </c>
      <c r="E3677" t="s">
        <v>9102</v>
      </c>
      <c r="F3677" t="str">
        <f>IF(ISERROR(VLOOKUP(Transaktionen[[#This Row],[Transaktionen]],BTT[Verwendete Transaktion (Pflichtauswahl)],1,FALSE)),"nein","ja")</f>
        <v>nein</v>
      </c>
    </row>
    <row r="3678" spans="1:6" x14ac:dyDescent="0.25">
      <c r="A3678" t="s">
        <v>4826</v>
      </c>
      <c r="B3678" t="s">
        <v>4827</v>
      </c>
      <c r="C3678" t="s">
        <v>6037</v>
      </c>
      <c r="D3678" s="13">
        <v>45</v>
      </c>
      <c r="E3678" t="s">
        <v>9102</v>
      </c>
      <c r="F3678" t="str">
        <f>IF(ISERROR(VLOOKUP(Transaktionen[[#This Row],[Transaktionen]],BTT[Verwendete Transaktion (Pflichtauswahl)],1,FALSE)),"nein","ja")</f>
        <v>nein</v>
      </c>
    </row>
    <row r="3679" spans="1:6" x14ac:dyDescent="0.25">
      <c r="A3679" t="s">
        <v>4828</v>
      </c>
      <c r="B3679" t="s">
        <v>4829</v>
      </c>
      <c r="C3679" t="s">
        <v>6037</v>
      </c>
      <c r="D3679" s="13">
        <v>135</v>
      </c>
      <c r="E3679" t="s">
        <v>9102</v>
      </c>
      <c r="F3679" t="str">
        <f>IF(ISERROR(VLOOKUP(Transaktionen[[#This Row],[Transaktionen]],BTT[Verwendete Transaktion (Pflichtauswahl)],1,FALSE)),"nein","ja")</f>
        <v>nein</v>
      </c>
    </row>
    <row r="3680" spans="1:6" x14ac:dyDescent="0.25">
      <c r="A3680" t="s">
        <v>4830</v>
      </c>
      <c r="B3680" t="s">
        <v>4299</v>
      </c>
      <c r="C3680" t="s">
        <v>6037</v>
      </c>
      <c r="D3680" s="13">
        <v>627</v>
      </c>
      <c r="E3680" t="s">
        <v>9102</v>
      </c>
      <c r="F3680" t="str">
        <f>IF(ISERROR(VLOOKUP(Transaktionen[[#This Row],[Transaktionen]],BTT[Verwendete Transaktion (Pflichtauswahl)],1,FALSE)),"nein","ja")</f>
        <v>nein</v>
      </c>
    </row>
    <row r="3681" spans="1:7" x14ac:dyDescent="0.25">
      <c r="A3681" t="s">
        <v>4831</v>
      </c>
      <c r="B3681" t="s">
        <v>4832</v>
      </c>
      <c r="C3681" t="s">
        <v>6037</v>
      </c>
      <c r="D3681" s="13">
        <v>3160</v>
      </c>
      <c r="E3681" t="s">
        <v>9102</v>
      </c>
      <c r="F3681" t="str">
        <f>IF(ISERROR(VLOOKUP(Transaktionen[[#This Row],[Transaktionen]],BTT[Verwendete Transaktion (Pflichtauswahl)],1,FALSE)),"nein","ja")</f>
        <v>nein</v>
      </c>
    </row>
    <row r="3682" spans="1:7" x14ac:dyDescent="0.25">
      <c r="A3682" t="s">
        <v>4833</v>
      </c>
      <c r="B3682" t="s">
        <v>4759</v>
      </c>
      <c r="C3682" t="s">
        <v>6037</v>
      </c>
      <c r="D3682" s="13">
        <v>9255</v>
      </c>
      <c r="E3682" t="s">
        <v>9102</v>
      </c>
      <c r="F3682" t="str">
        <f>IF(ISERROR(VLOOKUP(Transaktionen[[#This Row],[Transaktionen]],BTT[Verwendete Transaktion (Pflichtauswahl)],1,FALSE)),"nein","ja")</f>
        <v>nein</v>
      </c>
    </row>
    <row r="3683" spans="1:7" x14ac:dyDescent="0.25">
      <c r="A3683" t="s">
        <v>4834</v>
      </c>
      <c r="B3683" t="s">
        <v>4835</v>
      </c>
      <c r="C3683" t="s">
        <v>6037</v>
      </c>
      <c r="D3683" s="13">
        <v>115</v>
      </c>
      <c r="E3683" t="s">
        <v>9102</v>
      </c>
      <c r="F3683" t="str">
        <f>IF(ISERROR(VLOOKUP(Transaktionen[[#This Row],[Transaktionen]],BTT[Verwendete Transaktion (Pflichtauswahl)],1,FALSE)),"nein","ja")</f>
        <v>nein</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nein</v>
      </c>
    </row>
    <row r="3700" spans="1:7" x14ac:dyDescent="0.25">
      <c r="A3700" t="s">
        <v>4854</v>
      </c>
      <c r="B3700" t="s">
        <v>4855</v>
      </c>
      <c r="C3700" t="s">
        <v>6041</v>
      </c>
      <c r="D3700" s="13">
        <v>737</v>
      </c>
      <c r="E3700" t="s">
        <v>9102</v>
      </c>
      <c r="F3700" t="str">
        <f>IF(ISERROR(VLOOKUP(Transaktionen[[#This Row],[Transaktionen]],BTT[Verwendete Transaktion (Pflichtauswahl)],1,FALSE)),"nein","ja")</f>
        <v>nein</v>
      </c>
    </row>
    <row r="3701" spans="1:7" x14ac:dyDescent="0.25">
      <c r="A3701" t="s">
        <v>4856</v>
      </c>
      <c r="B3701" t="s">
        <v>4857</v>
      </c>
      <c r="C3701" t="s">
        <v>6041</v>
      </c>
      <c r="D3701" s="13">
        <v>32</v>
      </c>
      <c r="E3701" t="s">
        <v>9102</v>
      </c>
      <c r="F3701" t="str">
        <f>IF(ISERROR(VLOOKUP(Transaktionen[[#This Row],[Transaktionen]],BTT[Verwendete Transaktion (Pflichtauswahl)],1,FALSE)),"nein","ja")</f>
        <v>nein</v>
      </c>
    </row>
    <row r="3702" spans="1:7" x14ac:dyDescent="0.25">
      <c r="A3702" t="s">
        <v>4858</v>
      </c>
      <c r="B3702" t="s">
        <v>4859</v>
      </c>
      <c r="C3702" t="s">
        <v>6041</v>
      </c>
      <c r="D3702" s="13">
        <v>368</v>
      </c>
      <c r="E3702" t="s">
        <v>9102</v>
      </c>
      <c r="F3702" t="str">
        <f>IF(ISERROR(VLOOKUP(Transaktionen[[#This Row],[Transaktionen]],BTT[Verwendete Transaktion (Pflichtauswahl)],1,FALSE)),"nein","ja")</f>
        <v>nein</v>
      </c>
    </row>
    <row r="3703" spans="1:7" x14ac:dyDescent="0.25">
      <c r="A3703" t="s">
        <v>4860</v>
      </c>
      <c r="B3703" t="s">
        <v>4861</v>
      </c>
      <c r="C3703" t="s">
        <v>6041</v>
      </c>
      <c r="D3703" s="13">
        <v>396</v>
      </c>
      <c r="E3703" t="s">
        <v>9102</v>
      </c>
      <c r="F3703" t="str">
        <f>IF(ISERROR(VLOOKUP(Transaktionen[[#This Row],[Transaktionen]],BTT[Verwendete Transaktion (Pflichtauswahl)],1,FALSE)),"nein","ja")</f>
        <v>nein</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nein</v>
      </c>
    </row>
    <row r="3706" spans="1:7" x14ac:dyDescent="0.25">
      <c r="A3706" t="s">
        <v>4864</v>
      </c>
      <c r="B3706" t="s">
        <v>4865</v>
      </c>
      <c r="C3706" t="s">
        <v>6041</v>
      </c>
      <c r="D3706" s="13">
        <v>426</v>
      </c>
      <c r="E3706" t="s">
        <v>9102</v>
      </c>
      <c r="F3706" t="str">
        <f>IF(ISERROR(VLOOKUP(Transaktionen[[#This Row],[Transaktionen]],BTT[Verwendete Transaktion (Pflichtauswahl)],1,FALSE)),"nein","ja")</f>
        <v>nein</v>
      </c>
    </row>
    <row r="3707" spans="1:7" x14ac:dyDescent="0.25">
      <c r="A3707" t="s">
        <v>4866</v>
      </c>
      <c r="B3707" t="s">
        <v>4867</v>
      </c>
      <c r="C3707" t="s">
        <v>6041</v>
      </c>
      <c r="D3707" s="13">
        <v>16764</v>
      </c>
      <c r="E3707" t="s">
        <v>9102</v>
      </c>
      <c r="F3707" t="str">
        <f>IF(ISERROR(VLOOKUP(Transaktionen[[#This Row],[Transaktionen]],BTT[Verwendete Transaktion (Pflichtauswahl)],1,FALSE)),"nein","ja")</f>
        <v>nein</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ja</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ja</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ja</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nein</v>
      </c>
    </row>
    <row r="3721" spans="1:7" x14ac:dyDescent="0.25">
      <c r="A3721" t="s">
        <v>4978</v>
      </c>
      <c r="B3721" t="s">
        <v>4979</v>
      </c>
      <c r="C3721" t="s">
        <v>3</v>
      </c>
      <c r="D3721" s="13">
        <v>14</v>
      </c>
      <c r="E3721" t="s">
        <v>9102</v>
      </c>
      <c r="F3721" t="str">
        <f>IF(ISERROR(VLOOKUP(Transaktionen[[#This Row],[Transaktionen]],BTT[Verwendete Transaktion (Pflichtauswahl)],1,FALSE)),"nein","ja")</f>
        <v>nein</v>
      </c>
    </row>
    <row r="3722" spans="1:7" x14ac:dyDescent="0.25">
      <c r="A3722" t="s">
        <v>4980</v>
      </c>
      <c r="B3722" t="s">
        <v>4981</v>
      </c>
      <c r="C3722" t="s">
        <v>3</v>
      </c>
      <c r="D3722" s="13">
        <v>10804</v>
      </c>
      <c r="E3722" t="s">
        <v>9102</v>
      </c>
      <c r="F3722" t="str">
        <f>IF(ISERROR(VLOOKUP(Transaktionen[[#This Row],[Transaktionen]],BTT[Verwendete Transaktion (Pflichtauswahl)],1,FALSE)),"nein","ja")</f>
        <v>nein</v>
      </c>
    </row>
    <row r="3723" spans="1:7" x14ac:dyDescent="0.25">
      <c r="A3723" t="s">
        <v>4982</v>
      </c>
      <c r="B3723" t="s">
        <v>4983</v>
      </c>
      <c r="C3723" t="s">
        <v>3</v>
      </c>
      <c r="D3723" s="13">
        <v>110</v>
      </c>
      <c r="E3723" t="s">
        <v>9102</v>
      </c>
      <c r="F3723" s="10" t="str">
        <f>IF(ISERROR(VLOOKUP(Transaktionen[[#This Row],[Transaktionen]],BTT[Verwendete Transaktion (Pflichtauswahl)],1,FALSE)),"nein","ja")</f>
        <v>nein</v>
      </c>
    </row>
    <row r="3724" spans="1:7" x14ac:dyDescent="0.25">
      <c r="A3724" t="s">
        <v>4984</v>
      </c>
      <c r="B3724" t="s">
        <v>4985</v>
      </c>
      <c r="C3724" t="s">
        <v>3</v>
      </c>
      <c r="D3724" s="13">
        <v>52</v>
      </c>
      <c r="E3724" t="s">
        <v>9102</v>
      </c>
      <c r="F3724" s="10" t="str">
        <f>IF(ISERROR(VLOOKUP(Transaktionen[[#This Row],[Transaktionen]],BTT[Verwendete Transaktion (Pflichtauswahl)],1,FALSE)),"nein","ja")</f>
        <v>nein</v>
      </c>
    </row>
    <row r="3725" spans="1:7" x14ac:dyDescent="0.25">
      <c r="A3725" t="s">
        <v>4986</v>
      </c>
      <c r="B3725" t="s">
        <v>4987</v>
      </c>
      <c r="C3725" t="s">
        <v>3</v>
      </c>
      <c r="D3725" s="13">
        <v>250</v>
      </c>
      <c r="E3725" t="s">
        <v>9102</v>
      </c>
      <c r="F3725" s="10" t="str">
        <f>IF(ISERROR(VLOOKUP(Transaktionen[[#This Row],[Transaktionen]],BTT[Verwendete Transaktion (Pflichtauswahl)],1,FALSE)),"nein","ja")</f>
        <v>nein</v>
      </c>
    </row>
    <row r="3726" spans="1:7" x14ac:dyDescent="0.25">
      <c r="A3726" t="s">
        <v>4988</v>
      </c>
      <c r="B3726" t="s">
        <v>4989</v>
      </c>
      <c r="C3726" t="s">
        <v>3</v>
      </c>
      <c r="D3726" s="13">
        <v>40</v>
      </c>
      <c r="E3726" t="s">
        <v>9102</v>
      </c>
      <c r="F3726" s="10" t="str">
        <f>IF(ISERROR(VLOOKUP(Transaktionen[[#This Row],[Transaktionen]],BTT[Verwendete Transaktion (Pflichtauswahl)],1,FALSE)),"nein","ja")</f>
        <v>nein</v>
      </c>
    </row>
    <row r="3727" spans="1:7" x14ac:dyDescent="0.25">
      <c r="A3727" t="s">
        <v>9304</v>
      </c>
      <c r="B3727" t="s">
        <v>9305</v>
      </c>
      <c r="C3727" t="s">
        <v>3</v>
      </c>
      <c r="D3727" s="13">
        <v>2</v>
      </c>
      <c r="E3727" t="s">
        <v>9102</v>
      </c>
      <c r="F3727" t="str">
        <f>IF(ISERROR(VLOOKUP(Transaktionen[[#This Row],[Transaktionen]],BTT[Verwendete Transaktion (Pflichtauswahl)],1,FALSE)),"nein","ja")</f>
        <v>nein</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ja</v>
      </c>
    </row>
    <row r="3730" spans="1:7" x14ac:dyDescent="0.25">
      <c r="A3730" t="s">
        <v>4885</v>
      </c>
      <c r="B3730" t="s">
        <v>4886</v>
      </c>
      <c r="C3730" t="s">
        <v>3</v>
      </c>
      <c r="D3730" s="13">
        <v>13636</v>
      </c>
      <c r="E3730" t="s">
        <v>9102</v>
      </c>
      <c r="F3730" t="str">
        <f>IF(ISERROR(VLOOKUP(Transaktionen[[#This Row],[Transaktionen]],BTT[Verwendete Transaktion (Pflichtauswahl)],1,FALSE)),"nein","ja")</f>
        <v>ja</v>
      </c>
    </row>
    <row r="3731" spans="1:7" x14ac:dyDescent="0.25">
      <c r="A3731" t="s">
        <v>4887</v>
      </c>
      <c r="B3731" t="s">
        <v>4888</v>
      </c>
      <c r="C3731" t="s">
        <v>3</v>
      </c>
      <c r="D3731" s="13">
        <v>219</v>
      </c>
      <c r="E3731" t="s">
        <v>9102</v>
      </c>
      <c r="F3731" t="str">
        <f>IF(ISERROR(VLOOKUP(Transaktionen[[#This Row],[Transaktionen]],BTT[Verwendete Transaktion (Pflichtauswahl)],1,FALSE)),"nein","ja")</f>
        <v>nein</v>
      </c>
    </row>
    <row r="3732" spans="1:7" x14ac:dyDescent="0.25">
      <c r="A3732" t="s">
        <v>7375</v>
      </c>
      <c r="B3732" t="s">
        <v>8382</v>
      </c>
      <c r="C3732" t="s">
        <v>3</v>
      </c>
      <c r="D3732" s="13">
        <v>9</v>
      </c>
      <c r="E3732" t="s">
        <v>576</v>
      </c>
      <c r="F3732" t="str">
        <f>IF(ISERROR(VLOOKUP(Transaktionen[[#This Row],[Transaktionen]],BTT[Verwendete Transaktion (Pflichtauswahl)],1,FALSE)),"nein","ja")</f>
        <v>nein</v>
      </c>
    </row>
    <row r="3733" spans="1:7" x14ac:dyDescent="0.25">
      <c r="A3733" t="s">
        <v>4889</v>
      </c>
      <c r="B3733" t="s">
        <v>4890</v>
      </c>
      <c r="C3733" t="s">
        <v>3</v>
      </c>
      <c r="D3733" s="13">
        <v>2706</v>
      </c>
      <c r="E3733" t="s">
        <v>9102</v>
      </c>
      <c r="F3733" t="str">
        <f>IF(ISERROR(VLOOKUP(Transaktionen[[#This Row],[Transaktionen]],BTT[Verwendete Transaktion (Pflichtauswahl)],1,FALSE)),"nein","ja")</f>
        <v>nein</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nein</v>
      </c>
    </row>
    <row r="3736" spans="1:7" x14ac:dyDescent="0.25">
      <c r="A3736" t="s">
        <v>7377</v>
      </c>
      <c r="B3736" t="s">
        <v>8384</v>
      </c>
      <c r="C3736" t="s">
        <v>3</v>
      </c>
      <c r="D3736" s="13">
        <v>2</v>
      </c>
      <c r="E3736" t="s">
        <v>576</v>
      </c>
      <c r="F3736" t="str">
        <f>IF(ISERROR(VLOOKUP(Transaktionen[[#This Row],[Transaktionen]],BTT[Verwendete Transaktion (Pflichtauswahl)],1,FALSE)),"nein","ja")</f>
        <v>nein</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nein</v>
      </c>
    </row>
    <row r="3740" spans="1:7" x14ac:dyDescent="0.25">
      <c r="A3740" t="s">
        <v>4897</v>
      </c>
      <c r="B3740" t="s">
        <v>4896</v>
      </c>
      <c r="C3740" t="s">
        <v>3</v>
      </c>
      <c r="D3740" s="13">
        <v>3</v>
      </c>
      <c r="E3740" t="s">
        <v>576</v>
      </c>
      <c r="F3740" t="str">
        <f>IF(ISERROR(VLOOKUP(Transaktionen[[#This Row],[Transaktionen]],BTT[Verwendete Transaktion (Pflichtauswahl)],1,FALSE)),"nein","ja")</f>
        <v>nein</v>
      </c>
    </row>
    <row r="3741" spans="1:7" x14ac:dyDescent="0.25">
      <c r="A3741" t="s">
        <v>7379</v>
      </c>
      <c r="B3741" t="s">
        <v>8386</v>
      </c>
      <c r="C3741" t="s">
        <v>3</v>
      </c>
      <c r="D3741" s="13">
        <v>195</v>
      </c>
      <c r="E3741" t="s">
        <v>9102</v>
      </c>
      <c r="F3741" t="str">
        <f>IF(ISERROR(VLOOKUP(Transaktionen[[#This Row],[Transaktionen]],BTT[Verwendete Transaktion (Pflichtauswahl)],1,FALSE)),"nein","ja")</f>
        <v>nein</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nein</v>
      </c>
    </row>
    <row r="3745" spans="1:6" x14ac:dyDescent="0.25">
      <c r="A3745" t="s">
        <v>4900</v>
      </c>
      <c r="B3745" t="s">
        <v>4901</v>
      </c>
      <c r="C3745" t="s">
        <v>3</v>
      </c>
      <c r="D3745" s="13">
        <v>303192</v>
      </c>
      <c r="E3745" t="s">
        <v>9102</v>
      </c>
      <c r="F3745" t="str">
        <f>IF(ISERROR(VLOOKUP(Transaktionen[[#This Row],[Transaktionen]],BTT[Verwendete Transaktion (Pflichtauswahl)],1,FALSE)),"nein","ja")</f>
        <v>nein</v>
      </c>
    </row>
    <row r="3746" spans="1:6" x14ac:dyDescent="0.25">
      <c r="A3746" t="s">
        <v>4902</v>
      </c>
      <c r="B3746" t="s">
        <v>4903</v>
      </c>
      <c r="C3746" t="s">
        <v>3</v>
      </c>
      <c r="D3746" s="13">
        <v>13500</v>
      </c>
      <c r="E3746" t="s">
        <v>9102</v>
      </c>
      <c r="F3746" t="str">
        <f>IF(ISERROR(VLOOKUP(Transaktionen[[#This Row],[Transaktionen]],BTT[Verwendete Transaktion (Pflichtauswahl)],1,FALSE)),"nein","ja")</f>
        <v>nein</v>
      </c>
    </row>
    <row r="3747" spans="1:6" x14ac:dyDescent="0.25">
      <c r="A3747" t="s">
        <v>4904</v>
      </c>
      <c r="B3747" t="s">
        <v>4905</v>
      </c>
      <c r="C3747" t="s">
        <v>3</v>
      </c>
      <c r="D3747" s="13">
        <v>42444</v>
      </c>
      <c r="E3747" t="s">
        <v>9102</v>
      </c>
      <c r="F3747" t="str">
        <f>IF(ISERROR(VLOOKUP(Transaktionen[[#This Row],[Transaktionen]],BTT[Verwendete Transaktion (Pflichtauswahl)],1,FALSE)),"nein","ja")</f>
        <v>ja</v>
      </c>
    </row>
    <row r="3748" spans="1:6" x14ac:dyDescent="0.25">
      <c r="A3748" t="s">
        <v>4906</v>
      </c>
      <c r="B3748" t="s">
        <v>4907</v>
      </c>
      <c r="C3748" t="s">
        <v>3</v>
      </c>
      <c r="D3748" s="13">
        <v>10</v>
      </c>
      <c r="E3748" t="s">
        <v>9102</v>
      </c>
      <c r="F3748" t="str">
        <f>IF(ISERROR(VLOOKUP(Transaktionen[[#This Row],[Transaktionen]],BTT[Verwendete Transaktion (Pflichtauswahl)],1,FALSE)),"nein","ja")</f>
        <v>nein</v>
      </c>
    </row>
    <row r="3749" spans="1:6" x14ac:dyDescent="0.25">
      <c r="A3749" t="s">
        <v>4908</v>
      </c>
      <c r="B3749" t="s">
        <v>4909</v>
      </c>
      <c r="C3749" t="s">
        <v>3</v>
      </c>
      <c r="D3749" s="13">
        <v>6</v>
      </c>
      <c r="E3749" t="s">
        <v>576</v>
      </c>
      <c r="F3749" t="str">
        <f>IF(ISERROR(VLOOKUP(Transaktionen[[#This Row],[Transaktionen]],BTT[Verwendete Transaktion (Pflichtauswahl)],1,FALSE)),"nein","ja")</f>
        <v>nein</v>
      </c>
    </row>
    <row r="3750" spans="1:6" x14ac:dyDescent="0.25">
      <c r="A3750" t="s">
        <v>4910</v>
      </c>
      <c r="B3750" t="s">
        <v>4911</v>
      </c>
      <c r="C3750" t="s">
        <v>3</v>
      </c>
      <c r="D3750" s="13">
        <v>407258</v>
      </c>
      <c r="E3750" t="s">
        <v>9102</v>
      </c>
      <c r="F3750" t="str">
        <f>IF(ISERROR(VLOOKUP(Transaktionen[[#This Row],[Transaktionen]],BTT[Verwendete Transaktion (Pflichtauswahl)],1,FALSE)),"nein","ja")</f>
        <v>nein</v>
      </c>
    </row>
    <row r="3751" spans="1:6" x14ac:dyDescent="0.25">
      <c r="A3751" t="s">
        <v>4912</v>
      </c>
      <c r="B3751" t="s">
        <v>4913</v>
      </c>
      <c r="C3751" t="s">
        <v>3</v>
      </c>
      <c r="D3751" s="13">
        <v>11776</v>
      </c>
      <c r="E3751" t="s">
        <v>9102</v>
      </c>
      <c r="F3751" t="str">
        <f>IF(ISERROR(VLOOKUP(Transaktionen[[#This Row],[Transaktionen]],BTT[Verwendete Transaktion (Pflichtauswahl)],1,FALSE)),"nein","ja")</f>
        <v>nein</v>
      </c>
    </row>
    <row r="3752" spans="1:6" x14ac:dyDescent="0.25">
      <c r="A3752" t="s">
        <v>4914</v>
      </c>
      <c r="B3752" t="s">
        <v>4915</v>
      </c>
      <c r="C3752" t="s">
        <v>3</v>
      </c>
      <c r="D3752" s="13">
        <v>2165</v>
      </c>
      <c r="E3752" t="s">
        <v>9102</v>
      </c>
      <c r="F3752" t="str">
        <f>IF(ISERROR(VLOOKUP(Transaktionen[[#This Row],[Transaktionen]],BTT[Verwendete Transaktion (Pflichtauswahl)],1,FALSE)),"nein","ja")</f>
        <v>nein</v>
      </c>
    </row>
    <row r="3753" spans="1:6" x14ac:dyDescent="0.25">
      <c r="A3753" t="s">
        <v>4916</v>
      </c>
      <c r="B3753" t="s">
        <v>4917</v>
      </c>
      <c r="C3753" t="s">
        <v>3</v>
      </c>
      <c r="D3753" s="13">
        <v>6079</v>
      </c>
      <c r="E3753" t="s">
        <v>9102</v>
      </c>
      <c r="F3753" t="str">
        <f>IF(ISERROR(VLOOKUP(Transaktionen[[#This Row],[Transaktionen]],BTT[Verwendete Transaktion (Pflichtauswahl)],1,FALSE)),"nein","ja")</f>
        <v>nein</v>
      </c>
    </row>
    <row r="3754" spans="1:6" x14ac:dyDescent="0.25">
      <c r="A3754" t="s">
        <v>4918</v>
      </c>
      <c r="B3754" t="s">
        <v>4919</v>
      </c>
      <c r="C3754" t="s">
        <v>3</v>
      </c>
      <c r="D3754" s="13">
        <v>100</v>
      </c>
      <c r="E3754" t="s">
        <v>9102</v>
      </c>
      <c r="F3754" t="str">
        <f>IF(ISERROR(VLOOKUP(Transaktionen[[#This Row],[Transaktionen]],BTT[Verwendete Transaktion (Pflichtauswahl)],1,FALSE)),"nein","ja")</f>
        <v>nein</v>
      </c>
    </row>
    <row r="3755" spans="1:6" x14ac:dyDescent="0.25">
      <c r="A3755" t="s">
        <v>4920</v>
      </c>
      <c r="B3755" t="s">
        <v>4921</v>
      </c>
      <c r="C3755" t="s">
        <v>3</v>
      </c>
      <c r="D3755" s="13">
        <v>1926</v>
      </c>
      <c r="E3755" t="s">
        <v>9102</v>
      </c>
      <c r="F3755" t="str">
        <f>IF(ISERROR(VLOOKUP(Transaktionen[[#This Row],[Transaktionen]],BTT[Verwendete Transaktion (Pflichtauswahl)],1,FALSE)),"nein","ja")</f>
        <v>nein</v>
      </c>
    </row>
    <row r="3756" spans="1:6" x14ac:dyDescent="0.25">
      <c r="A3756" t="s">
        <v>4922</v>
      </c>
      <c r="B3756" t="s">
        <v>4923</v>
      </c>
      <c r="C3756" t="s">
        <v>3</v>
      </c>
      <c r="D3756" s="13">
        <v>40988</v>
      </c>
      <c r="E3756" t="s">
        <v>9102</v>
      </c>
      <c r="F3756" t="str">
        <f>IF(ISERROR(VLOOKUP(Transaktionen[[#This Row],[Transaktionen]],BTT[Verwendete Transaktion (Pflichtauswahl)],1,FALSE)),"nein","ja")</f>
        <v>ja</v>
      </c>
    </row>
    <row r="3757" spans="1:6" x14ac:dyDescent="0.25">
      <c r="A3757" t="s">
        <v>4924</v>
      </c>
      <c r="B3757" t="s">
        <v>4925</v>
      </c>
      <c r="C3757" t="s">
        <v>3</v>
      </c>
      <c r="D3757" s="13">
        <v>498</v>
      </c>
      <c r="E3757" t="s">
        <v>9102</v>
      </c>
      <c r="F3757" t="str">
        <f>IF(ISERROR(VLOOKUP(Transaktionen[[#This Row],[Transaktionen]],BTT[Verwendete Transaktion (Pflichtauswahl)],1,FALSE)),"nein","ja")</f>
        <v>nein</v>
      </c>
    </row>
    <row r="3758" spans="1:6" x14ac:dyDescent="0.25">
      <c r="A3758" t="s">
        <v>4926</v>
      </c>
      <c r="B3758" t="s">
        <v>4927</v>
      </c>
      <c r="C3758" t="s">
        <v>3</v>
      </c>
      <c r="D3758" s="13">
        <v>12</v>
      </c>
      <c r="E3758" t="s">
        <v>9102</v>
      </c>
      <c r="F3758" t="str">
        <f>IF(ISERROR(VLOOKUP(Transaktionen[[#This Row],[Transaktionen]],BTT[Verwendete Transaktion (Pflichtauswahl)],1,FALSE)),"nein","ja")</f>
        <v>nein</v>
      </c>
    </row>
    <row r="3759" spans="1:6" x14ac:dyDescent="0.25">
      <c r="A3759" t="s">
        <v>4928</v>
      </c>
      <c r="B3759" t="s">
        <v>4929</v>
      </c>
      <c r="C3759" t="s">
        <v>3</v>
      </c>
      <c r="D3759" s="13">
        <v>5726</v>
      </c>
      <c r="E3759" t="s">
        <v>9102</v>
      </c>
      <c r="F3759" t="str">
        <f>IF(ISERROR(VLOOKUP(Transaktionen[[#This Row],[Transaktionen]],BTT[Verwendete Transaktion (Pflichtauswahl)],1,FALSE)),"nein","ja")</f>
        <v>nein</v>
      </c>
    </row>
    <row r="3760" spans="1:6" x14ac:dyDescent="0.25">
      <c r="A3760" t="s">
        <v>4930</v>
      </c>
      <c r="B3760" t="s">
        <v>4931</v>
      </c>
      <c r="C3760" t="s">
        <v>3</v>
      </c>
      <c r="D3760" s="13">
        <v>290</v>
      </c>
      <c r="E3760" t="s">
        <v>9102</v>
      </c>
      <c r="F3760" t="str">
        <f>IF(ISERROR(VLOOKUP(Transaktionen[[#This Row],[Transaktionen]],BTT[Verwendete Transaktion (Pflichtauswahl)],1,FALSE)),"nein","ja")</f>
        <v>nein</v>
      </c>
    </row>
    <row r="3761" spans="1:7" x14ac:dyDescent="0.25">
      <c r="A3761" t="s">
        <v>4932</v>
      </c>
      <c r="B3761" t="s">
        <v>4933</v>
      </c>
      <c r="C3761" t="s">
        <v>3</v>
      </c>
      <c r="D3761" s="13">
        <v>1208</v>
      </c>
      <c r="E3761" t="s">
        <v>9102</v>
      </c>
      <c r="F3761" t="str">
        <f>IF(ISERROR(VLOOKUP(Transaktionen[[#This Row],[Transaktionen]],BTT[Verwendete Transaktion (Pflichtauswahl)],1,FALSE)),"nein","ja")</f>
        <v>nein</v>
      </c>
    </row>
    <row r="3762" spans="1:7" x14ac:dyDescent="0.25">
      <c r="A3762" t="s">
        <v>4934</v>
      </c>
      <c r="B3762" t="s">
        <v>4935</v>
      </c>
      <c r="C3762" t="s">
        <v>3</v>
      </c>
      <c r="D3762" s="13">
        <v>4523</v>
      </c>
      <c r="E3762" t="s">
        <v>9102</v>
      </c>
      <c r="F3762" t="str">
        <f>IF(ISERROR(VLOOKUP(Transaktionen[[#This Row],[Transaktionen]],BTT[Verwendete Transaktion (Pflichtauswahl)],1,FALSE)),"nein","ja")</f>
        <v>nein</v>
      </c>
    </row>
    <row r="3763" spans="1:7" x14ac:dyDescent="0.25">
      <c r="A3763" t="s">
        <v>4936</v>
      </c>
      <c r="B3763" t="s">
        <v>4937</v>
      </c>
      <c r="C3763" t="s">
        <v>6043</v>
      </c>
      <c r="D3763" s="13">
        <v>1632</v>
      </c>
      <c r="E3763" t="s">
        <v>9102</v>
      </c>
      <c r="F3763" t="str">
        <f>IF(ISERROR(VLOOKUP(Transaktionen[[#This Row],[Transaktionen]],BTT[Verwendete Transaktion (Pflichtauswahl)],1,FALSE)),"nein","ja")</f>
        <v>ja</v>
      </c>
    </row>
    <row r="3764" spans="1:7" x14ac:dyDescent="0.25">
      <c r="A3764" t="s">
        <v>4938</v>
      </c>
      <c r="B3764" t="s">
        <v>4939</v>
      </c>
      <c r="C3764" t="s">
        <v>3</v>
      </c>
      <c r="D3764" s="13">
        <v>2496</v>
      </c>
      <c r="E3764" t="s">
        <v>9102</v>
      </c>
      <c r="F3764" t="str">
        <f>IF(ISERROR(VLOOKUP(Transaktionen[[#This Row],[Transaktionen]],BTT[Verwendete Transaktion (Pflichtauswahl)],1,FALSE)),"nein","ja")</f>
        <v>nein</v>
      </c>
    </row>
    <row r="3765" spans="1:7" x14ac:dyDescent="0.25">
      <c r="A3765" t="s">
        <v>4940</v>
      </c>
      <c r="B3765" t="s">
        <v>4941</v>
      </c>
      <c r="C3765" t="s">
        <v>3</v>
      </c>
      <c r="D3765" s="13">
        <v>96</v>
      </c>
      <c r="E3765" t="s">
        <v>9102</v>
      </c>
      <c r="F3765" t="str">
        <f>IF(ISERROR(VLOOKUP(Transaktionen[[#This Row],[Transaktionen]],BTT[Verwendete Transaktion (Pflichtauswahl)],1,FALSE)),"nein","ja")</f>
        <v>nein</v>
      </c>
    </row>
    <row r="3766" spans="1:7" x14ac:dyDescent="0.25">
      <c r="A3766" t="s">
        <v>4942</v>
      </c>
      <c r="B3766" t="s">
        <v>4943</v>
      </c>
      <c r="C3766" t="s">
        <v>3</v>
      </c>
      <c r="D3766" s="13">
        <v>1316</v>
      </c>
      <c r="E3766" t="s">
        <v>9102</v>
      </c>
      <c r="F3766" t="str">
        <f>IF(ISERROR(VLOOKUP(Transaktionen[[#This Row],[Transaktionen]],BTT[Verwendete Transaktion (Pflichtauswahl)],1,FALSE)),"nein","ja")</f>
        <v>nein</v>
      </c>
    </row>
    <row r="3767" spans="1:7" x14ac:dyDescent="0.25">
      <c r="A3767" t="s">
        <v>4944</v>
      </c>
      <c r="B3767" t="s">
        <v>4945</v>
      </c>
      <c r="C3767" t="s">
        <v>3</v>
      </c>
      <c r="D3767" s="13">
        <v>1049</v>
      </c>
      <c r="E3767" t="s">
        <v>9102</v>
      </c>
      <c r="F3767" t="str">
        <f>IF(ISERROR(VLOOKUP(Transaktionen[[#This Row],[Transaktionen]],BTT[Verwendete Transaktion (Pflichtauswahl)],1,FALSE)),"nein","ja")</f>
        <v>nein</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nein</v>
      </c>
    </row>
    <row r="3771" spans="1:7" x14ac:dyDescent="0.25">
      <c r="A3771" t="s">
        <v>4951</v>
      </c>
      <c r="B3771" t="s">
        <v>4952</v>
      </c>
      <c r="C3771" t="s">
        <v>3</v>
      </c>
      <c r="D3771" s="13">
        <v>514</v>
      </c>
      <c r="E3771" t="s">
        <v>9102</v>
      </c>
      <c r="F3771" t="str">
        <f>IF(ISERROR(VLOOKUP(Transaktionen[[#This Row],[Transaktionen]],BTT[Verwendete Transaktion (Pflichtauswahl)],1,FALSE)),"nein","ja")</f>
        <v>nein</v>
      </c>
    </row>
    <row r="3772" spans="1:7" x14ac:dyDescent="0.25">
      <c r="A3772" t="s">
        <v>4953</v>
      </c>
      <c r="B3772" t="s">
        <v>4954</v>
      </c>
      <c r="C3772" t="s">
        <v>3</v>
      </c>
      <c r="D3772" s="13">
        <v>10</v>
      </c>
      <c r="E3772" t="s">
        <v>576</v>
      </c>
      <c r="F3772" t="str">
        <f>IF(ISERROR(VLOOKUP(Transaktionen[[#This Row],[Transaktionen]],BTT[Verwendete Transaktion (Pflichtauswahl)],1,FALSE)),"nein","ja")</f>
        <v>nein</v>
      </c>
    </row>
    <row r="3773" spans="1:7" x14ac:dyDescent="0.25">
      <c r="A3773" t="s">
        <v>4955</v>
      </c>
      <c r="B3773" t="s">
        <v>4956</v>
      </c>
      <c r="C3773" t="s">
        <v>3</v>
      </c>
      <c r="D3773" s="13">
        <v>624</v>
      </c>
      <c r="E3773" t="s">
        <v>9102</v>
      </c>
      <c r="F3773" t="str">
        <f>IF(ISERROR(VLOOKUP(Transaktionen[[#This Row],[Transaktionen]],BTT[Verwendete Transaktion (Pflichtauswahl)],1,FALSE)),"nein","ja")</f>
        <v>nein</v>
      </c>
    </row>
    <row r="3774" spans="1:7" x14ac:dyDescent="0.25">
      <c r="A3774" t="s">
        <v>4957</v>
      </c>
      <c r="B3774" t="s">
        <v>4958</v>
      </c>
      <c r="C3774" t="s">
        <v>3</v>
      </c>
      <c r="D3774" s="13">
        <v>196</v>
      </c>
      <c r="E3774" t="s">
        <v>9102</v>
      </c>
      <c r="F3774" t="str">
        <f>IF(ISERROR(VLOOKUP(Transaktionen[[#This Row],[Transaktionen]],BTT[Verwendete Transaktion (Pflichtauswahl)],1,FALSE)),"nein","ja")</f>
        <v>nein</v>
      </c>
    </row>
    <row r="3775" spans="1:7" x14ac:dyDescent="0.25">
      <c r="A3775" t="s">
        <v>4959</v>
      </c>
      <c r="B3775" t="s">
        <v>4325</v>
      </c>
      <c r="C3775" t="s">
        <v>3</v>
      </c>
      <c r="D3775" s="13">
        <v>4</v>
      </c>
      <c r="E3775" t="s">
        <v>9102</v>
      </c>
      <c r="F3775" t="str">
        <f>IF(ISERROR(VLOOKUP(Transaktionen[[#This Row],[Transaktionen]],BTT[Verwendete Transaktion (Pflichtauswahl)],1,FALSE)),"nein","ja")</f>
        <v>nein</v>
      </c>
    </row>
    <row r="3776" spans="1:7" x14ac:dyDescent="0.25">
      <c r="A3776" t="s">
        <v>4960</v>
      </c>
      <c r="B3776" t="s">
        <v>4961</v>
      </c>
      <c r="C3776" t="s">
        <v>3</v>
      </c>
      <c r="D3776" s="13">
        <v>1420</v>
      </c>
      <c r="E3776" t="s">
        <v>9102</v>
      </c>
      <c r="F3776" t="str">
        <f>IF(ISERROR(VLOOKUP(Transaktionen[[#This Row],[Transaktionen]],BTT[Verwendete Transaktion (Pflichtauswahl)],1,FALSE)),"nein","ja")</f>
        <v>nein</v>
      </c>
    </row>
    <row r="3777" spans="1:6" x14ac:dyDescent="0.25">
      <c r="A3777" t="s">
        <v>4962</v>
      </c>
      <c r="B3777" t="s">
        <v>4963</v>
      </c>
      <c r="C3777" t="s">
        <v>3</v>
      </c>
      <c r="D3777" s="13">
        <v>848</v>
      </c>
      <c r="E3777" t="s">
        <v>9102</v>
      </c>
      <c r="F3777" t="str">
        <f>IF(ISERROR(VLOOKUP(Transaktionen[[#This Row],[Transaktionen]],BTT[Verwendete Transaktion (Pflichtauswahl)],1,FALSE)),"nein","ja")</f>
        <v>nein</v>
      </c>
    </row>
    <row r="3778" spans="1:6" x14ac:dyDescent="0.25">
      <c r="A3778" t="s">
        <v>4964</v>
      </c>
      <c r="B3778" t="s">
        <v>4965</v>
      </c>
      <c r="C3778" t="s">
        <v>3</v>
      </c>
      <c r="D3778" s="13">
        <v>198</v>
      </c>
      <c r="E3778" t="s">
        <v>9102</v>
      </c>
      <c r="F3778" t="str">
        <f>IF(ISERROR(VLOOKUP(Transaktionen[[#This Row],[Transaktionen]],BTT[Verwendete Transaktion (Pflichtauswahl)],1,FALSE)),"nein","ja")</f>
        <v>nein</v>
      </c>
    </row>
    <row r="3779" spans="1:6" x14ac:dyDescent="0.25">
      <c r="A3779" t="s">
        <v>4966</v>
      </c>
      <c r="B3779" t="s">
        <v>4967</v>
      </c>
      <c r="C3779" t="s">
        <v>3</v>
      </c>
      <c r="D3779" s="13">
        <v>105812</v>
      </c>
      <c r="E3779" t="s">
        <v>9102</v>
      </c>
      <c r="F3779" t="str">
        <f>IF(ISERROR(VLOOKUP(Transaktionen[[#This Row],[Transaktionen]],BTT[Verwendete Transaktion (Pflichtauswahl)],1,FALSE)),"nein","ja")</f>
        <v>nein</v>
      </c>
    </row>
    <row r="3780" spans="1:6" x14ac:dyDescent="0.25">
      <c r="A3780" t="s">
        <v>4968</v>
      </c>
      <c r="B3780" t="s">
        <v>4969</v>
      </c>
      <c r="C3780" t="s">
        <v>3</v>
      </c>
      <c r="D3780" s="13">
        <v>1822</v>
      </c>
      <c r="E3780" t="s">
        <v>9102</v>
      </c>
      <c r="F3780" t="str">
        <f>IF(ISERROR(VLOOKUP(Transaktionen[[#This Row],[Transaktionen]],BTT[Verwendete Transaktion (Pflichtauswahl)],1,FALSE)),"nein","ja")</f>
        <v>nein</v>
      </c>
    </row>
    <row r="3781" spans="1:6" x14ac:dyDescent="0.25">
      <c r="A3781" t="s">
        <v>4970</v>
      </c>
      <c r="B3781" t="s">
        <v>4971</v>
      </c>
      <c r="C3781" t="s">
        <v>3</v>
      </c>
      <c r="D3781" s="13">
        <v>638</v>
      </c>
      <c r="E3781" t="s">
        <v>9102</v>
      </c>
      <c r="F3781" t="str">
        <f>IF(ISERROR(VLOOKUP(Transaktionen[[#This Row],[Transaktionen]],BTT[Verwendete Transaktion (Pflichtauswahl)],1,FALSE)),"nein","ja")</f>
        <v>nein</v>
      </c>
    </row>
    <row r="3782" spans="1:6" x14ac:dyDescent="0.25">
      <c r="A3782" t="s">
        <v>4972</v>
      </c>
      <c r="B3782" t="s">
        <v>4973</v>
      </c>
      <c r="C3782" t="s">
        <v>3</v>
      </c>
      <c r="D3782" s="13">
        <v>34588</v>
      </c>
      <c r="E3782" t="s">
        <v>9102</v>
      </c>
      <c r="F3782" t="str">
        <f>IF(ISERROR(VLOOKUP(Transaktionen[[#This Row],[Transaktionen]],BTT[Verwendete Transaktion (Pflichtauswahl)],1,FALSE)),"nein","ja")</f>
        <v>nein</v>
      </c>
    </row>
    <row r="3783" spans="1:6" x14ac:dyDescent="0.25">
      <c r="A3783" t="s">
        <v>4974</v>
      </c>
      <c r="B3783" t="s">
        <v>4975</v>
      </c>
      <c r="C3783" t="s">
        <v>3</v>
      </c>
      <c r="D3783" s="13">
        <v>450</v>
      </c>
      <c r="E3783" t="s">
        <v>9102</v>
      </c>
      <c r="F3783" t="str">
        <f>IF(ISERROR(VLOOKUP(Transaktionen[[#This Row],[Transaktionen]],BTT[Verwendete Transaktion (Pflichtauswahl)],1,FALSE)),"nein","ja")</f>
        <v>nein</v>
      </c>
    </row>
    <row r="3784" spans="1:6" x14ac:dyDescent="0.25">
      <c r="A3784" t="s">
        <v>4976</v>
      </c>
      <c r="B3784" t="s">
        <v>4977</v>
      </c>
      <c r="C3784" t="s">
        <v>3</v>
      </c>
      <c r="D3784" s="13">
        <v>992</v>
      </c>
      <c r="E3784" t="s">
        <v>9102</v>
      </c>
      <c r="F3784" t="str">
        <f>IF(ISERROR(VLOOKUP(Transaktionen[[#This Row],[Transaktionen]],BTT[Verwendete Transaktion (Pflichtauswahl)],1,FALSE)),"nein","ja")</f>
        <v>nein</v>
      </c>
    </row>
    <row r="3785" spans="1:6" x14ac:dyDescent="0.25">
      <c r="A3785" t="s">
        <v>7382</v>
      </c>
      <c r="B3785" t="s">
        <v>8389</v>
      </c>
      <c r="C3785" t="s">
        <v>3</v>
      </c>
      <c r="D3785" s="13">
        <v>420</v>
      </c>
      <c r="E3785" t="s">
        <v>576</v>
      </c>
      <c r="F3785" t="str">
        <f>IF(ISERROR(VLOOKUP(Transaktionen[[#This Row],[Transaktionen]],BTT[Verwendete Transaktion (Pflichtauswahl)],1,FALSE)),"nein","ja")</f>
        <v>nein</v>
      </c>
    </row>
    <row r="3786" spans="1:6" x14ac:dyDescent="0.25">
      <c r="A3786" t="s">
        <v>9306</v>
      </c>
      <c r="B3786" t="s">
        <v>9307</v>
      </c>
      <c r="C3786" t="s">
        <v>3</v>
      </c>
      <c r="D3786" s="13">
        <v>191</v>
      </c>
      <c r="E3786" t="s">
        <v>9102</v>
      </c>
      <c r="F3786" t="str">
        <f>IF(ISERROR(VLOOKUP(Transaktionen[[#This Row],[Transaktionen]],BTT[Verwendete Transaktion (Pflichtauswahl)],1,FALSE)),"nein","ja")</f>
        <v>nein</v>
      </c>
    </row>
    <row r="3787" spans="1:6" x14ac:dyDescent="0.25">
      <c r="A3787" t="s">
        <v>9308</v>
      </c>
      <c r="B3787" t="s">
        <v>9309</v>
      </c>
      <c r="C3787" t="s">
        <v>3</v>
      </c>
      <c r="D3787" s="13">
        <v>3336</v>
      </c>
      <c r="E3787" t="s">
        <v>9102</v>
      </c>
      <c r="F3787" t="str">
        <f>IF(ISERROR(VLOOKUP(Transaktionen[[#This Row],[Transaktionen]],BTT[Verwendete Transaktion (Pflichtauswahl)],1,FALSE)),"nein","ja")</f>
        <v>nein</v>
      </c>
    </row>
    <row r="3788" spans="1:6" x14ac:dyDescent="0.25">
      <c r="A3788" t="s">
        <v>9308</v>
      </c>
      <c r="B3788" t="s">
        <v>9309</v>
      </c>
      <c r="C3788" t="s">
        <v>3</v>
      </c>
      <c r="D3788" s="13">
        <v>3336</v>
      </c>
      <c r="E3788" t="s">
        <v>9102</v>
      </c>
      <c r="F3788" t="str">
        <f>IF(ISERROR(VLOOKUP(Transaktionen[[#This Row],[Transaktionen]],BTT[Verwendete Transaktion (Pflichtauswahl)],1,FALSE)),"nein","ja")</f>
        <v>nein</v>
      </c>
    </row>
    <row r="3789" spans="1:6" x14ac:dyDescent="0.25">
      <c r="A3789" t="s">
        <v>9308</v>
      </c>
      <c r="B3789" t="s">
        <v>9309</v>
      </c>
      <c r="C3789" t="s">
        <v>3</v>
      </c>
      <c r="D3789" s="13">
        <v>3336</v>
      </c>
      <c r="E3789" t="s">
        <v>9102</v>
      </c>
      <c r="F3789" t="str">
        <f>IF(ISERROR(VLOOKUP(Transaktionen[[#This Row],[Transaktionen]],BTT[Verwendete Transaktion (Pflichtauswahl)],1,FALSE)),"nein","ja")</f>
        <v>nein</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nein</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ja</v>
      </c>
    </row>
    <row r="3877" spans="1:6" x14ac:dyDescent="0.25">
      <c r="A3877" t="s">
        <v>5143</v>
      </c>
      <c r="B3877" t="s">
        <v>5144</v>
      </c>
      <c r="C3877" t="s">
        <v>3</v>
      </c>
      <c r="D3877" s="13">
        <v>108672</v>
      </c>
      <c r="E3877" t="s">
        <v>9102</v>
      </c>
      <c r="F3877" t="str">
        <f>IF(ISERROR(VLOOKUP(Transaktionen[[#This Row],[Transaktionen]],BTT[Verwendete Transaktion (Pflichtauswahl)],1,FALSE)),"nein","ja")</f>
        <v>nein</v>
      </c>
    </row>
    <row r="3878" spans="1:6" x14ac:dyDescent="0.25">
      <c r="A3878" t="s">
        <v>5145</v>
      </c>
      <c r="B3878" t="s">
        <v>5146</v>
      </c>
      <c r="C3878" t="s">
        <v>6037</v>
      </c>
      <c r="D3878" s="13">
        <v>19712</v>
      </c>
      <c r="E3878" t="s">
        <v>9102</v>
      </c>
      <c r="F3878" t="str">
        <f>IF(ISERROR(VLOOKUP(Transaktionen[[#This Row],[Transaktionen]],BTT[Verwendete Transaktion (Pflichtauswahl)],1,FALSE)),"nein","ja")</f>
        <v>nein</v>
      </c>
    </row>
    <row r="3879" spans="1:6" x14ac:dyDescent="0.25">
      <c r="A3879" t="s">
        <v>9312</v>
      </c>
      <c r="B3879" t="s">
        <v>9313</v>
      </c>
      <c r="C3879" t="s">
        <v>6043</v>
      </c>
      <c r="D3879" s="13">
        <v>8</v>
      </c>
      <c r="E3879" t="s">
        <v>9102</v>
      </c>
      <c r="F3879" t="str">
        <f>IF(ISERROR(VLOOKUP(Transaktionen[[#This Row],[Transaktionen]],BTT[Verwendete Transaktion (Pflichtauswahl)],1,FALSE)),"nein","ja")</f>
        <v>nein</v>
      </c>
    </row>
    <row r="3880" spans="1:6" x14ac:dyDescent="0.25">
      <c r="A3880" t="s">
        <v>5147</v>
      </c>
      <c r="B3880" t="s">
        <v>5148</v>
      </c>
      <c r="C3880" t="s">
        <v>6043</v>
      </c>
      <c r="D3880" s="13">
        <v>10381</v>
      </c>
      <c r="E3880" t="s">
        <v>9102</v>
      </c>
      <c r="F3880" t="str">
        <f>IF(ISERROR(VLOOKUP(Transaktionen[[#This Row],[Transaktionen]],BTT[Verwendete Transaktion (Pflichtauswahl)],1,FALSE)),"nein","ja")</f>
        <v>nein</v>
      </c>
    </row>
    <row r="3881" spans="1:6" x14ac:dyDescent="0.25">
      <c r="A3881" t="s">
        <v>5149</v>
      </c>
      <c r="B3881" t="s">
        <v>5142</v>
      </c>
      <c r="C3881" t="s">
        <v>6042</v>
      </c>
      <c r="D3881" s="13">
        <v>95866</v>
      </c>
      <c r="E3881" t="s">
        <v>9102</v>
      </c>
      <c r="F3881" t="str">
        <f>IF(ISERROR(VLOOKUP(Transaktionen[[#This Row],[Transaktionen]],BTT[Verwendete Transaktion (Pflichtauswahl)],1,FALSE)),"nein","ja")</f>
        <v>nein</v>
      </c>
    </row>
    <row r="3882" spans="1:6" x14ac:dyDescent="0.25">
      <c r="A3882" t="s">
        <v>5150</v>
      </c>
      <c r="B3882" t="s">
        <v>5151</v>
      </c>
      <c r="C3882" t="s">
        <v>6043</v>
      </c>
      <c r="D3882" s="13">
        <v>571</v>
      </c>
      <c r="E3882" t="s">
        <v>9102</v>
      </c>
      <c r="F3882" t="str">
        <f>IF(ISERROR(VLOOKUP(Transaktionen[[#This Row],[Transaktionen]],BTT[Verwendete Transaktion (Pflichtauswahl)],1,FALSE)),"nein","ja")</f>
        <v>nein</v>
      </c>
    </row>
    <row r="3883" spans="1:6" x14ac:dyDescent="0.25">
      <c r="A3883" t="s">
        <v>5152</v>
      </c>
      <c r="B3883" t="s">
        <v>5153</v>
      </c>
      <c r="C3883" t="s">
        <v>6043</v>
      </c>
      <c r="D3883" s="13">
        <v>582</v>
      </c>
      <c r="E3883" t="s">
        <v>9102</v>
      </c>
      <c r="F3883" t="str">
        <f>IF(ISERROR(VLOOKUP(Transaktionen[[#This Row],[Transaktionen]],BTT[Verwendete Transaktion (Pflichtauswahl)],1,FALSE)),"nein","ja")</f>
        <v>nein</v>
      </c>
    </row>
    <row r="3884" spans="1:6" x14ac:dyDescent="0.25">
      <c r="A3884" t="s">
        <v>5154</v>
      </c>
      <c r="B3884" t="s">
        <v>5155</v>
      </c>
      <c r="C3884" t="s">
        <v>3</v>
      </c>
      <c r="D3884" s="13">
        <v>709</v>
      </c>
      <c r="E3884" t="s">
        <v>9102</v>
      </c>
      <c r="F3884" t="str">
        <f>IF(ISERROR(VLOOKUP(Transaktionen[[#This Row],[Transaktionen]],BTT[Verwendete Transaktion (Pflichtauswahl)],1,FALSE)),"nein","ja")</f>
        <v>nein</v>
      </c>
    </row>
    <row r="3885" spans="1:6" x14ac:dyDescent="0.25">
      <c r="A3885" t="s">
        <v>5156</v>
      </c>
      <c r="B3885" t="s">
        <v>5157</v>
      </c>
      <c r="C3885" t="s">
        <v>3</v>
      </c>
      <c r="D3885" s="13">
        <v>1012</v>
      </c>
      <c r="E3885" t="s">
        <v>9102</v>
      </c>
      <c r="F3885" t="str">
        <f>IF(ISERROR(VLOOKUP(Transaktionen[[#This Row],[Transaktionen]],BTT[Verwendete Transaktion (Pflichtauswahl)],1,FALSE)),"nein","ja")</f>
        <v>nein</v>
      </c>
    </row>
    <row r="3886" spans="1:6" x14ac:dyDescent="0.25">
      <c r="A3886" t="s">
        <v>5158</v>
      </c>
      <c r="B3886" t="s">
        <v>5159</v>
      </c>
      <c r="C3886" t="s">
        <v>3</v>
      </c>
      <c r="D3886" s="13">
        <v>45</v>
      </c>
      <c r="E3886" t="s">
        <v>9102</v>
      </c>
      <c r="F3886" t="str">
        <f>IF(ISERROR(VLOOKUP(Transaktionen[[#This Row],[Transaktionen]],BTT[Verwendete Transaktion (Pflichtauswahl)],1,FALSE)),"nein","ja")</f>
        <v>nein</v>
      </c>
    </row>
    <row r="3887" spans="1:6" x14ac:dyDescent="0.25">
      <c r="A3887" t="s">
        <v>5160</v>
      </c>
      <c r="B3887" t="s">
        <v>5161</v>
      </c>
      <c r="C3887" t="s">
        <v>6043</v>
      </c>
      <c r="D3887" s="13">
        <v>2991</v>
      </c>
      <c r="E3887" t="s">
        <v>9102</v>
      </c>
      <c r="F3887" t="str">
        <f>IF(ISERROR(VLOOKUP(Transaktionen[[#This Row],[Transaktionen]],BTT[Verwendete Transaktion (Pflichtauswahl)],1,FALSE)),"nein","ja")</f>
        <v>nein</v>
      </c>
    </row>
    <row r="3888" spans="1:6" x14ac:dyDescent="0.25">
      <c r="A3888" t="s">
        <v>5162</v>
      </c>
      <c r="B3888" t="s">
        <v>5163</v>
      </c>
      <c r="C3888" t="s">
        <v>3</v>
      </c>
      <c r="D3888" s="13">
        <v>87</v>
      </c>
      <c r="E3888" t="s">
        <v>9102</v>
      </c>
      <c r="F3888" t="str">
        <f>IF(ISERROR(VLOOKUP(Transaktionen[[#This Row],[Transaktionen]],BTT[Verwendete Transaktion (Pflichtauswahl)],1,FALSE)),"nein","ja")</f>
        <v>nein</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nein</v>
      </c>
    </row>
    <row r="3938" spans="1:7" x14ac:dyDescent="0.25">
      <c r="A3938" t="s">
        <v>5232</v>
      </c>
      <c r="B3938" t="s">
        <v>5233</v>
      </c>
      <c r="C3938" t="s">
        <v>3</v>
      </c>
      <c r="D3938" s="13">
        <v>81</v>
      </c>
      <c r="E3938" t="s">
        <v>9102</v>
      </c>
      <c r="F3938" t="str">
        <f>IF(ISERROR(VLOOKUP(Transaktionen[[#This Row],[Transaktionen]],BTT[Verwendete Transaktion (Pflichtauswahl)],1,FALSE)),"nein","ja")</f>
        <v>nein</v>
      </c>
    </row>
    <row r="3939" spans="1:7" x14ac:dyDescent="0.25">
      <c r="A3939" t="s">
        <v>5234</v>
      </c>
      <c r="B3939" t="s">
        <v>5235</v>
      </c>
      <c r="C3939" t="s">
        <v>3</v>
      </c>
      <c r="D3939" s="13">
        <v>25</v>
      </c>
      <c r="E3939" t="s">
        <v>9102</v>
      </c>
      <c r="F3939" t="str">
        <f>IF(ISERROR(VLOOKUP(Transaktionen[[#This Row],[Transaktionen]],BTT[Verwendete Transaktion (Pflichtauswahl)],1,FALSE)),"nein","ja")</f>
        <v>nein</v>
      </c>
    </row>
    <row r="3940" spans="1:7" x14ac:dyDescent="0.25">
      <c r="A3940" t="s">
        <v>5236</v>
      </c>
      <c r="B3940" t="s">
        <v>5237</v>
      </c>
      <c r="C3940" t="s">
        <v>3</v>
      </c>
      <c r="D3940" s="13">
        <v>34</v>
      </c>
      <c r="E3940" t="s">
        <v>9102</v>
      </c>
      <c r="F3940" t="str">
        <f>IF(ISERROR(VLOOKUP(Transaktionen[[#This Row],[Transaktionen]],BTT[Verwendete Transaktion (Pflichtauswahl)],1,FALSE)),"nein","ja")</f>
        <v>nein</v>
      </c>
    </row>
    <row r="3941" spans="1:7" x14ac:dyDescent="0.25">
      <c r="A3941" t="s">
        <v>5228</v>
      </c>
      <c r="B3941" t="s">
        <v>5229</v>
      </c>
      <c r="C3941" t="s">
        <v>8457</v>
      </c>
      <c r="D3941" s="13">
        <v>78</v>
      </c>
      <c r="E3941" t="s">
        <v>9102</v>
      </c>
      <c r="F3941" t="str">
        <f>IF(ISERROR(VLOOKUP(Transaktionen[[#This Row],[Transaktionen]],BTT[Verwendete Transaktion (Pflichtauswahl)],1,FALSE)),"nein","ja")</f>
        <v>nein</v>
      </c>
    </row>
    <row r="3942" spans="1:7" x14ac:dyDescent="0.25">
      <c r="A3942" t="s">
        <v>5238</v>
      </c>
      <c r="B3942" t="s">
        <v>5239</v>
      </c>
      <c r="C3942" t="s">
        <v>8457</v>
      </c>
      <c r="D3942" s="13">
        <v>2625</v>
      </c>
      <c r="E3942" t="s">
        <v>9102</v>
      </c>
      <c r="F3942" t="str">
        <f>IF(ISERROR(VLOOKUP(Transaktionen[[#This Row],[Transaktionen]],BTT[Verwendete Transaktion (Pflichtauswahl)],1,FALSE)),"nein","ja")</f>
        <v>nein</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ja</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nein</v>
      </c>
    </row>
    <row r="3951" spans="1:7" x14ac:dyDescent="0.25">
      <c r="A3951" t="s">
        <v>5254</v>
      </c>
      <c r="B3951" t="s">
        <v>5255</v>
      </c>
      <c r="C3951" t="s">
        <v>6036</v>
      </c>
      <c r="D3951" s="13">
        <v>6167</v>
      </c>
      <c r="E3951" t="s">
        <v>9102</v>
      </c>
      <c r="F3951" t="str">
        <f>IF(ISERROR(VLOOKUP(Transaktionen[[#This Row],[Transaktionen]],BTT[Verwendete Transaktion (Pflichtauswahl)],1,FALSE)),"nein","ja")</f>
        <v>nein</v>
      </c>
    </row>
    <row r="3952" spans="1:7" x14ac:dyDescent="0.25">
      <c r="A3952" t="s">
        <v>5256</v>
      </c>
      <c r="B3952" t="s">
        <v>5257</v>
      </c>
      <c r="C3952" t="s">
        <v>6036</v>
      </c>
      <c r="D3952" s="13">
        <v>799</v>
      </c>
      <c r="E3952" t="s">
        <v>9102</v>
      </c>
      <c r="F3952" t="str">
        <f>IF(ISERROR(VLOOKUP(Transaktionen[[#This Row],[Transaktionen]],BTT[Verwendete Transaktion (Pflichtauswahl)],1,FALSE)),"nein","ja")</f>
        <v>nein</v>
      </c>
    </row>
    <row r="3953" spans="1:6" x14ac:dyDescent="0.25">
      <c r="A3953" t="s">
        <v>9495</v>
      </c>
      <c r="B3953" t="s">
        <v>9496</v>
      </c>
      <c r="C3953" t="s">
        <v>6036</v>
      </c>
      <c r="D3953" s="13">
        <v>351</v>
      </c>
      <c r="E3953" t="s">
        <v>9102</v>
      </c>
      <c r="F3953" t="str">
        <f>IF(ISERROR(VLOOKUP(Transaktionen[[#This Row],[Transaktionen]],BTT[Verwendete Transaktion (Pflichtauswahl)],1,FALSE)),"nein","ja")</f>
        <v>nein</v>
      </c>
    </row>
    <row r="3954" spans="1:6" x14ac:dyDescent="0.25">
      <c r="A3954" t="s">
        <v>5258</v>
      </c>
      <c r="B3954" t="s">
        <v>5259</v>
      </c>
      <c r="C3954" t="s">
        <v>8457</v>
      </c>
      <c r="D3954" s="13">
        <v>753</v>
      </c>
      <c r="E3954" t="s">
        <v>9102</v>
      </c>
      <c r="F3954" t="str">
        <f>IF(ISERROR(VLOOKUP(Transaktionen[[#This Row],[Transaktionen]],BTT[Verwendete Transaktion (Pflichtauswahl)],1,FALSE)),"nein","ja")</f>
        <v>nein</v>
      </c>
    </row>
    <row r="3955" spans="1:6" x14ac:dyDescent="0.25">
      <c r="A3955" t="s">
        <v>7404</v>
      </c>
      <c r="B3955" t="s">
        <v>8409</v>
      </c>
      <c r="C3955" t="s">
        <v>6036</v>
      </c>
      <c r="D3955" s="13">
        <v>10</v>
      </c>
      <c r="E3955" t="s">
        <v>9102</v>
      </c>
      <c r="F3955" t="str">
        <f>IF(ISERROR(VLOOKUP(Transaktionen[[#This Row],[Transaktionen]],BTT[Verwendete Transaktion (Pflichtauswahl)],1,FALSE)),"nein","ja")</f>
        <v>nein</v>
      </c>
    </row>
    <row r="3956" spans="1:6" x14ac:dyDescent="0.25">
      <c r="A3956" t="s">
        <v>7405</v>
      </c>
      <c r="B3956" t="s">
        <v>8410</v>
      </c>
      <c r="C3956" t="s">
        <v>6036</v>
      </c>
      <c r="D3956" s="13">
        <v>10</v>
      </c>
      <c r="E3956" t="s">
        <v>576</v>
      </c>
      <c r="F3956" t="str">
        <f>IF(ISERROR(VLOOKUP(Transaktionen[[#This Row],[Transaktionen]],BTT[Verwendete Transaktion (Pflichtauswahl)],1,FALSE)),"nein","ja")</f>
        <v>nein</v>
      </c>
    </row>
    <row r="3957" spans="1:6" x14ac:dyDescent="0.25">
      <c r="A3957" t="s">
        <v>5260</v>
      </c>
      <c r="B3957" t="s">
        <v>5261</v>
      </c>
      <c r="C3957" t="s">
        <v>8457</v>
      </c>
      <c r="D3957" s="13">
        <v>124</v>
      </c>
      <c r="E3957" t="s">
        <v>9102</v>
      </c>
      <c r="F3957" s="10" t="str">
        <f>IF(ISERROR(VLOOKUP(Transaktionen[[#This Row],[Transaktionen]],BTT[Verwendete Transaktion (Pflichtauswahl)],1,FALSE)),"nein","ja")</f>
        <v>nein</v>
      </c>
    </row>
    <row r="3958" spans="1:6" x14ac:dyDescent="0.25">
      <c r="A3958" t="s">
        <v>5262</v>
      </c>
      <c r="B3958" t="s">
        <v>5263</v>
      </c>
      <c r="C3958" t="s">
        <v>8457</v>
      </c>
      <c r="D3958" s="13">
        <v>137145</v>
      </c>
      <c r="E3958" t="s">
        <v>9102</v>
      </c>
      <c r="F3958" t="str">
        <f>IF(ISERROR(VLOOKUP(Transaktionen[[#This Row],[Transaktionen]],BTT[Verwendete Transaktion (Pflichtauswahl)],1,FALSE)),"nein","ja")</f>
        <v>ja</v>
      </c>
    </row>
    <row r="3959" spans="1:6" x14ac:dyDescent="0.25">
      <c r="A3959" t="s">
        <v>5264</v>
      </c>
      <c r="B3959" t="s">
        <v>5265</v>
      </c>
      <c r="C3959" t="s">
        <v>8457</v>
      </c>
      <c r="D3959" s="13">
        <v>12473</v>
      </c>
      <c r="E3959" t="s">
        <v>9102</v>
      </c>
      <c r="F3959" t="str">
        <f>IF(ISERROR(VLOOKUP(Transaktionen[[#This Row],[Transaktionen]],BTT[Verwendete Transaktion (Pflichtauswahl)],1,FALSE)),"nein","ja")</f>
        <v>nein</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nein</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nein</v>
      </c>
    </row>
    <row r="3975" spans="1:7"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nein</v>
      </c>
    </row>
    <row r="3977" spans="1:7" x14ac:dyDescent="0.25">
      <c r="A3977" t="s">
        <v>5296</v>
      </c>
      <c r="B3977" t="s">
        <v>5297</v>
      </c>
      <c r="C3977" t="s">
        <v>8457</v>
      </c>
      <c r="D3977" s="13">
        <v>96</v>
      </c>
      <c r="E3977" t="s">
        <v>9102</v>
      </c>
      <c r="F3977" t="str">
        <f>IF(ISERROR(VLOOKUP(Transaktionen[[#This Row],[Transaktionen]],BTT[Verwendete Transaktion (Pflichtauswahl)],1,FALSE)),"nein","ja")</f>
        <v>nein</v>
      </c>
    </row>
    <row r="3978" spans="1:7" x14ac:dyDescent="0.25">
      <c r="A3978" t="s">
        <v>5298</v>
      </c>
      <c r="B3978" t="s">
        <v>5299</v>
      </c>
      <c r="C3978" t="s">
        <v>8457</v>
      </c>
      <c r="D3978" s="13">
        <v>6092</v>
      </c>
      <c r="E3978" t="s">
        <v>9102</v>
      </c>
      <c r="F3978" t="str">
        <f>IF(ISERROR(VLOOKUP(Transaktionen[[#This Row],[Transaktionen]],BTT[Verwendete Transaktion (Pflichtauswahl)],1,FALSE)),"nein","ja")</f>
        <v>nein</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nein</v>
      </c>
    </row>
    <row r="3981" spans="1:7" x14ac:dyDescent="0.25">
      <c r="A3981" t="s">
        <v>7408</v>
      </c>
      <c r="B3981" t="s">
        <v>8413</v>
      </c>
      <c r="C3981" t="s">
        <v>8457</v>
      </c>
      <c r="D3981" s="13">
        <v>42</v>
      </c>
      <c r="E3981" t="s">
        <v>576</v>
      </c>
      <c r="F3981" t="str">
        <f>IF(ISERROR(VLOOKUP(Transaktionen[[#This Row],[Transaktionen]],BTT[Verwendete Transaktion (Pflichtauswahl)],1,FALSE)),"nein","ja")</f>
        <v>nein</v>
      </c>
    </row>
    <row r="3982" spans="1:7" x14ac:dyDescent="0.25">
      <c r="A3982" t="s">
        <v>5304</v>
      </c>
      <c r="B3982" t="s">
        <v>5305</v>
      </c>
      <c r="C3982" t="s">
        <v>6036</v>
      </c>
      <c r="D3982" s="13">
        <v>595</v>
      </c>
      <c r="E3982" t="s">
        <v>9102</v>
      </c>
      <c r="F3982" t="str">
        <f>IF(ISERROR(VLOOKUP(Transaktionen[[#This Row],[Transaktionen]],BTT[Verwendete Transaktion (Pflichtauswahl)],1,FALSE)),"nein","ja")</f>
        <v>nein</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nein</v>
      </c>
    </row>
    <row r="3985" spans="1:6" x14ac:dyDescent="0.25">
      <c r="A3985" t="s">
        <v>9497</v>
      </c>
      <c r="B3985" t="s">
        <v>9498</v>
      </c>
      <c r="C3985" t="s">
        <v>3</v>
      </c>
      <c r="D3985" s="13">
        <v>10</v>
      </c>
      <c r="E3985" t="s">
        <v>9102</v>
      </c>
      <c r="F3985" t="str">
        <f>IF(ISERROR(VLOOKUP(Transaktionen[[#This Row],[Transaktionen]],BTT[Verwendete Transaktion (Pflichtauswahl)],1,FALSE)),"nein","ja")</f>
        <v>nein</v>
      </c>
    </row>
    <row r="3986" spans="1:6" x14ac:dyDescent="0.25">
      <c r="A3986" t="s">
        <v>5356</v>
      </c>
      <c r="B3986" t="s">
        <v>5357</v>
      </c>
      <c r="C3986" t="s">
        <v>3</v>
      </c>
      <c r="D3986" s="13">
        <v>126</v>
      </c>
      <c r="E3986" t="s">
        <v>576</v>
      </c>
      <c r="F3986" t="str">
        <f>IF(ISERROR(VLOOKUP(Transaktionen[[#This Row],[Transaktionen]],BTT[Verwendete Transaktion (Pflichtauswahl)],1,FALSE)),"nein","ja")</f>
        <v>nein</v>
      </c>
    </row>
    <row r="3987" spans="1:6" x14ac:dyDescent="0.25">
      <c r="A3987" t="s">
        <v>5358</v>
      </c>
      <c r="B3987" t="s">
        <v>5359</v>
      </c>
      <c r="C3987" t="s">
        <v>3</v>
      </c>
      <c r="D3987" s="13">
        <v>154</v>
      </c>
      <c r="E3987" t="s">
        <v>9102</v>
      </c>
      <c r="F3987" t="str">
        <f>IF(ISERROR(VLOOKUP(Transaktionen[[#This Row],[Transaktionen]],BTT[Verwendete Transaktion (Pflichtauswahl)],1,FALSE)),"nein","ja")</f>
        <v>nein</v>
      </c>
    </row>
    <row r="3988" spans="1:6" x14ac:dyDescent="0.25">
      <c r="A3988" t="s">
        <v>5360</v>
      </c>
      <c r="B3988" t="s">
        <v>5361</v>
      </c>
      <c r="C3988" t="s">
        <v>3</v>
      </c>
      <c r="D3988" s="13">
        <v>590</v>
      </c>
      <c r="E3988" t="s">
        <v>9102</v>
      </c>
      <c r="F3988" t="str">
        <f>IF(ISERROR(VLOOKUP(Transaktionen[[#This Row],[Transaktionen]],BTT[Verwendete Transaktion (Pflichtauswahl)],1,FALSE)),"nein","ja")</f>
        <v>nein</v>
      </c>
    </row>
    <row r="3989" spans="1:6" x14ac:dyDescent="0.25">
      <c r="A3989" t="s">
        <v>5306</v>
      </c>
      <c r="B3989" t="s">
        <v>5307</v>
      </c>
      <c r="C3989" t="s">
        <v>3</v>
      </c>
      <c r="D3989" s="13">
        <v>1458</v>
      </c>
      <c r="E3989" t="s">
        <v>9102</v>
      </c>
      <c r="F3989" t="str">
        <f>IF(ISERROR(VLOOKUP(Transaktionen[[#This Row],[Transaktionen]],BTT[Verwendete Transaktion (Pflichtauswahl)],1,FALSE)),"nein","ja")</f>
        <v>nein</v>
      </c>
    </row>
    <row r="3990" spans="1:6" x14ac:dyDescent="0.25">
      <c r="A3990" t="s">
        <v>5308</v>
      </c>
      <c r="B3990" t="s">
        <v>5309</v>
      </c>
      <c r="C3990" t="s">
        <v>3</v>
      </c>
      <c r="D3990" s="13">
        <v>10</v>
      </c>
      <c r="E3990" t="s">
        <v>9102</v>
      </c>
      <c r="F3990" t="str">
        <f>IF(ISERROR(VLOOKUP(Transaktionen[[#This Row],[Transaktionen]],BTT[Verwendete Transaktion (Pflichtauswahl)],1,FALSE)),"nein","ja")</f>
        <v>nein</v>
      </c>
    </row>
    <row r="3991" spans="1:6" x14ac:dyDescent="0.25">
      <c r="A3991" t="s">
        <v>5310</v>
      </c>
      <c r="B3991" t="s">
        <v>5311</v>
      </c>
      <c r="C3991" t="s">
        <v>8457</v>
      </c>
      <c r="D3991" s="13">
        <v>14</v>
      </c>
      <c r="E3991" t="s">
        <v>9102</v>
      </c>
      <c r="F3991" t="str">
        <f>IF(ISERROR(VLOOKUP(Transaktionen[[#This Row],[Transaktionen]],BTT[Verwendete Transaktion (Pflichtauswahl)],1,FALSE)),"nein","ja")</f>
        <v>nein</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nein</v>
      </c>
    </row>
    <row r="3995" spans="1:6" x14ac:dyDescent="0.25">
      <c r="A3995" t="s">
        <v>5318</v>
      </c>
      <c r="B3995" t="s">
        <v>5317</v>
      </c>
      <c r="C3995" t="s">
        <v>8457</v>
      </c>
      <c r="D3995" s="13">
        <v>57</v>
      </c>
      <c r="E3995" t="s">
        <v>9102</v>
      </c>
      <c r="F3995" t="str">
        <f>IF(ISERROR(VLOOKUP(Transaktionen[[#This Row],[Transaktionen]],BTT[Verwendete Transaktion (Pflichtauswahl)],1,FALSE)),"nein","ja")</f>
        <v>nein</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nein</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nein</v>
      </c>
    </row>
    <row r="4000" spans="1:6" x14ac:dyDescent="0.25">
      <c r="A4000" t="s">
        <v>9499</v>
      </c>
      <c r="B4000" t="s">
        <v>9500</v>
      </c>
      <c r="C4000" t="s">
        <v>8457</v>
      </c>
      <c r="D4000" s="13">
        <v>10</v>
      </c>
      <c r="E4000" t="s">
        <v>9102</v>
      </c>
      <c r="F4000" t="str">
        <f>IF(ISERROR(VLOOKUP(Transaktionen[[#This Row],[Transaktionen]],BTT[Verwendete Transaktion (Pflichtauswahl)],1,FALSE)),"nein","ja")</f>
        <v>nein</v>
      </c>
    </row>
    <row r="4001" spans="1:7" x14ac:dyDescent="0.25">
      <c r="A4001" t="s">
        <v>9501</v>
      </c>
      <c r="B4001" t="s">
        <v>9502</v>
      </c>
      <c r="C4001" t="s">
        <v>8457</v>
      </c>
      <c r="D4001" s="13">
        <v>10</v>
      </c>
      <c r="E4001" t="s">
        <v>9102</v>
      </c>
      <c r="F4001" t="str">
        <f>IF(ISERROR(VLOOKUP(Transaktionen[[#This Row],[Transaktionen]],BTT[Verwendete Transaktion (Pflichtauswahl)],1,FALSE)),"nein","ja")</f>
        <v>nein</v>
      </c>
    </row>
    <row r="4002" spans="1:7" x14ac:dyDescent="0.25">
      <c r="A4002" t="s">
        <v>7412</v>
      </c>
      <c r="B4002" t="s">
        <v>8417</v>
      </c>
      <c r="C4002" t="s">
        <v>8457</v>
      </c>
      <c r="D4002" s="13">
        <v>10</v>
      </c>
      <c r="E4002" t="s">
        <v>576</v>
      </c>
      <c r="F4002" t="str">
        <f>IF(ISERROR(VLOOKUP(Transaktionen[[#This Row],[Transaktionen]],BTT[Verwendete Transaktion (Pflichtauswahl)],1,FALSE)),"nein","ja")</f>
        <v>nein</v>
      </c>
    </row>
    <row r="4003" spans="1:7" x14ac:dyDescent="0.25">
      <c r="A4003" t="s">
        <v>5325</v>
      </c>
      <c r="B4003" t="s">
        <v>5326</v>
      </c>
      <c r="C4003" t="s">
        <v>8457</v>
      </c>
      <c r="D4003" s="13">
        <v>5310</v>
      </c>
      <c r="E4003" t="s">
        <v>9102</v>
      </c>
      <c r="F4003" t="str">
        <f>IF(ISERROR(VLOOKUP(Transaktionen[[#This Row],[Transaktionen]],BTT[Verwendete Transaktion (Pflichtauswahl)],1,FALSE)),"nein","ja")</f>
        <v>nein</v>
      </c>
    </row>
    <row r="4004" spans="1:7" x14ac:dyDescent="0.25">
      <c r="A4004" t="s">
        <v>5327</v>
      </c>
      <c r="B4004" t="s">
        <v>5328</v>
      </c>
      <c r="C4004" t="s">
        <v>8457</v>
      </c>
      <c r="D4004" s="13">
        <v>9</v>
      </c>
      <c r="E4004" t="s">
        <v>9102</v>
      </c>
      <c r="F4004" t="str">
        <f>IF(ISERROR(VLOOKUP(Transaktionen[[#This Row],[Transaktionen]],BTT[Verwendete Transaktion (Pflichtauswahl)],1,FALSE)),"nein","ja")</f>
        <v>nein</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nein</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nein</v>
      </c>
    </row>
    <row r="4012" spans="1:7"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nein</v>
      </c>
    </row>
    <row r="4014" spans="1:7" x14ac:dyDescent="0.25">
      <c r="A4014" t="s">
        <v>9505</v>
      </c>
      <c r="B4014" t="s">
        <v>9506</v>
      </c>
      <c r="C4014" t="s">
        <v>3</v>
      </c>
      <c r="D4014" s="13">
        <v>1838</v>
      </c>
      <c r="E4014" t="s">
        <v>9102</v>
      </c>
      <c r="F4014" t="str">
        <f>IF(ISERROR(VLOOKUP(Transaktionen[[#This Row],[Transaktionen]],BTT[Verwendete Transaktion (Pflichtauswahl)],1,FALSE)),"nein","ja")</f>
        <v>nein</v>
      </c>
    </row>
    <row r="4015" spans="1:7" x14ac:dyDescent="0.25">
      <c r="A4015" t="s">
        <v>9507</v>
      </c>
      <c r="B4015" t="s">
        <v>9508</v>
      </c>
      <c r="C4015" t="s">
        <v>3</v>
      </c>
      <c r="D4015" s="13">
        <v>895</v>
      </c>
      <c r="E4015" t="s">
        <v>9102</v>
      </c>
      <c r="F4015" t="str">
        <f>IF(ISERROR(VLOOKUP(Transaktionen[[#This Row],[Transaktionen]],BTT[Verwendete Transaktion (Pflichtauswahl)],1,FALSE)),"nein","ja")</f>
        <v>nein</v>
      </c>
    </row>
    <row r="4016" spans="1:7" x14ac:dyDescent="0.25">
      <c r="A4016" t="s">
        <v>9509</v>
      </c>
      <c r="B4016" t="s">
        <v>9510</v>
      </c>
      <c r="C4016" t="s">
        <v>3</v>
      </c>
      <c r="D4016" s="13">
        <v>74</v>
      </c>
      <c r="E4016" t="s">
        <v>9102</v>
      </c>
      <c r="F4016" t="str">
        <f>IF(ISERROR(VLOOKUP(Transaktionen[[#This Row],[Transaktionen]],BTT[Verwendete Transaktion (Pflichtauswahl)],1,FALSE)),"nein","ja")</f>
        <v>nein</v>
      </c>
    </row>
    <row r="4017" spans="1:6" x14ac:dyDescent="0.25">
      <c r="A4017" t="s">
        <v>5343</v>
      </c>
      <c r="B4017" t="s">
        <v>5344</v>
      </c>
      <c r="C4017" t="s">
        <v>3</v>
      </c>
      <c r="D4017" s="13">
        <v>6851</v>
      </c>
      <c r="E4017" t="s">
        <v>9102</v>
      </c>
      <c r="F4017" t="str">
        <f>IF(ISERROR(VLOOKUP(Transaktionen[[#This Row],[Transaktionen]],BTT[Verwendete Transaktion (Pflichtauswahl)],1,FALSE)),"nein","ja")</f>
        <v>nein</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nein</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nein</v>
      </c>
    </row>
    <row r="4023" spans="1:6" x14ac:dyDescent="0.25">
      <c r="A4023" t="s">
        <v>5351</v>
      </c>
      <c r="B4023" t="s">
        <v>5352</v>
      </c>
      <c r="C4023" t="s">
        <v>8457</v>
      </c>
      <c r="D4023" s="13">
        <v>1804</v>
      </c>
      <c r="E4023" t="s">
        <v>9102</v>
      </c>
      <c r="F4023" t="str">
        <f>IF(ISERROR(VLOOKUP(Transaktionen[[#This Row],[Transaktionen]],BTT[Verwendete Transaktion (Pflichtauswahl)],1,FALSE)),"nein","ja")</f>
        <v>nein</v>
      </c>
    </row>
    <row r="4024" spans="1:6" x14ac:dyDescent="0.25">
      <c r="A4024" t="s">
        <v>5353</v>
      </c>
      <c r="B4024" t="s">
        <v>5354</v>
      </c>
      <c r="C4024" t="s">
        <v>8457</v>
      </c>
      <c r="D4024" s="13">
        <v>569738</v>
      </c>
      <c r="E4024" t="s">
        <v>9102</v>
      </c>
      <c r="F4024" t="str">
        <f>IF(ISERROR(VLOOKUP(Transaktionen[[#This Row],[Transaktionen]],BTT[Verwendete Transaktion (Pflichtauswahl)],1,FALSE)),"nein","ja")</f>
        <v>ja</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ja</v>
      </c>
    </row>
    <row r="4030" spans="1:6" x14ac:dyDescent="0.25">
      <c r="A4030" t="s">
        <v>9324</v>
      </c>
      <c r="B4030" t="s">
        <v>5365</v>
      </c>
      <c r="C4030" t="s">
        <v>6036</v>
      </c>
      <c r="D4030" s="13">
        <v>7</v>
      </c>
      <c r="E4030" t="s">
        <v>9102</v>
      </c>
      <c r="F4030" t="str">
        <f>IF(ISERROR(VLOOKUP(Transaktionen[[#This Row],[Transaktionen]],BTT[Verwendete Transaktion (Pflichtauswahl)],1,FALSE)),"nein","ja")</f>
        <v>nein</v>
      </c>
    </row>
    <row r="4031" spans="1:6" x14ac:dyDescent="0.25">
      <c r="A4031" t="s">
        <v>5362</v>
      </c>
      <c r="B4031" t="s">
        <v>5363</v>
      </c>
      <c r="C4031" t="s">
        <v>6036</v>
      </c>
      <c r="D4031" s="13">
        <v>875</v>
      </c>
      <c r="E4031" t="s">
        <v>9102</v>
      </c>
      <c r="F4031" t="str">
        <f>IF(ISERROR(VLOOKUP(Transaktionen[[#This Row],[Transaktionen]],BTT[Verwendete Transaktion (Pflichtauswahl)],1,FALSE)),"nein","ja")</f>
        <v>nein</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nein</v>
      </c>
    </row>
    <row r="4034" spans="1:6" x14ac:dyDescent="0.25">
      <c r="A4034" t="s">
        <v>7420</v>
      </c>
      <c r="B4034" t="s">
        <v>8425</v>
      </c>
      <c r="C4034" t="s">
        <v>8457</v>
      </c>
      <c r="D4034" s="13">
        <v>40</v>
      </c>
      <c r="E4034" t="s">
        <v>9102</v>
      </c>
      <c r="F4034" t="str">
        <f>IF(ISERROR(VLOOKUP(Transaktionen[[#This Row],[Transaktionen]],BTT[Verwendete Transaktion (Pflichtauswahl)],1,FALSE)),"nein","ja")</f>
        <v>nein</v>
      </c>
    </row>
    <row r="4035" spans="1:6" x14ac:dyDescent="0.25">
      <c r="A4035" t="s">
        <v>5366</v>
      </c>
      <c r="B4035" t="s">
        <v>5367</v>
      </c>
      <c r="C4035" t="s">
        <v>3</v>
      </c>
      <c r="D4035" s="13">
        <v>14</v>
      </c>
      <c r="E4035" t="s">
        <v>9102</v>
      </c>
      <c r="F4035" t="str">
        <f>IF(ISERROR(VLOOKUP(Transaktionen[[#This Row],[Transaktionen]],BTT[Verwendete Transaktion (Pflichtauswahl)],1,FALSE)),"nein","ja")</f>
        <v>nein</v>
      </c>
    </row>
    <row r="4036" spans="1:6" x14ac:dyDescent="0.25">
      <c r="A4036" t="s">
        <v>5368</v>
      </c>
      <c r="B4036" t="s">
        <v>5369</v>
      </c>
      <c r="C4036" t="s">
        <v>3</v>
      </c>
      <c r="D4036" s="13">
        <v>88</v>
      </c>
      <c r="E4036" t="s">
        <v>9102</v>
      </c>
      <c r="F4036" t="str">
        <f>IF(ISERROR(VLOOKUP(Transaktionen[[#This Row],[Transaktionen]],BTT[Verwendete Transaktion (Pflichtauswahl)],1,FALSE)),"nein","ja")</f>
        <v>nein</v>
      </c>
    </row>
    <row r="4037" spans="1:6" x14ac:dyDescent="0.25">
      <c r="A4037" t="s">
        <v>5370</v>
      </c>
      <c r="B4037" t="s">
        <v>5371</v>
      </c>
      <c r="C4037" t="s">
        <v>3</v>
      </c>
      <c r="D4037" s="13">
        <v>4</v>
      </c>
      <c r="E4037" t="s">
        <v>9102</v>
      </c>
      <c r="F4037" t="str">
        <f>IF(ISERROR(VLOOKUP(Transaktionen[[#This Row],[Transaktionen]],BTT[Verwendete Transaktion (Pflichtauswahl)],1,FALSE)),"nein","ja")</f>
        <v>nein</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nein</v>
      </c>
    </row>
    <row r="4040" spans="1:6" x14ac:dyDescent="0.25">
      <c r="A4040" t="s">
        <v>5546</v>
      </c>
      <c r="B4040" t="s">
        <v>5547</v>
      </c>
      <c r="C4040" t="s">
        <v>6038</v>
      </c>
      <c r="D4040" s="13">
        <v>3618</v>
      </c>
      <c r="E4040" t="s">
        <v>9102</v>
      </c>
      <c r="F4040" t="str">
        <f>IF(ISERROR(VLOOKUP(Transaktionen[[#This Row],[Transaktionen]],BTT[Verwendete Transaktion (Pflichtauswahl)],1,FALSE)),"nein","ja")</f>
        <v>nein</v>
      </c>
    </row>
    <row r="4041" spans="1:6" x14ac:dyDescent="0.25">
      <c r="A4041" t="s">
        <v>5548</v>
      </c>
      <c r="B4041" t="s">
        <v>5549</v>
      </c>
      <c r="C4041" t="s">
        <v>6038</v>
      </c>
      <c r="D4041" s="13">
        <v>463</v>
      </c>
      <c r="E4041" t="s">
        <v>9102</v>
      </c>
      <c r="F4041" t="str">
        <f>IF(ISERROR(VLOOKUP(Transaktionen[[#This Row],[Transaktionen]],BTT[Verwendete Transaktion (Pflichtauswahl)],1,FALSE)),"nein","ja")</f>
        <v>nein</v>
      </c>
    </row>
    <row r="4042" spans="1:6" x14ac:dyDescent="0.25">
      <c r="A4042" t="s">
        <v>5372</v>
      </c>
      <c r="B4042" t="s">
        <v>5373</v>
      </c>
      <c r="C4042" t="s">
        <v>6038</v>
      </c>
      <c r="D4042" s="13">
        <v>70620</v>
      </c>
      <c r="E4042" t="s">
        <v>9102</v>
      </c>
      <c r="F4042" t="str">
        <f>IF(ISERROR(VLOOKUP(Transaktionen[[#This Row],[Transaktionen]],BTT[Verwendete Transaktion (Pflichtauswahl)],1,FALSE)),"nein","ja")</f>
        <v>nein</v>
      </c>
    </row>
    <row r="4043" spans="1:6" x14ac:dyDescent="0.25">
      <c r="A4043" t="s">
        <v>5374</v>
      </c>
      <c r="B4043" t="s">
        <v>5375</v>
      </c>
      <c r="C4043" t="s">
        <v>6038</v>
      </c>
      <c r="D4043" s="13">
        <v>1400441</v>
      </c>
      <c r="E4043" t="s">
        <v>9102</v>
      </c>
      <c r="F4043" t="str">
        <f>IF(ISERROR(VLOOKUP(Transaktionen[[#This Row],[Transaktionen]],BTT[Verwendete Transaktion (Pflichtauswahl)],1,FALSE)),"nein","ja")</f>
        <v>nein</v>
      </c>
    </row>
    <row r="4044" spans="1:6" x14ac:dyDescent="0.25">
      <c r="A4044" t="s">
        <v>5376</v>
      </c>
      <c r="B4044" t="s">
        <v>5377</v>
      </c>
      <c r="C4044" t="s">
        <v>6038</v>
      </c>
      <c r="D4044" s="13">
        <v>80</v>
      </c>
      <c r="E4044" t="s">
        <v>9102</v>
      </c>
      <c r="F4044" t="str">
        <f>IF(ISERROR(VLOOKUP(Transaktionen[[#This Row],[Transaktionen]],BTT[Verwendete Transaktion (Pflichtauswahl)],1,FALSE)),"nein","ja")</f>
        <v>nein</v>
      </c>
    </row>
    <row r="4045" spans="1:6" x14ac:dyDescent="0.25">
      <c r="A4045" t="s">
        <v>5378</v>
      </c>
      <c r="B4045" t="s">
        <v>5379</v>
      </c>
      <c r="C4045" t="s">
        <v>6038</v>
      </c>
      <c r="D4045" s="13">
        <v>66</v>
      </c>
      <c r="E4045" t="s">
        <v>9102</v>
      </c>
      <c r="F4045" t="str">
        <f>IF(ISERROR(VLOOKUP(Transaktionen[[#This Row],[Transaktionen]],BTT[Verwendete Transaktion (Pflichtauswahl)],1,FALSE)),"nein","ja")</f>
        <v>nein</v>
      </c>
    </row>
    <row r="4046" spans="1:6" x14ac:dyDescent="0.25">
      <c r="A4046" t="s">
        <v>5380</v>
      </c>
      <c r="B4046" t="s">
        <v>5381</v>
      </c>
      <c r="C4046" t="s">
        <v>6038</v>
      </c>
      <c r="D4046" s="13">
        <v>147033</v>
      </c>
      <c r="E4046" t="s">
        <v>9102</v>
      </c>
      <c r="F4046" t="str">
        <f>IF(ISERROR(VLOOKUP(Transaktionen[[#This Row],[Transaktionen]],BTT[Verwendete Transaktion (Pflichtauswahl)],1,FALSE)),"nein","ja")</f>
        <v>nein</v>
      </c>
    </row>
    <row r="4047" spans="1:6" x14ac:dyDescent="0.25">
      <c r="A4047" t="s">
        <v>5382</v>
      </c>
      <c r="B4047" t="s">
        <v>5383</v>
      </c>
      <c r="C4047" t="s">
        <v>6038</v>
      </c>
      <c r="D4047" s="13">
        <v>12684</v>
      </c>
      <c r="E4047" t="s">
        <v>9102</v>
      </c>
      <c r="F4047" t="str">
        <f>IF(ISERROR(VLOOKUP(Transaktionen[[#This Row],[Transaktionen]],BTT[Verwendete Transaktion (Pflichtauswahl)],1,FALSE)),"nein","ja")</f>
        <v>nein</v>
      </c>
    </row>
    <row r="4048" spans="1:6" x14ac:dyDescent="0.25">
      <c r="A4048" t="s">
        <v>5384</v>
      </c>
      <c r="B4048" t="s">
        <v>5385</v>
      </c>
      <c r="C4048" t="s">
        <v>6038</v>
      </c>
      <c r="D4048" s="13">
        <v>7</v>
      </c>
      <c r="E4048" t="s">
        <v>9102</v>
      </c>
      <c r="F4048" t="str">
        <f>IF(ISERROR(VLOOKUP(Transaktionen[[#This Row],[Transaktionen]],BTT[Verwendete Transaktion (Pflichtauswahl)],1,FALSE)),"nein","ja")</f>
        <v>nein</v>
      </c>
    </row>
    <row r="4049" spans="1:6" x14ac:dyDescent="0.25">
      <c r="A4049" t="s">
        <v>5386</v>
      </c>
      <c r="B4049" t="s">
        <v>5387</v>
      </c>
      <c r="C4049" t="s">
        <v>6038</v>
      </c>
      <c r="D4049" s="13">
        <v>1204453</v>
      </c>
      <c r="E4049" t="s">
        <v>9102</v>
      </c>
      <c r="F4049" t="str">
        <f>IF(ISERROR(VLOOKUP(Transaktionen[[#This Row],[Transaktionen]],BTT[Verwendete Transaktion (Pflichtauswahl)],1,FALSE)),"nein","ja")</f>
        <v>ja</v>
      </c>
    </row>
    <row r="4050" spans="1:6" x14ac:dyDescent="0.25">
      <c r="A4050" t="s">
        <v>5388</v>
      </c>
      <c r="B4050" t="s">
        <v>5389</v>
      </c>
      <c r="C4050" t="s">
        <v>6038</v>
      </c>
      <c r="D4050" s="13">
        <v>3</v>
      </c>
      <c r="E4050" t="s">
        <v>9102</v>
      </c>
      <c r="F4050" t="str">
        <f>IF(ISERROR(VLOOKUP(Transaktionen[[#This Row],[Transaktionen]],BTT[Verwendete Transaktion (Pflichtauswahl)],1,FALSE)),"nein","ja")</f>
        <v>nein</v>
      </c>
    </row>
    <row r="4051" spans="1:6" x14ac:dyDescent="0.25">
      <c r="A4051" t="s">
        <v>5390</v>
      </c>
      <c r="B4051" t="s">
        <v>5389</v>
      </c>
      <c r="C4051" t="s">
        <v>6038</v>
      </c>
      <c r="D4051" s="13">
        <v>25</v>
      </c>
      <c r="E4051" t="s">
        <v>576</v>
      </c>
      <c r="F4051" t="str">
        <f>IF(ISERROR(VLOOKUP(Transaktionen[[#This Row],[Transaktionen]],BTT[Verwendete Transaktion (Pflichtauswahl)],1,FALSE)),"nein","ja")</f>
        <v>nein</v>
      </c>
    </row>
    <row r="4052" spans="1:6" x14ac:dyDescent="0.25">
      <c r="A4052" t="s">
        <v>5391</v>
      </c>
      <c r="B4052" t="s">
        <v>5392</v>
      </c>
      <c r="C4052" t="s">
        <v>6038</v>
      </c>
      <c r="D4052" s="13">
        <v>26</v>
      </c>
      <c r="E4052" t="s">
        <v>9102</v>
      </c>
      <c r="F4052" t="str">
        <f>IF(ISERROR(VLOOKUP(Transaktionen[[#This Row],[Transaktionen]],BTT[Verwendete Transaktion (Pflichtauswahl)],1,FALSE)),"nein","ja")</f>
        <v>nein</v>
      </c>
    </row>
    <row r="4053" spans="1:6" x14ac:dyDescent="0.25">
      <c r="A4053" t="s">
        <v>5393</v>
      </c>
      <c r="B4053" t="s">
        <v>5394</v>
      </c>
      <c r="C4053" t="s">
        <v>6038</v>
      </c>
      <c r="D4053" s="13">
        <v>130</v>
      </c>
      <c r="E4053" t="s">
        <v>576</v>
      </c>
      <c r="F4053" t="str">
        <f>IF(ISERROR(VLOOKUP(Transaktionen[[#This Row],[Transaktionen]],BTT[Verwendete Transaktion (Pflichtauswahl)],1,FALSE)),"nein","ja")</f>
        <v>nein</v>
      </c>
    </row>
    <row r="4054" spans="1:6" x14ac:dyDescent="0.25">
      <c r="A4054" t="s">
        <v>5395</v>
      </c>
      <c r="B4054" t="s">
        <v>5396</v>
      </c>
      <c r="C4054" t="s">
        <v>6038</v>
      </c>
      <c r="D4054" s="13">
        <v>255</v>
      </c>
      <c r="E4054" t="s">
        <v>9102</v>
      </c>
      <c r="F4054" t="str">
        <f>IF(ISERROR(VLOOKUP(Transaktionen[[#This Row],[Transaktionen]],BTT[Verwendete Transaktion (Pflichtauswahl)],1,FALSE)),"nein","ja")</f>
        <v>nein</v>
      </c>
    </row>
    <row r="4055" spans="1:6" x14ac:dyDescent="0.25">
      <c r="A4055" t="s">
        <v>5397</v>
      </c>
      <c r="B4055" t="s">
        <v>5398</v>
      </c>
      <c r="C4055" t="s">
        <v>6038</v>
      </c>
      <c r="D4055" s="13">
        <v>56</v>
      </c>
      <c r="E4055" t="s">
        <v>9102</v>
      </c>
      <c r="F4055" t="str">
        <f>IF(ISERROR(VLOOKUP(Transaktionen[[#This Row],[Transaktionen]],BTT[Verwendete Transaktion (Pflichtauswahl)],1,FALSE)),"nein","ja")</f>
        <v>nein</v>
      </c>
    </row>
    <row r="4056" spans="1:6" x14ac:dyDescent="0.25">
      <c r="A4056" t="s">
        <v>5399</v>
      </c>
      <c r="B4056" t="s">
        <v>5400</v>
      </c>
      <c r="C4056" t="s">
        <v>6038</v>
      </c>
      <c r="D4056" s="13">
        <v>102</v>
      </c>
      <c r="E4056" t="s">
        <v>9102</v>
      </c>
      <c r="F4056" t="str">
        <f>IF(ISERROR(VLOOKUP(Transaktionen[[#This Row],[Transaktionen]],BTT[Verwendete Transaktion (Pflichtauswahl)],1,FALSE)),"nein","ja")</f>
        <v>nein</v>
      </c>
    </row>
    <row r="4057" spans="1:6" x14ac:dyDescent="0.25">
      <c r="A4057" t="s">
        <v>5401</v>
      </c>
      <c r="B4057" t="s">
        <v>5402</v>
      </c>
      <c r="C4057" t="s">
        <v>6038</v>
      </c>
      <c r="D4057" s="13">
        <v>16294</v>
      </c>
      <c r="E4057" t="s">
        <v>9102</v>
      </c>
      <c r="F4057" t="str">
        <f>IF(ISERROR(VLOOKUP(Transaktionen[[#This Row],[Transaktionen]],BTT[Verwendete Transaktion (Pflichtauswahl)],1,FALSE)),"nein","ja")</f>
        <v>nein</v>
      </c>
    </row>
    <row r="4058" spans="1:6" x14ac:dyDescent="0.25">
      <c r="A4058" t="s">
        <v>5403</v>
      </c>
      <c r="B4058" t="s">
        <v>5404</v>
      </c>
      <c r="C4058" t="s">
        <v>6038</v>
      </c>
      <c r="D4058" s="13">
        <v>1526</v>
      </c>
      <c r="E4058" t="s">
        <v>9102</v>
      </c>
      <c r="F4058" t="str">
        <f>IF(ISERROR(VLOOKUP(Transaktionen[[#This Row],[Transaktionen]],BTT[Verwendete Transaktion (Pflichtauswahl)],1,FALSE)),"nein","ja")</f>
        <v>nein</v>
      </c>
    </row>
    <row r="4059" spans="1:6" x14ac:dyDescent="0.25">
      <c r="A4059" t="s">
        <v>5405</v>
      </c>
      <c r="B4059" t="s">
        <v>5406</v>
      </c>
      <c r="C4059" t="s">
        <v>6038</v>
      </c>
      <c r="D4059" s="13">
        <v>206</v>
      </c>
      <c r="E4059" t="s">
        <v>9102</v>
      </c>
      <c r="F4059" t="str">
        <f>IF(ISERROR(VLOOKUP(Transaktionen[[#This Row],[Transaktionen]],BTT[Verwendete Transaktion (Pflichtauswahl)],1,FALSE)),"nein","ja")</f>
        <v>nein</v>
      </c>
    </row>
    <row r="4060" spans="1:6" x14ac:dyDescent="0.25">
      <c r="A4060" t="s">
        <v>5407</v>
      </c>
      <c r="B4060" t="s">
        <v>5408</v>
      </c>
      <c r="C4060" t="s">
        <v>6038</v>
      </c>
      <c r="D4060" s="13">
        <v>282</v>
      </c>
      <c r="E4060" t="s">
        <v>9102</v>
      </c>
      <c r="F4060" t="str">
        <f>IF(ISERROR(VLOOKUP(Transaktionen[[#This Row],[Transaktionen]],BTT[Verwendete Transaktion (Pflichtauswahl)],1,FALSE)),"nein","ja")</f>
        <v>nein</v>
      </c>
    </row>
    <row r="4061" spans="1:6" x14ac:dyDescent="0.25">
      <c r="A4061" t="s">
        <v>5409</v>
      </c>
      <c r="B4061" t="s">
        <v>5410</v>
      </c>
      <c r="C4061" t="s">
        <v>6038</v>
      </c>
      <c r="D4061" s="13">
        <v>37</v>
      </c>
      <c r="E4061" t="s">
        <v>9102</v>
      </c>
      <c r="F4061" t="str">
        <f>IF(ISERROR(VLOOKUP(Transaktionen[[#This Row],[Transaktionen]],BTT[Verwendete Transaktion (Pflichtauswahl)],1,FALSE)),"nein","ja")</f>
        <v>nein</v>
      </c>
    </row>
    <row r="4062" spans="1:6" x14ac:dyDescent="0.25">
      <c r="A4062" t="s">
        <v>5411</v>
      </c>
      <c r="B4062" t="s">
        <v>5412</v>
      </c>
      <c r="C4062" t="s">
        <v>6038</v>
      </c>
      <c r="D4062" s="13">
        <v>6785</v>
      </c>
      <c r="E4062" t="s">
        <v>9102</v>
      </c>
      <c r="F4062" t="str">
        <f>IF(ISERROR(VLOOKUP(Transaktionen[[#This Row],[Transaktionen]],BTT[Verwendete Transaktion (Pflichtauswahl)],1,FALSE)),"nein","ja")</f>
        <v>nein</v>
      </c>
    </row>
    <row r="4063" spans="1:6" x14ac:dyDescent="0.25">
      <c r="A4063" t="s">
        <v>5413</v>
      </c>
      <c r="B4063" t="s">
        <v>5414</v>
      </c>
      <c r="C4063" t="s">
        <v>6038</v>
      </c>
      <c r="D4063" s="13">
        <v>15</v>
      </c>
      <c r="E4063" t="s">
        <v>9102</v>
      </c>
      <c r="F4063" t="str">
        <f>IF(ISERROR(VLOOKUP(Transaktionen[[#This Row],[Transaktionen]],BTT[Verwendete Transaktion (Pflichtauswahl)],1,FALSE)),"nein","ja")</f>
        <v>nein</v>
      </c>
    </row>
    <row r="4064" spans="1:6" x14ac:dyDescent="0.25">
      <c r="A4064" t="s">
        <v>5415</v>
      </c>
      <c r="B4064" t="s">
        <v>5414</v>
      </c>
      <c r="C4064" t="s">
        <v>6038</v>
      </c>
      <c r="D4064" s="13">
        <v>24963</v>
      </c>
      <c r="E4064" t="s">
        <v>9102</v>
      </c>
      <c r="F4064" t="str">
        <f>IF(ISERROR(VLOOKUP(Transaktionen[[#This Row],[Transaktionen]],BTT[Verwendete Transaktion (Pflichtauswahl)],1,FALSE)),"nein","ja")</f>
        <v>nein</v>
      </c>
    </row>
    <row r="4065" spans="1:6" x14ac:dyDescent="0.25">
      <c r="A4065" t="s">
        <v>5416</v>
      </c>
      <c r="B4065" t="s">
        <v>5417</v>
      </c>
      <c r="C4065" t="s">
        <v>6038</v>
      </c>
      <c r="D4065" s="13">
        <v>16</v>
      </c>
      <c r="E4065" t="s">
        <v>9102</v>
      </c>
      <c r="F4065" t="str">
        <f>IF(ISERROR(VLOOKUP(Transaktionen[[#This Row],[Transaktionen]],BTT[Verwendete Transaktion (Pflichtauswahl)],1,FALSE)),"nein","ja")</f>
        <v>nein</v>
      </c>
    </row>
    <row r="4066" spans="1:6" x14ac:dyDescent="0.25">
      <c r="A4066" t="s">
        <v>5418</v>
      </c>
      <c r="B4066" t="s">
        <v>5419</v>
      </c>
      <c r="C4066" t="s">
        <v>6038</v>
      </c>
      <c r="D4066" s="13">
        <v>10</v>
      </c>
      <c r="E4066" t="s">
        <v>9102</v>
      </c>
      <c r="F4066" t="str">
        <f>IF(ISERROR(VLOOKUP(Transaktionen[[#This Row],[Transaktionen]],BTT[Verwendete Transaktion (Pflichtauswahl)],1,FALSE)),"nein","ja")</f>
        <v>nein</v>
      </c>
    </row>
    <row r="4067" spans="1:6" x14ac:dyDescent="0.25">
      <c r="A4067" t="s">
        <v>5420</v>
      </c>
      <c r="B4067" t="s">
        <v>3336</v>
      </c>
      <c r="C4067" t="s">
        <v>6038</v>
      </c>
      <c r="D4067" s="13">
        <v>2884</v>
      </c>
      <c r="E4067" t="s">
        <v>9102</v>
      </c>
      <c r="F4067" t="str">
        <f>IF(ISERROR(VLOOKUP(Transaktionen[[#This Row],[Transaktionen]],BTT[Verwendete Transaktion (Pflichtauswahl)],1,FALSE)),"nein","ja")</f>
        <v>ja</v>
      </c>
    </row>
    <row r="4068" spans="1:6" x14ac:dyDescent="0.25">
      <c r="A4068" t="s">
        <v>5421</v>
      </c>
      <c r="B4068" t="s">
        <v>5422</v>
      </c>
      <c r="C4068" t="s">
        <v>6038</v>
      </c>
      <c r="D4068" s="13">
        <v>418</v>
      </c>
      <c r="E4068" t="s">
        <v>9102</v>
      </c>
      <c r="F4068" t="str">
        <f>IF(ISERROR(VLOOKUP(Transaktionen[[#This Row],[Transaktionen]],BTT[Verwendete Transaktion (Pflichtauswahl)],1,FALSE)),"nein","ja")</f>
        <v>nein</v>
      </c>
    </row>
    <row r="4069" spans="1:6" x14ac:dyDescent="0.25">
      <c r="A4069" t="s">
        <v>5423</v>
      </c>
      <c r="B4069" t="s">
        <v>5424</v>
      </c>
      <c r="C4069" t="s">
        <v>6038</v>
      </c>
      <c r="D4069" s="13">
        <v>52</v>
      </c>
      <c r="E4069" t="s">
        <v>9102</v>
      </c>
      <c r="F4069" t="str">
        <f>IF(ISERROR(VLOOKUP(Transaktionen[[#This Row],[Transaktionen]],BTT[Verwendete Transaktion (Pflichtauswahl)],1,FALSE)),"nein","ja")</f>
        <v>nein</v>
      </c>
    </row>
    <row r="4070" spans="1:6" x14ac:dyDescent="0.25">
      <c r="A4070" t="s">
        <v>5425</v>
      </c>
      <c r="B4070" t="s">
        <v>5426</v>
      </c>
      <c r="C4070" t="s">
        <v>6038</v>
      </c>
      <c r="D4070" s="13">
        <v>3</v>
      </c>
      <c r="E4070" t="s">
        <v>9102</v>
      </c>
      <c r="F4070" t="str">
        <f>IF(ISERROR(VLOOKUP(Transaktionen[[#This Row],[Transaktionen]],BTT[Verwendete Transaktion (Pflichtauswahl)],1,FALSE)),"nein","ja")</f>
        <v>nein</v>
      </c>
    </row>
    <row r="4071" spans="1:6" x14ac:dyDescent="0.25">
      <c r="A4071" t="s">
        <v>5427</v>
      </c>
      <c r="B4071" t="s">
        <v>3282</v>
      </c>
      <c r="C4071" t="s">
        <v>6038</v>
      </c>
      <c r="D4071" s="13">
        <v>334621</v>
      </c>
      <c r="E4071" t="s">
        <v>9102</v>
      </c>
      <c r="F4071" t="str">
        <f>IF(ISERROR(VLOOKUP(Transaktionen[[#This Row],[Transaktionen]],BTT[Verwendete Transaktion (Pflichtauswahl)],1,FALSE)),"nein","ja")</f>
        <v>nein</v>
      </c>
    </row>
    <row r="4072" spans="1:6" x14ac:dyDescent="0.25">
      <c r="A4072" t="s">
        <v>5428</v>
      </c>
      <c r="B4072" t="s">
        <v>5429</v>
      </c>
      <c r="C4072" t="s">
        <v>6038</v>
      </c>
      <c r="D4072" s="13">
        <v>1482</v>
      </c>
      <c r="E4072" t="s">
        <v>9102</v>
      </c>
      <c r="F4072" t="str">
        <f>IF(ISERROR(VLOOKUP(Transaktionen[[#This Row],[Transaktionen]],BTT[Verwendete Transaktion (Pflichtauswahl)],1,FALSE)),"nein","ja")</f>
        <v>nein</v>
      </c>
    </row>
    <row r="4073" spans="1:6" x14ac:dyDescent="0.25">
      <c r="A4073" t="s">
        <v>5430</v>
      </c>
      <c r="B4073" t="s">
        <v>5431</v>
      </c>
      <c r="C4073" t="s">
        <v>6038</v>
      </c>
      <c r="D4073" s="13">
        <v>445</v>
      </c>
      <c r="E4073" t="s">
        <v>9102</v>
      </c>
      <c r="F4073" t="str">
        <f>IF(ISERROR(VLOOKUP(Transaktionen[[#This Row],[Transaktionen]],BTT[Verwendete Transaktion (Pflichtauswahl)],1,FALSE)),"nein","ja")</f>
        <v>nein</v>
      </c>
    </row>
    <row r="4074" spans="1:6" x14ac:dyDescent="0.25">
      <c r="A4074" t="s">
        <v>5432</v>
      </c>
      <c r="B4074" t="s">
        <v>5433</v>
      </c>
      <c r="C4074" t="s">
        <v>6038</v>
      </c>
      <c r="D4074" s="13">
        <v>210</v>
      </c>
      <c r="E4074" t="s">
        <v>9102</v>
      </c>
      <c r="F4074" t="str">
        <f>IF(ISERROR(VLOOKUP(Transaktionen[[#This Row],[Transaktionen]],BTT[Verwendete Transaktion (Pflichtauswahl)],1,FALSE)),"nein","ja")</f>
        <v>nein</v>
      </c>
    </row>
    <row r="4075" spans="1:6" x14ac:dyDescent="0.25">
      <c r="A4075" t="s">
        <v>5434</v>
      </c>
      <c r="B4075" t="s">
        <v>5435</v>
      </c>
      <c r="C4075" t="s">
        <v>6038</v>
      </c>
      <c r="D4075" s="13">
        <v>1914</v>
      </c>
      <c r="E4075" t="s">
        <v>9102</v>
      </c>
      <c r="F4075" t="str">
        <f>IF(ISERROR(VLOOKUP(Transaktionen[[#This Row],[Transaktionen]],BTT[Verwendete Transaktion (Pflichtauswahl)],1,FALSE)),"nein","ja")</f>
        <v>nein</v>
      </c>
    </row>
    <row r="4076" spans="1:6" x14ac:dyDescent="0.25">
      <c r="A4076" t="s">
        <v>5436</v>
      </c>
      <c r="B4076" t="s">
        <v>5437</v>
      </c>
      <c r="C4076" t="s">
        <v>6038</v>
      </c>
      <c r="D4076" s="13">
        <v>14</v>
      </c>
      <c r="E4076" t="s">
        <v>9102</v>
      </c>
      <c r="F4076" t="str">
        <f>IF(ISERROR(VLOOKUP(Transaktionen[[#This Row],[Transaktionen]],BTT[Verwendete Transaktion (Pflichtauswahl)],1,FALSE)),"nein","ja")</f>
        <v>nein</v>
      </c>
    </row>
    <row r="4077" spans="1:6" x14ac:dyDescent="0.25">
      <c r="A4077" t="s">
        <v>5438</v>
      </c>
      <c r="B4077" t="s">
        <v>5439</v>
      </c>
      <c r="C4077" t="s">
        <v>6038</v>
      </c>
      <c r="D4077" s="13">
        <v>3070</v>
      </c>
      <c r="E4077" t="s">
        <v>9102</v>
      </c>
      <c r="F4077" t="str">
        <f>IF(ISERROR(VLOOKUP(Transaktionen[[#This Row],[Transaktionen]],BTT[Verwendete Transaktion (Pflichtauswahl)],1,FALSE)),"nein","ja")</f>
        <v>nein</v>
      </c>
    </row>
    <row r="4078" spans="1:6" x14ac:dyDescent="0.25">
      <c r="A4078" t="s">
        <v>5440</v>
      </c>
      <c r="B4078" t="s">
        <v>5441</v>
      </c>
      <c r="C4078" t="s">
        <v>6038</v>
      </c>
      <c r="D4078" s="13">
        <v>3015</v>
      </c>
      <c r="E4078" t="s">
        <v>9102</v>
      </c>
      <c r="F4078" s="10" t="str">
        <f>IF(ISERROR(VLOOKUP(Transaktionen[[#This Row],[Transaktionen]],BTT[Verwendete Transaktion (Pflichtauswahl)],1,FALSE)),"nein","ja")</f>
        <v>nein</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nein</v>
      </c>
    </row>
    <row r="4081" spans="1:7" x14ac:dyDescent="0.25">
      <c r="A4081" t="s">
        <v>5444</v>
      </c>
      <c r="B4081" t="s">
        <v>5445</v>
      </c>
      <c r="C4081" t="s">
        <v>6038</v>
      </c>
      <c r="D4081" s="13">
        <v>2239</v>
      </c>
      <c r="E4081" t="s">
        <v>9102</v>
      </c>
      <c r="F4081" t="str">
        <f>IF(ISERROR(VLOOKUP(Transaktionen[[#This Row],[Transaktionen]],BTT[Verwendete Transaktion (Pflichtauswahl)],1,FALSE)),"nein","ja")</f>
        <v>nein</v>
      </c>
    </row>
    <row r="4082" spans="1:7" x14ac:dyDescent="0.25">
      <c r="A4082" t="s">
        <v>5446</v>
      </c>
      <c r="B4082" t="s">
        <v>5447</v>
      </c>
      <c r="C4082" t="s">
        <v>6038</v>
      </c>
      <c r="D4082" s="13">
        <v>22</v>
      </c>
      <c r="E4082" t="s">
        <v>9102</v>
      </c>
      <c r="F4082" t="str">
        <f>IF(ISERROR(VLOOKUP(Transaktionen[[#This Row],[Transaktionen]],BTT[Verwendete Transaktion (Pflichtauswahl)],1,FALSE)),"nein","ja")</f>
        <v>nein</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nein</v>
      </c>
    </row>
    <row r="4085" spans="1:7" x14ac:dyDescent="0.25">
      <c r="A4085" t="s">
        <v>5450</v>
      </c>
      <c r="B4085" t="s">
        <v>5451</v>
      </c>
      <c r="C4085" t="s">
        <v>6038</v>
      </c>
      <c r="D4085" s="13">
        <v>60</v>
      </c>
      <c r="E4085" t="s">
        <v>9102</v>
      </c>
      <c r="F4085" s="10" t="str">
        <f>IF(ISERROR(VLOOKUP(Transaktionen[[#This Row],[Transaktionen]],BTT[Verwendete Transaktion (Pflichtauswahl)],1,FALSE)),"nein","ja")</f>
        <v>nein</v>
      </c>
    </row>
    <row r="4086" spans="1:7" x14ac:dyDescent="0.25">
      <c r="A4086" t="s">
        <v>5452</v>
      </c>
      <c r="B4086" t="s">
        <v>5453</v>
      </c>
      <c r="C4086" t="s">
        <v>6038</v>
      </c>
      <c r="D4086" s="13">
        <v>363</v>
      </c>
      <c r="E4086" t="s">
        <v>9102</v>
      </c>
      <c r="F4086" s="10" t="str">
        <f>IF(ISERROR(VLOOKUP(Transaktionen[[#This Row],[Transaktionen]],BTT[Verwendete Transaktion (Pflichtauswahl)],1,FALSE)),"nein","ja")</f>
        <v>nein</v>
      </c>
    </row>
    <row r="4087" spans="1:7" x14ac:dyDescent="0.25">
      <c r="A4087" t="s">
        <v>5454</v>
      </c>
      <c r="B4087" t="s">
        <v>5455</v>
      </c>
      <c r="C4087" t="s">
        <v>6038</v>
      </c>
      <c r="D4087" s="13">
        <v>351</v>
      </c>
      <c r="E4087" t="s">
        <v>576</v>
      </c>
      <c r="F4087" t="str">
        <f>IF(ISERROR(VLOOKUP(Transaktionen[[#This Row],[Transaktionen]],BTT[Verwendete Transaktion (Pflichtauswahl)],1,FALSE)),"nein","ja")</f>
        <v>nein</v>
      </c>
    </row>
    <row r="4088" spans="1:7" x14ac:dyDescent="0.25">
      <c r="A4088" t="s">
        <v>5456</v>
      </c>
      <c r="B4088" t="s">
        <v>5457</v>
      </c>
      <c r="C4088" t="s">
        <v>6038</v>
      </c>
      <c r="D4088" s="13">
        <v>16266</v>
      </c>
      <c r="E4088" t="s">
        <v>9102</v>
      </c>
      <c r="F4088" t="str">
        <f>IF(ISERROR(VLOOKUP(Transaktionen[[#This Row],[Transaktionen]],BTT[Verwendete Transaktion (Pflichtauswahl)],1,FALSE)),"nein","ja")</f>
        <v>nein</v>
      </c>
    </row>
    <row r="4089" spans="1:7" x14ac:dyDescent="0.25">
      <c r="A4089" t="s">
        <v>5458</v>
      </c>
      <c r="B4089" t="s">
        <v>5459</v>
      </c>
      <c r="C4089" t="s">
        <v>6038</v>
      </c>
      <c r="D4089" s="13">
        <v>4750</v>
      </c>
      <c r="E4089" t="s">
        <v>9102</v>
      </c>
      <c r="F4089" t="str">
        <f>IF(ISERROR(VLOOKUP(Transaktionen[[#This Row],[Transaktionen]],BTT[Verwendete Transaktion (Pflichtauswahl)],1,FALSE)),"nein","ja")</f>
        <v>nein</v>
      </c>
    </row>
    <row r="4090" spans="1:7" x14ac:dyDescent="0.25">
      <c r="A4090" t="s">
        <v>5460</v>
      </c>
      <c r="B4090" t="s">
        <v>5461</v>
      </c>
      <c r="C4090" t="s">
        <v>6038</v>
      </c>
      <c r="D4090" s="13">
        <v>2425</v>
      </c>
      <c r="E4090" t="s">
        <v>9102</v>
      </c>
      <c r="F4090" t="str">
        <f>IF(ISERROR(VLOOKUP(Transaktionen[[#This Row],[Transaktionen]],BTT[Verwendete Transaktion (Pflichtauswahl)],1,FALSE)),"nein","ja")</f>
        <v>nein</v>
      </c>
    </row>
    <row r="4091" spans="1:7" x14ac:dyDescent="0.25">
      <c r="A4091" t="s">
        <v>5462</v>
      </c>
      <c r="B4091" t="s">
        <v>5463</v>
      </c>
      <c r="C4091" t="s">
        <v>6038</v>
      </c>
      <c r="D4091" s="13">
        <v>30</v>
      </c>
      <c r="E4091" t="s">
        <v>9102</v>
      </c>
      <c r="F4091" t="str">
        <f>IF(ISERROR(VLOOKUP(Transaktionen[[#This Row],[Transaktionen]],BTT[Verwendete Transaktion (Pflichtauswahl)],1,FALSE)),"nein","ja")</f>
        <v>nein</v>
      </c>
    </row>
    <row r="4092" spans="1:7" x14ac:dyDescent="0.25">
      <c r="A4092" t="s">
        <v>5464</v>
      </c>
      <c r="B4092" t="s">
        <v>5465</v>
      </c>
      <c r="C4092" t="s">
        <v>3</v>
      </c>
      <c r="D4092" s="13">
        <v>43</v>
      </c>
      <c r="E4092" t="s">
        <v>9102</v>
      </c>
      <c r="F4092" t="str">
        <f>IF(ISERROR(VLOOKUP(Transaktionen[[#This Row],[Transaktionen]],BTT[Verwendete Transaktion (Pflichtauswahl)],1,FALSE)),"nein","ja")</f>
        <v>nein</v>
      </c>
    </row>
    <row r="4093" spans="1:7" x14ac:dyDescent="0.25">
      <c r="A4093" t="s">
        <v>5466</v>
      </c>
      <c r="B4093" t="s">
        <v>5467</v>
      </c>
      <c r="C4093" t="s">
        <v>6038</v>
      </c>
      <c r="D4093" s="13">
        <v>12052</v>
      </c>
      <c r="E4093" t="s">
        <v>9102</v>
      </c>
      <c r="F4093" t="str">
        <f>IF(ISERROR(VLOOKUP(Transaktionen[[#This Row],[Transaktionen]],BTT[Verwendete Transaktion (Pflichtauswahl)],1,FALSE)),"nein","ja")</f>
        <v>nein</v>
      </c>
    </row>
    <row r="4094" spans="1:7" x14ac:dyDescent="0.25">
      <c r="A4094" t="s">
        <v>5468</v>
      </c>
      <c r="B4094" t="s">
        <v>5469</v>
      </c>
      <c r="C4094" t="s">
        <v>6038</v>
      </c>
      <c r="D4094" s="13">
        <v>196</v>
      </c>
      <c r="E4094" t="s">
        <v>9102</v>
      </c>
      <c r="F4094" t="str">
        <f>IF(ISERROR(VLOOKUP(Transaktionen[[#This Row],[Transaktionen]],BTT[Verwendete Transaktion (Pflichtauswahl)],1,FALSE)),"nein","ja")</f>
        <v>nein</v>
      </c>
    </row>
    <row r="4095" spans="1:7" x14ac:dyDescent="0.25">
      <c r="A4095" t="s">
        <v>5470</v>
      </c>
      <c r="B4095" t="s">
        <v>5471</v>
      </c>
      <c r="C4095" t="s">
        <v>6038</v>
      </c>
      <c r="D4095" s="13">
        <v>4</v>
      </c>
      <c r="E4095" t="s">
        <v>9102</v>
      </c>
      <c r="F4095" t="str">
        <f>IF(ISERROR(VLOOKUP(Transaktionen[[#This Row],[Transaktionen]],BTT[Verwendete Transaktion (Pflichtauswahl)],1,FALSE)),"nein","ja")</f>
        <v>nein</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ja</v>
      </c>
    </row>
    <row r="4099" spans="1:7" x14ac:dyDescent="0.25">
      <c r="A4099" t="s">
        <v>5474</v>
      </c>
      <c r="B4099" t="s">
        <v>5475</v>
      </c>
      <c r="C4099" t="s">
        <v>6038</v>
      </c>
      <c r="D4099" s="13">
        <v>36</v>
      </c>
      <c r="E4099" t="s">
        <v>9102</v>
      </c>
      <c r="F4099" t="str">
        <f>IF(ISERROR(VLOOKUP(Transaktionen[[#This Row],[Transaktionen]],BTT[Verwendete Transaktion (Pflichtauswahl)],1,FALSE)),"nein","ja")</f>
        <v>nein</v>
      </c>
    </row>
    <row r="4100" spans="1:7" x14ac:dyDescent="0.25">
      <c r="A4100" t="s">
        <v>5476</v>
      </c>
      <c r="B4100" t="s">
        <v>5477</v>
      </c>
      <c r="C4100" t="s">
        <v>6038</v>
      </c>
      <c r="D4100" s="13">
        <v>22</v>
      </c>
      <c r="E4100" t="s">
        <v>9102</v>
      </c>
      <c r="F4100" t="str">
        <f>IF(ISERROR(VLOOKUP(Transaktionen[[#This Row],[Transaktionen]],BTT[Verwendete Transaktion (Pflichtauswahl)],1,FALSE)),"nein","ja")</f>
        <v>nein</v>
      </c>
    </row>
    <row r="4101" spans="1:7" x14ac:dyDescent="0.25">
      <c r="A4101" t="s">
        <v>5478</v>
      </c>
      <c r="B4101" t="s">
        <v>2953</v>
      </c>
      <c r="C4101" t="s">
        <v>6038</v>
      </c>
      <c r="D4101" s="13">
        <v>37</v>
      </c>
      <c r="E4101" t="s">
        <v>9102</v>
      </c>
      <c r="F4101" t="str">
        <f>IF(ISERROR(VLOOKUP(Transaktionen[[#This Row],[Transaktionen]],BTT[Verwendete Transaktion (Pflichtauswahl)],1,FALSE)),"nein","ja")</f>
        <v>nein</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nein</v>
      </c>
    </row>
    <row r="4104" spans="1:7" x14ac:dyDescent="0.25">
      <c r="A4104" t="s">
        <v>5481</v>
      </c>
      <c r="B4104" t="s">
        <v>5482</v>
      </c>
      <c r="C4104" t="s">
        <v>6038</v>
      </c>
      <c r="D4104" s="13">
        <v>3010</v>
      </c>
      <c r="E4104" t="s">
        <v>9102</v>
      </c>
      <c r="F4104" t="str">
        <f>IF(ISERROR(VLOOKUP(Transaktionen[[#This Row],[Transaktionen]],BTT[Verwendete Transaktion (Pflichtauswahl)],1,FALSE)),"nein","ja")</f>
        <v>nein</v>
      </c>
    </row>
    <row r="4105" spans="1:7" x14ac:dyDescent="0.25">
      <c r="A4105" t="s">
        <v>5483</v>
      </c>
      <c r="B4105" t="s">
        <v>5484</v>
      </c>
      <c r="C4105" t="s">
        <v>6038</v>
      </c>
      <c r="D4105" s="13">
        <v>1817</v>
      </c>
      <c r="E4105" t="s">
        <v>9102</v>
      </c>
      <c r="F4105" t="str">
        <f>IF(ISERROR(VLOOKUP(Transaktionen[[#This Row],[Transaktionen]],BTT[Verwendete Transaktion (Pflichtauswahl)],1,FALSE)),"nein","ja")</f>
        <v>nein</v>
      </c>
    </row>
    <row r="4106" spans="1:7" x14ac:dyDescent="0.25">
      <c r="A4106" t="s">
        <v>5485</v>
      </c>
      <c r="B4106" t="s">
        <v>3023</v>
      </c>
      <c r="C4106" t="s">
        <v>6038</v>
      </c>
      <c r="D4106" s="13">
        <v>441</v>
      </c>
      <c r="E4106" t="s">
        <v>9102</v>
      </c>
      <c r="F4106" t="str">
        <f>IF(ISERROR(VLOOKUP(Transaktionen[[#This Row],[Transaktionen]],BTT[Verwendete Transaktion (Pflichtauswahl)],1,FALSE)),"nein","ja")</f>
        <v>nein</v>
      </c>
    </row>
    <row r="4107" spans="1:7" x14ac:dyDescent="0.25">
      <c r="A4107" t="s">
        <v>5486</v>
      </c>
      <c r="B4107" t="s">
        <v>5487</v>
      </c>
      <c r="C4107" t="s">
        <v>6038</v>
      </c>
      <c r="D4107" s="13">
        <v>29069</v>
      </c>
      <c r="E4107" t="s">
        <v>9102</v>
      </c>
      <c r="F4107" t="str">
        <f>IF(ISERROR(VLOOKUP(Transaktionen[[#This Row],[Transaktionen]],BTT[Verwendete Transaktion (Pflichtauswahl)],1,FALSE)),"nein","ja")</f>
        <v>nein</v>
      </c>
    </row>
    <row r="4108" spans="1:7" x14ac:dyDescent="0.25">
      <c r="A4108" t="s">
        <v>5488</v>
      </c>
      <c r="B4108" t="s">
        <v>5489</v>
      </c>
      <c r="C4108" t="s">
        <v>6038</v>
      </c>
      <c r="D4108" s="13">
        <v>273790</v>
      </c>
      <c r="E4108" t="s">
        <v>9102</v>
      </c>
      <c r="F4108" t="str">
        <f>IF(ISERROR(VLOOKUP(Transaktionen[[#This Row],[Transaktionen]],BTT[Verwendete Transaktion (Pflichtauswahl)],1,FALSE)),"nein","ja")</f>
        <v>nein</v>
      </c>
    </row>
    <row r="4109" spans="1:7" x14ac:dyDescent="0.25">
      <c r="A4109" t="s">
        <v>5490</v>
      </c>
      <c r="B4109" t="s">
        <v>5491</v>
      </c>
      <c r="C4109" t="s">
        <v>6038</v>
      </c>
      <c r="D4109" s="13">
        <v>562</v>
      </c>
      <c r="E4109" t="s">
        <v>9102</v>
      </c>
      <c r="F4109" t="str">
        <f>IF(ISERROR(VLOOKUP(Transaktionen[[#This Row],[Transaktionen]],BTT[Verwendete Transaktion (Pflichtauswahl)],1,FALSE)),"nein","ja")</f>
        <v>nein</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nein</v>
      </c>
    </row>
    <row r="4113" spans="1:7" x14ac:dyDescent="0.25">
      <c r="A4113" t="s">
        <v>5494</v>
      </c>
      <c r="B4113" t="s">
        <v>5495</v>
      </c>
      <c r="C4113" t="s">
        <v>6038</v>
      </c>
      <c r="D4113" s="13">
        <v>64</v>
      </c>
      <c r="E4113" t="s">
        <v>9102</v>
      </c>
      <c r="F4113" t="str">
        <f>IF(ISERROR(VLOOKUP(Transaktionen[[#This Row],[Transaktionen]],BTT[Verwendete Transaktion (Pflichtauswahl)],1,FALSE)),"nein","ja")</f>
        <v>nein</v>
      </c>
    </row>
    <row r="4114" spans="1:7" x14ac:dyDescent="0.25">
      <c r="A4114" t="s">
        <v>5496</v>
      </c>
      <c r="B4114" t="s">
        <v>5497</v>
      </c>
      <c r="C4114" t="s">
        <v>6038</v>
      </c>
      <c r="D4114" s="13">
        <v>79897</v>
      </c>
      <c r="E4114" t="s">
        <v>9102</v>
      </c>
      <c r="F4114" t="str">
        <f>IF(ISERROR(VLOOKUP(Transaktionen[[#This Row],[Transaktionen]],BTT[Verwendete Transaktion (Pflichtauswahl)],1,FALSE)),"nein","ja")</f>
        <v>nein</v>
      </c>
    </row>
    <row r="4115" spans="1:7" x14ac:dyDescent="0.25">
      <c r="A4115" t="s">
        <v>5498</v>
      </c>
      <c r="B4115" t="s">
        <v>5499</v>
      </c>
      <c r="C4115" t="s">
        <v>6038</v>
      </c>
      <c r="D4115" s="13">
        <v>18</v>
      </c>
      <c r="E4115" t="s">
        <v>9102</v>
      </c>
      <c r="F4115" t="str">
        <f>IF(ISERROR(VLOOKUP(Transaktionen[[#This Row],[Transaktionen]],BTT[Verwendete Transaktion (Pflichtauswahl)],1,FALSE)),"nein","ja")</f>
        <v>nein</v>
      </c>
    </row>
    <row r="4116" spans="1:7" x14ac:dyDescent="0.25">
      <c r="A4116" t="s">
        <v>5500</v>
      </c>
      <c r="B4116" t="s">
        <v>670</v>
      </c>
      <c r="C4116" t="s">
        <v>6038</v>
      </c>
      <c r="D4116" s="13">
        <v>56</v>
      </c>
      <c r="E4116" t="s">
        <v>9102</v>
      </c>
      <c r="F4116" t="str">
        <f>IF(ISERROR(VLOOKUP(Transaktionen[[#This Row],[Transaktionen]],BTT[Verwendete Transaktion (Pflichtauswahl)],1,FALSE)),"nein","ja")</f>
        <v>nein</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nein</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nein</v>
      </c>
    </row>
    <row r="4122" spans="1:7" x14ac:dyDescent="0.25">
      <c r="A4122" t="s">
        <v>5504</v>
      </c>
      <c r="B4122" t="s">
        <v>5505</v>
      </c>
      <c r="C4122" t="s">
        <v>6038</v>
      </c>
      <c r="D4122" s="13">
        <v>112</v>
      </c>
      <c r="E4122" t="s">
        <v>9102</v>
      </c>
      <c r="F4122" t="str">
        <f>IF(ISERROR(VLOOKUP(Transaktionen[[#This Row],[Transaktionen]],BTT[Verwendete Transaktion (Pflichtauswahl)],1,FALSE)),"nein","ja")</f>
        <v>nein</v>
      </c>
    </row>
    <row r="4123" spans="1:7" x14ac:dyDescent="0.25">
      <c r="A4123" t="s">
        <v>5506</v>
      </c>
      <c r="B4123" t="s">
        <v>5507</v>
      </c>
      <c r="C4123" t="s">
        <v>6038</v>
      </c>
      <c r="D4123" s="13">
        <v>5504</v>
      </c>
      <c r="E4123" t="s">
        <v>9102</v>
      </c>
      <c r="F4123" t="str">
        <f>IF(ISERROR(VLOOKUP(Transaktionen[[#This Row],[Transaktionen]],BTT[Verwendete Transaktion (Pflichtauswahl)],1,FALSE)),"nein","ja")</f>
        <v>nein</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nein</v>
      </c>
    </row>
    <row r="4126" spans="1:7" x14ac:dyDescent="0.25">
      <c r="A4126" t="s">
        <v>5510</v>
      </c>
      <c r="B4126" t="s">
        <v>5511</v>
      </c>
      <c r="C4126" t="s">
        <v>6038</v>
      </c>
      <c r="D4126" s="13">
        <v>103</v>
      </c>
      <c r="E4126" t="s">
        <v>9102</v>
      </c>
      <c r="F4126" t="str">
        <f>IF(ISERROR(VLOOKUP(Transaktionen[[#This Row],[Transaktionen]],BTT[Verwendete Transaktion (Pflichtauswahl)],1,FALSE)),"nein","ja")</f>
        <v>nein</v>
      </c>
    </row>
    <row r="4127" spans="1:7" x14ac:dyDescent="0.25">
      <c r="A4127" t="s">
        <v>5512</v>
      </c>
      <c r="B4127" t="s">
        <v>5513</v>
      </c>
      <c r="C4127" t="s">
        <v>6038</v>
      </c>
      <c r="D4127" s="13" t="s">
        <v>576</v>
      </c>
      <c r="E4127" t="s">
        <v>576</v>
      </c>
      <c r="F4127" t="str">
        <f>IF(ISERROR(VLOOKUP(Transaktionen[[#This Row],[Transaktionen]],BTT[Verwendete Transaktion (Pflichtauswahl)],1,FALSE)),"nein","ja")</f>
        <v>nein</v>
      </c>
    </row>
    <row r="4128" spans="1:7" x14ac:dyDescent="0.25">
      <c r="A4128" t="s">
        <v>5514</v>
      </c>
      <c r="B4128" t="s">
        <v>5515</v>
      </c>
      <c r="C4128" t="s">
        <v>6038</v>
      </c>
      <c r="D4128" s="13">
        <v>2200</v>
      </c>
      <c r="E4128" t="s">
        <v>9102</v>
      </c>
      <c r="F4128" t="str">
        <f>IF(ISERROR(VLOOKUP(Transaktionen[[#This Row],[Transaktionen]],BTT[Verwendete Transaktion (Pflichtauswahl)],1,FALSE)),"nein","ja")</f>
        <v>nein</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nein</v>
      </c>
    </row>
    <row r="4132" spans="1:7" x14ac:dyDescent="0.25">
      <c r="A4132" t="s">
        <v>5518</v>
      </c>
      <c r="B4132" t="s">
        <v>5519</v>
      </c>
      <c r="C4132" t="s">
        <v>6038</v>
      </c>
      <c r="D4132" s="13">
        <v>24</v>
      </c>
      <c r="E4132" t="s">
        <v>9102</v>
      </c>
      <c r="F4132" t="str">
        <f>IF(ISERROR(VLOOKUP(Transaktionen[[#This Row],[Transaktionen]],BTT[Verwendete Transaktion (Pflichtauswahl)],1,FALSE)),"nein","ja")</f>
        <v>nein</v>
      </c>
    </row>
    <row r="4133" spans="1:7" x14ac:dyDescent="0.25">
      <c r="A4133" t="s">
        <v>5520</v>
      </c>
      <c r="B4133" t="s">
        <v>5521</v>
      </c>
      <c r="C4133" t="s">
        <v>6038</v>
      </c>
      <c r="D4133" s="13">
        <v>306</v>
      </c>
      <c r="E4133" t="s">
        <v>9102</v>
      </c>
      <c r="F4133" t="str">
        <f>IF(ISERROR(VLOOKUP(Transaktionen[[#This Row],[Transaktionen]],BTT[Verwendete Transaktion (Pflichtauswahl)],1,FALSE)),"nein","ja")</f>
        <v>nein</v>
      </c>
    </row>
    <row r="4134" spans="1:7" x14ac:dyDescent="0.25">
      <c r="A4134" t="s">
        <v>5522</v>
      </c>
      <c r="B4134" t="s">
        <v>5523</v>
      </c>
      <c r="C4134" t="s">
        <v>6038</v>
      </c>
      <c r="D4134" s="13">
        <v>2</v>
      </c>
      <c r="E4134" t="s">
        <v>9102</v>
      </c>
      <c r="F4134" t="str">
        <f>IF(ISERROR(VLOOKUP(Transaktionen[[#This Row],[Transaktionen]],BTT[Verwendete Transaktion (Pflichtauswahl)],1,FALSE)),"nein","ja")</f>
        <v>nein</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nein</v>
      </c>
    </row>
    <row r="4139" spans="1:7" x14ac:dyDescent="0.25">
      <c r="A4139" t="s">
        <v>5528</v>
      </c>
      <c r="B4139" t="s">
        <v>5529</v>
      </c>
      <c r="C4139" t="s">
        <v>6038</v>
      </c>
      <c r="D4139" s="13">
        <v>32</v>
      </c>
      <c r="E4139" t="s">
        <v>9102</v>
      </c>
      <c r="F4139" t="str">
        <f>IF(ISERROR(VLOOKUP(Transaktionen[[#This Row],[Transaktionen]],BTT[Verwendete Transaktion (Pflichtauswahl)],1,FALSE)),"nein","ja")</f>
        <v>nein</v>
      </c>
    </row>
    <row r="4140" spans="1:7" x14ac:dyDescent="0.25">
      <c r="A4140" t="s">
        <v>5530</v>
      </c>
      <c r="B4140" t="s">
        <v>5531</v>
      </c>
      <c r="C4140" t="s">
        <v>6038</v>
      </c>
      <c r="D4140" s="13">
        <v>99</v>
      </c>
      <c r="E4140" t="s">
        <v>9102</v>
      </c>
      <c r="F4140" t="str">
        <f>IF(ISERROR(VLOOKUP(Transaktionen[[#This Row],[Transaktionen]],BTT[Verwendete Transaktion (Pflichtauswahl)],1,FALSE)),"nein","ja")</f>
        <v>nein</v>
      </c>
    </row>
    <row r="4141" spans="1:7" x14ac:dyDescent="0.25">
      <c r="A4141" t="s">
        <v>5532</v>
      </c>
      <c r="B4141" t="s">
        <v>5533</v>
      </c>
      <c r="C4141" t="s">
        <v>6038</v>
      </c>
      <c r="D4141" s="13">
        <v>46</v>
      </c>
      <c r="E4141" t="s">
        <v>9102</v>
      </c>
      <c r="F4141" t="str">
        <f>IF(ISERROR(VLOOKUP(Transaktionen[[#This Row],[Transaktionen]],BTT[Verwendete Transaktion (Pflichtauswahl)],1,FALSE)),"nein","ja")</f>
        <v>nein</v>
      </c>
    </row>
    <row r="4142" spans="1:7" x14ac:dyDescent="0.25">
      <c r="A4142" t="s">
        <v>5534</v>
      </c>
      <c r="B4142" t="s">
        <v>5535</v>
      </c>
      <c r="C4142" t="s">
        <v>6038</v>
      </c>
      <c r="D4142" s="13">
        <v>4</v>
      </c>
      <c r="E4142" t="s">
        <v>9102</v>
      </c>
      <c r="F4142" t="str">
        <f>IF(ISERROR(VLOOKUP(Transaktionen[[#This Row],[Transaktionen]],BTT[Verwendete Transaktion (Pflichtauswahl)],1,FALSE)),"nein","ja")</f>
        <v>nein</v>
      </c>
    </row>
    <row r="4143" spans="1:7" x14ac:dyDescent="0.25">
      <c r="A4143" t="s">
        <v>5536</v>
      </c>
      <c r="B4143" t="s">
        <v>5537</v>
      </c>
      <c r="C4143" t="s">
        <v>6038</v>
      </c>
      <c r="D4143" s="13">
        <v>2136</v>
      </c>
      <c r="E4143" t="s">
        <v>9102</v>
      </c>
      <c r="F4143" t="str">
        <f>IF(ISERROR(VLOOKUP(Transaktionen[[#This Row],[Transaktionen]],BTT[Verwendete Transaktion (Pflichtauswahl)],1,FALSE)),"nein","ja")</f>
        <v>nein</v>
      </c>
    </row>
    <row r="4144" spans="1:7" x14ac:dyDescent="0.25">
      <c r="A4144" t="s">
        <v>5538</v>
      </c>
      <c r="B4144" t="s">
        <v>5539</v>
      </c>
      <c r="C4144" t="s">
        <v>6038</v>
      </c>
      <c r="D4144" s="13">
        <v>3371</v>
      </c>
      <c r="E4144" t="s">
        <v>9102</v>
      </c>
      <c r="F4144" t="str">
        <f>IF(ISERROR(VLOOKUP(Transaktionen[[#This Row],[Transaktionen]],BTT[Verwendete Transaktion (Pflichtauswahl)],1,FALSE)),"nein","ja")</f>
        <v>nein</v>
      </c>
    </row>
    <row r="4145" spans="1:7" x14ac:dyDescent="0.25">
      <c r="A4145" t="s">
        <v>5540</v>
      </c>
      <c r="B4145" t="s">
        <v>5541</v>
      </c>
      <c r="C4145" t="s">
        <v>6038</v>
      </c>
      <c r="D4145" s="13">
        <v>69</v>
      </c>
      <c r="E4145" t="s">
        <v>9102</v>
      </c>
      <c r="F4145" t="str">
        <f>IF(ISERROR(VLOOKUP(Transaktionen[[#This Row],[Transaktionen]],BTT[Verwendete Transaktion (Pflichtauswahl)],1,FALSE)),"nein","ja")</f>
        <v>nein</v>
      </c>
    </row>
    <row r="4146" spans="1:7" x14ac:dyDescent="0.25">
      <c r="A4146" t="s">
        <v>5542</v>
      </c>
      <c r="B4146" t="s">
        <v>5543</v>
      </c>
      <c r="C4146" t="s">
        <v>6038</v>
      </c>
      <c r="D4146" s="13" t="s">
        <v>576</v>
      </c>
      <c r="E4146" t="s">
        <v>576</v>
      </c>
      <c r="F4146" t="str">
        <f>IF(ISERROR(VLOOKUP(Transaktionen[[#This Row],[Transaktionen]],BTT[Verwendete Transaktion (Pflichtauswahl)],1,FALSE)),"nein","ja")</f>
        <v>nein</v>
      </c>
    </row>
    <row r="4147" spans="1:7" x14ac:dyDescent="0.25">
      <c r="A4147" t="s">
        <v>5550</v>
      </c>
      <c r="B4147" t="s">
        <v>5551</v>
      </c>
      <c r="C4147" t="s">
        <v>6036</v>
      </c>
      <c r="D4147" s="13">
        <v>111</v>
      </c>
      <c r="E4147" t="s">
        <v>9103</v>
      </c>
      <c r="F4147" t="str">
        <f>IF(ISERROR(VLOOKUP(Transaktionen[[#This Row],[Transaktionen]],BTT[Verwendete Transaktion (Pflichtauswahl)],1,FALSE)),"nein","ja")</f>
        <v>nein</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nein</v>
      </c>
    </row>
    <row r="4150" spans="1:7" x14ac:dyDescent="0.25">
      <c r="A4150" t="s">
        <v>5698</v>
      </c>
      <c r="B4150" t="s">
        <v>5699</v>
      </c>
      <c r="C4150" t="s">
        <v>6041</v>
      </c>
      <c r="D4150" s="13">
        <v>180</v>
      </c>
      <c r="E4150" t="s">
        <v>9102</v>
      </c>
      <c r="F4150" t="str">
        <f>IF(ISERROR(VLOOKUP(Transaktionen[[#This Row],[Transaktionen]],BTT[Verwendete Transaktion (Pflichtauswahl)],1,FALSE)),"nein","ja")</f>
        <v>nein</v>
      </c>
    </row>
    <row r="4151" spans="1:7" x14ac:dyDescent="0.25">
      <c r="A4151" t="s">
        <v>5700</v>
      </c>
      <c r="B4151" t="s">
        <v>5701</v>
      </c>
      <c r="C4151" t="s">
        <v>6041</v>
      </c>
      <c r="D4151" s="13">
        <v>51683</v>
      </c>
      <c r="E4151" t="s">
        <v>9102</v>
      </c>
      <c r="F4151" t="str">
        <f>IF(ISERROR(VLOOKUP(Transaktionen[[#This Row],[Transaktionen]],BTT[Verwendete Transaktion (Pflichtauswahl)],1,FALSE)),"nein","ja")</f>
        <v>nein</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nein</v>
      </c>
    </row>
    <row r="4156" spans="1:7" x14ac:dyDescent="0.25">
      <c r="A4156" t="s">
        <v>5554</v>
      </c>
      <c r="B4156" t="s">
        <v>5555</v>
      </c>
      <c r="C4156" t="s">
        <v>6041</v>
      </c>
      <c r="D4156" s="13">
        <v>15996</v>
      </c>
      <c r="E4156" t="s">
        <v>9102</v>
      </c>
      <c r="F4156" t="str">
        <f>IF(ISERROR(VLOOKUP(Transaktionen[[#This Row],[Transaktionen]],BTT[Verwendete Transaktion (Pflichtauswahl)],1,FALSE)),"nein","ja")</f>
        <v>nein</v>
      </c>
    </row>
    <row r="4157" spans="1:7" x14ac:dyDescent="0.25">
      <c r="A4157" t="s">
        <v>7434</v>
      </c>
      <c r="B4157" t="s">
        <v>8439</v>
      </c>
      <c r="C4157" t="s">
        <v>6041</v>
      </c>
      <c r="D4157" s="13">
        <v>14</v>
      </c>
      <c r="E4157" t="s">
        <v>9102</v>
      </c>
      <c r="F4157" t="str">
        <f>IF(ISERROR(VLOOKUP(Transaktionen[[#This Row],[Transaktionen]],BTT[Verwendete Transaktion (Pflichtauswahl)],1,FALSE)),"nein","ja")</f>
        <v>nein</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nein</v>
      </c>
    </row>
    <row r="4162" spans="1:7" x14ac:dyDescent="0.25">
      <c r="A4162" t="s">
        <v>5558</v>
      </c>
      <c r="B4162" t="s">
        <v>5559</v>
      </c>
      <c r="C4162" t="s">
        <v>6041</v>
      </c>
      <c r="D4162" s="13">
        <v>94465</v>
      </c>
      <c r="E4162" t="s">
        <v>9102</v>
      </c>
      <c r="F4162" t="str">
        <f>IF(ISERROR(VLOOKUP(Transaktionen[[#This Row],[Transaktionen]],BTT[Verwendete Transaktion (Pflichtauswahl)],1,FALSE)),"nein","ja")</f>
        <v>nein</v>
      </c>
    </row>
    <row r="4163" spans="1:7" x14ac:dyDescent="0.25">
      <c r="A4163" t="s">
        <v>7435</v>
      </c>
      <c r="B4163" t="s">
        <v>8440</v>
      </c>
      <c r="C4163" t="s">
        <v>6041</v>
      </c>
      <c r="D4163" s="13">
        <v>60</v>
      </c>
      <c r="E4163" t="s">
        <v>9102</v>
      </c>
      <c r="F4163" t="str">
        <f>IF(ISERROR(VLOOKUP(Transaktionen[[#This Row],[Transaktionen]],BTT[Verwendete Transaktion (Pflichtauswahl)],1,FALSE)),"nein","ja")</f>
        <v>nein</v>
      </c>
    </row>
    <row r="4164" spans="1:7" x14ac:dyDescent="0.25">
      <c r="A4164" t="s">
        <v>5560</v>
      </c>
      <c r="B4164" t="s">
        <v>5561</v>
      </c>
      <c r="C4164" t="s">
        <v>6041</v>
      </c>
      <c r="D4164" s="13">
        <v>30</v>
      </c>
      <c r="E4164" t="s">
        <v>9103</v>
      </c>
      <c r="F4164" t="str">
        <f>IF(ISERROR(VLOOKUP(Transaktionen[[#This Row],[Transaktionen]],BTT[Verwendete Transaktion (Pflichtauswahl)],1,FALSE)),"nein","ja")</f>
        <v>nein</v>
      </c>
    </row>
    <row r="4165" spans="1:7" x14ac:dyDescent="0.25">
      <c r="A4165" t="s">
        <v>5562</v>
      </c>
      <c r="B4165" t="s">
        <v>5563</v>
      </c>
      <c r="C4165" t="s">
        <v>6041</v>
      </c>
      <c r="D4165" s="13">
        <v>370</v>
      </c>
      <c r="E4165" t="s">
        <v>9102</v>
      </c>
      <c r="F4165" t="str">
        <f>IF(ISERROR(VLOOKUP(Transaktionen[[#This Row],[Transaktionen]],BTT[Verwendete Transaktion (Pflichtauswahl)],1,FALSE)),"nein","ja")</f>
        <v>nein</v>
      </c>
    </row>
    <row r="4166" spans="1:7" x14ac:dyDescent="0.25">
      <c r="A4166" t="s">
        <v>5564</v>
      </c>
      <c r="B4166" t="s">
        <v>5565</v>
      </c>
      <c r="C4166" t="s">
        <v>6041</v>
      </c>
      <c r="D4166" s="13">
        <v>6537</v>
      </c>
      <c r="E4166" t="s">
        <v>9102</v>
      </c>
      <c r="F4166" t="str">
        <f>IF(ISERROR(VLOOKUP(Transaktionen[[#This Row],[Transaktionen]],BTT[Verwendete Transaktion (Pflichtauswahl)],1,FALSE)),"nein","ja")</f>
        <v>nein</v>
      </c>
    </row>
    <row r="4167" spans="1:7" x14ac:dyDescent="0.25">
      <c r="A4167" t="s">
        <v>5566</v>
      </c>
      <c r="B4167" t="s">
        <v>5567</v>
      </c>
      <c r="C4167" t="s">
        <v>6041</v>
      </c>
      <c r="D4167" s="13">
        <v>14034</v>
      </c>
      <c r="E4167" t="s">
        <v>9102</v>
      </c>
      <c r="F4167" t="str">
        <f>IF(ISERROR(VLOOKUP(Transaktionen[[#This Row],[Transaktionen]],BTT[Verwendete Transaktion (Pflichtauswahl)],1,FALSE)),"nein","ja")</f>
        <v>nein</v>
      </c>
    </row>
    <row r="4168" spans="1:7" x14ac:dyDescent="0.25">
      <c r="A4168" t="s">
        <v>7436</v>
      </c>
      <c r="B4168" t="s">
        <v>8441</v>
      </c>
      <c r="C4168" t="s">
        <v>6041</v>
      </c>
      <c r="D4168" s="13">
        <v>2</v>
      </c>
      <c r="E4168" t="s">
        <v>9102</v>
      </c>
      <c r="F4168" t="str">
        <f>IF(ISERROR(VLOOKUP(Transaktionen[[#This Row],[Transaktionen]],BTT[Verwendete Transaktion (Pflichtauswahl)],1,FALSE)),"nein","ja")</f>
        <v>nein</v>
      </c>
    </row>
    <row r="4169" spans="1:7" x14ac:dyDescent="0.25">
      <c r="A4169" t="s">
        <v>5568</v>
      </c>
      <c r="B4169" t="s">
        <v>5569</v>
      </c>
      <c r="C4169" t="s">
        <v>6041</v>
      </c>
      <c r="D4169" s="13">
        <v>2406</v>
      </c>
      <c r="E4169" t="s">
        <v>9102</v>
      </c>
      <c r="F4169" t="str">
        <f>IF(ISERROR(VLOOKUP(Transaktionen[[#This Row],[Transaktionen]],BTT[Verwendete Transaktion (Pflichtauswahl)],1,FALSE)),"nein","ja")</f>
        <v>ja</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ja</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ja</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ja</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ja</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ja</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ja</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ja</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ja</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ja</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ja</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ja</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ja</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ja</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ja</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ja</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nein</v>
      </c>
    </row>
    <row r="4186" spans="1:7" x14ac:dyDescent="0.25">
      <c r="A4186" t="s">
        <v>5600</v>
      </c>
      <c r="B4186" t="s">
        <v>5601</v>
      </c>
      <c r="C4186" t="s">
        <v>6041</v>
      </c>
      <c r="D4186" s="13">
        <v>88</v>
      </c>
      <c r="E4186" t="s">
        <v>9102</v>
      </c>
      <c r="F4186" t="str">
        <f>IF(ISERROR(VLOOKUP(Transaktionen[[#This Row],[Transaktionen]],BTT[Verwendete Transaktion (Pflichtauswahl)],1,FALSE)),"nein","ja")</f>
        <v>nein</v>
      </c>
    </row>
    <row r="4187" spans="1:7" x14ac:dyDescent="0.25">
      <c r="A4187" t="s">
        <v>5602</v>
      </c>
      <c r="B4187" t="s">
        <v>5603</v>
      </c>
      <c r="C4187" t="s">
        <v>6041</v>
      </c>
      <c r="D4187" s="13">
        <v>6</v>
      </c>
      <c r="E4187" t="s">
        <v>9102</v>
      </c>
      <c r="F4187" t="str">
        <f>IF(ISERROR(VLOOKUP(Transaktionen[[#This Row],[Transaktionen]],BTT[Verwendete Transaktion (Pflichtauswahl)],1,FALSE)),"nein","ja")</f>
        <v>nein</v>
      </c>
    </row>
    <row r="4188" spans="1:7" x14ac:dyDescent="0.25">
      <c r="A4188" t="s">
        <v>5604</v>
      </c>
      <c r="B4188" t="s">
        <v>5605</v>
      </c>
      <c r="C4188" t="s">
        <v>6041</v>
      </c>
      <c r="D4188" s="13">
        <v>18</v>
      </c>
      <c r="E4188" t="s">
        <v>9102</v>
      </c>
      <c r="F4188" t="str">
        <f>IF(ISERROR(VLOOKUP(Transaktionen[[#This Row],[Transaktionen]],BTT[Verwendete Transaktion (Pflichtauswahl)],1,FALSE)),"nein","ja")</f>
        <v>nein</v>
      </c>
    </row>
    <row r="4189" spans="1:7" x14ac:dyDescent="0.25">
      <c r="A4189" t="s">
        <v>5606</v>
      </c>
      <c r="B4189" t="s">
        <v>5607</v>
      </c>
      <c r="C4189" t="s">
        <v>6041</v>
      </c>
      <c r="D4189" s="13">
        <v>51926</v>
      </c>
      <c r="E4189" t="s">
        <v>9102</v>
      </c>
      <c r="F4189" t="str">
        <f>IF(ISERROR(VLOOKUP(Transaktionen[[#This Row],[Transaktionen]],BTT[Verwendete Transaktion (Pflichtauswahl)],1,FALSE)),"nein","ja")</f>
        <v>nein</v>
      </c>
    </row>
    <row r="4190" spans="1:7" x14ac:dyDescent="0.25">
      <c r="A4190" t="s">
        <v>9</v>
      </c>
      <c r="B4190" t="s">
        <v>5608</v>
      </c>
      <c r="C4190" t="s">
        <v>6041</v>
      </c>
      <c r="D4190" s="13">
        <v>1888</v>
      </c>
      <c r="E4190" t="s">
        <v>9102</v>
      </c>
      <c r="F4190" t="str">
        <f>IF(ISERROR(VLOOKUP(Transaktionen[[#This Row],[Transaktionen]],BTT[Verwendete Transaktion (Pflichtauswahl)],1,FALSE)),"nein","ja")</f>
        <v>nein</v>
      </c>
    </row>
    <row r="4191" spans="1:7" x14ac:dyDescent="0.25">
      <c r="A4191" t="s">
        <v>5609</v>
      </c>
      <c r="B4191" t="s">
        <v>2264</v>
      </c>
      <c r="C4191" t="s">
        <v>6041</v>
      </c>
      <c r="D4191" s="13">
        <v>79569</v>
      </c>
      <c r="E4191" t="s">
        <v>9102</v>
      </c>
      <c r="F4191" t="str">
        <f>IF(ISERROR(VLOOKUP(Transaktionen[[#This Row],[Transaktionen]],BTT[Verwendete Transaktion (Pflichtauswahl)],1,FALSE)),"nein","ja")</f>
        <v>nein</v>
      </c>
    </row>
    <row r="4192" spans="1:7" x14ac:dyDescent="0.25">
      <c r="A4192" t="s">
        <v>5610</v>
      </c>
      <c r="B4192" t="s">
        <v>5611</v>
      </c>
      <c r="C4192" t="s">
        <v>6041</v>
      </c>
      <c r="D4192" s="13">
        <v>78</v>
      </c>
      <c r="E4192" t="s">
        <v>9102</v>
      </c>
      <c r="F4192" t="str">
        <f>IF(ISERROR(VLOOKUP(Transaktionen[[#This Row],[Transaktionen]],BTT[Verwendete Transaktion (Pflichtauswahl)],1,FALSE)),"nein","ja")</f>
        <v>nein</v>
      </c>
    </row>
    <row r="4193" spans="1:6" x14ac:dyDescent="0.25">
      <c r="A4193" t="s">
        <v>5612</v>
      </c>
      <c r="B4193" t="s">
        <v>5613</v>
      </c>
      <c r="C4193" t="s">
        <v>6041</v>
      </c>
      <c r="D4193" s="13">
        <v>470</v>
      </c>
      <c r="E4193" t="s">
        <v>9102</v>
      </c>
      <c r="F4193" t="str">
        <f>IF(ISERROR(VLOOKUP(Transaktionen[[#This Row],[Transaktionen]],BTT[Verwendete Transaktion (Pflichtauswahl)],1,FALSE)),"nein","ja")</f>
        <v>nein</v>
      </c>
    </row>
    <row r="4194" spans="1:6" x14ac:dyDescent="0.25">
      <c r="A4194" t="s">
        <v>5614</v>
      </c>
      <c r="B4194" t="s">
        <v>5615</v>
      </c>
      <c r="C4194" t="s">
        <v>6041</v>
      </c>
      <c r="D4194" s="13">
        <v>44</v>
      </c>
      <c r="E4194" t="s">
        <v>9102</v>
      </c>
      <c r="F4194" t="str">
        <f>IF(ISERROR(VLOOKUP(Transaktionen[[#This Row],[Transaktionen]],BTT[Verwendete Transaktion (Pflichtauswahl)],1,FALSE)),"nein","ja")</f>
        <v>ja</v>
      </c>
    </row>
    <row r="4195" spans="1:6" x14ac:dyDescent="0.25">
      <c r="A4195" t="s">
        <v>5616</v>
      </c>
      <c r="B4195" t="s">
        <v>5617</v>
      </c>
      <c r="C4195" t="s">
        <v>6041</v>
      </c>
      <c r="D4195" s="13">
        <v>636</v>
      </c>
      <c r="E4195" t="s">
        <v>9102</v>
      </c>
      <c r="F4195" t="str">
        <f>IF(ISERROR(VLOOKUP(Transaktionen[[#This Row],[Transaktionen]],BTT[Verwendete Transaktion (Pflichtauswahl)],1,FALSE)),"nein","ja")</f>
        <v>nein</v>
      </c>
    </row>
    <row r="4196" spans="1:6" x14ac:dyDescent="0.25">
      <c r="A4196" t="s">
        <v>5618</v>
      </c>
      <c r="B4196" t="s">
        <v>5619</v>
      </c>
      <c r="C4196" t="s">
        <v>6041</v>
      </c>
      <c r="D4196" s="13">
        <v>54</v>
      </c>
      <c r="E4196" t="s">
        <v>9102</v>
      </c>
      <c r="F4196" t="str">
        <f>IF(ISERROR(VLOOKUP(Transaktionen[[#This Row],[Transaktionen]],BTT[Verwendete Transaktion (Pflichtauswahl)],1,FALSE)),"nein","ja")</f>
        <v>nein</v>
      </c>
    </row>
    <row r="4197" spans="1:6" x14ac:dyDescent="0.25">
      <c r="A4197" t="s">
        <v>5620</v>
      </c>
      <c r="B4197" t="s">
        <v>5621</v>
      </c>
      <c r="C4197" t="s">
        <v>6041</v>
      </c>
      <c r="D4197" s="13">
        <v>11292</v>
      </c>
      <c r="E4197" t="s">
        <v>9103</v>
      </c>
      <c r="F4197" t="str">
        <f>IF(ISERROR(VLOOKUP(Transaktionen[[#This Row],[Transaktionen]],BTT[Verwendete Transaktion (Pflichtauswahl)],1,FALSE)),"nein","ja")</f>
        <v>ja</v>
      </c>
    </row>
    <row r="4198" spans="1:6" x14ac:dyDescent="0.25">
      <c r="A4198" t="s">
        <v>5622</v>
      </c>
      <c r="B4198" t="s">
        <v>5623</v>
      </c>
      <c r="C4198" t="s">
        <v>6041</v>
      </c>
      <c r="D4198" s="13">
        <v>40</v>
      </c>
      <c r="E4198" t="s">
        <v>9102</v>
      </c>
      <c r="F4198" t="str">
        <f>IF(ISERROR(VLOOKUP(Transaktionen[[#This Row],[Transaktionen]],BTT[Verwendete Transaktion (Pflichtauswahl)],1,FALSE)),"nein","ja")</f>
        <v>nein</v>
      </c>
    </row>
    <row r="4199" spans="1:6" x14ac:dyDescent="0.25">
      <c r="A4199" t="s">
        <v>5624</v>
      </c>
      <c r="B4199" t="s">
        <v>5625</v>
      </c>
      <c r="C4199" t="s">
        <v>6041</v>
      </c>
      <c r="D4199" s="13">
        <v>355</v>
      </c>
      <c r="E4199" t="s">
        <v>9102</v>
      </c>
      <c r="F4199" t="str">
        <f>IF(ISERROR(VLOOKUP(Transaktionen[[#This Row],[Transaktionen]],BTT[Verwendete Transaktion (Pflichtauswahl)],1,FALSE)),"nein","ja")</f>
        <v>nein</v>
      </c>
    </row>
    <row r="4200" spans="1:6" x14ac:dyDescent="0.25">
      <c r="A4200" t="s">
        <v>7438</v>
      </c>
      <c r="B4200" t="s">
        <v>8443</v>
      </c>
      <c r="C4200" t="s">
        <v>6041</v>
      </c>
      <c r="D4200" s="13" t="s">
        <v>576</v>
      </c>
      <c r="E4200" t="s">
        <v>576</v>
      </c>
      <c r="F4200" t="str">
        <f>IF(ISERROR(VLOOKUP(Transaktionen[[#This Row],[Transaktionen]],BTT[Verwendete Transaktion (Pflichtauswahl)],1,FALSE)),"nein","ja")</f>
        <v>nein</v>
      </c>
    </row>
    <row r="4201" spans="1:6" x14ac:dyDescent="0.25">
      <c r="A4201" t="s">
        <v>5626</v>
      </c>
      <c r="B4201" t="s">
        <v>5627</v>
      </c>
      <c r="C4201" t="s">
        <v>6041</v>
      </c>
      <c r="D4201" s="13">
        <v>12</v>
      </c>
      <c r="E4201" t="s">
        <v>9102</v>
      </c>
      <c r="F4201" t="str">
        <f>IF(ISERROR(VLOOKUP(Transaktionen[[#This Row],[Transaktionen]],BTT[Verwendete Transaktion (Pflichtauswahl)],1,FALSE)),"nein","ja")</f>
        <v>nein</v>
      </c>
    </row>
    <row r="4202" spans="1:6" x14ac:dyDescent="0.25">
      <c r="A4202" t="s">
        <v>5628</v>
      </c>
      <c r="B4202" t="s">
        <v>5629</v>
      </c>
      <c r="C4202" t="s">
        <v>6041</v>
      </c>
      <c r="D4202" s="13">
        <v>16</v>
      </c>
      <c r="E4202" t="s">
        <v>9102</v>
      </c>
      <c r="F4202" t="str">
        <f>IF(ISERROR(VLOOKUP(Transaktionen[[#This Row],[Transaktionen]],BTT[Verwendete Transaktion (Pflichtauswahl)],1,FALSE)),"nein","ja")</f>
        <v>nein</v>
      </c>
    </row>
    <row r="4203" spans="1:6" x14ac:dyDescent="0.25">
      <c r="A4203" t="s">
        <v>5630</v>
      </c>
      <c r="B4203" t="s">
        <v>5631</v>
      </c>
      <c r="C4203" t="s">
        <v>6041</v>
      </c>
      <c r="D4203" s="13">
        <v>963</v>
      </c>
      <c r="E4203" t="s">
        <v>9102</v>
      </c>
      <c r="F4203" t="str">
        <f>IF(ISERROR(VLOOKUP(Transaktionen[[#This Row],[Transaktionen]],BTT[Verwendete Transaktion (Pflichtauswahl)],1,FALSE)),"nein","ja")</f>
        <v>nein</v>
      </c>
    </row>
    <row r="4204" spans="1:6" x14ac:dyDescent="0.25">
      <c r="A4204" t="s">
        <v>5632</v>
      </c>
      <c r="B4204" t="s">
        <v>5633</v>
      </c>
      <c r="C4204" t="s">
        <v>6041</v>
      </c>
      <c r="D4204" s="13">
        <v>22199</v>
      </c>
      <c r="E4204" t="s">
        <v>9103</v>
      </c>
      <c r="F4204" s="10" t="str">
        <f>IF(ISERROR(VLOOKUP(Transaktionen[[#This Row],[Transaktionen]],BTT[Verwendete Transaktion (Pflichtauswahl)],1,FALSE)),"nein","ja")</f>
        <v>nein</v>
      </c>
    </row>
    <row r="4205" spans="1:6" x14ac:dyDescent="0.25">
      <c r="A4205" t="s">
        <v>5634</v>
      </c>
      <c r="B4205" t="s">
        <v>5635</v>
      </c>
      <c r="C4205" t="s">
        <v>6041</v>
      </c>
      <c r="D4205" s="13">
        <v>1006</v>
      </c>
      <c r="E4205" t="s">
        <v>9103</v>
      </c>
      <c r="F4205" s="10" t="str">
        <f>IF(ISERROR(VLOOKUP(Transaktionen[[#This Row],[Transaktionen]],BTT[Verwendete Transaktion (Pflichtauswahl)],1,FALSE)),"nein","ja")</f>
        <v>nein</v>
      </c>
    </row>
    <row r="4206" spans="1:6" x14ac:dyDescent="0.25">
      <c r="A4206" t="s">
        <v>5636</v>
      </c>
      <c r="B4206" t="s">
        <v>5637</v>
      </c>
      <c r="C4206" t="s">
        <v>6041</v>
      </c>
      <c r="D4206" s="13">
        <v>1586</v>
      </c>
      <c r="E4206" t="s">
        <v>9103</v>
      </c>
      <c r="F4206" s="10" t="str">
        <f>IF(ISERROR(VLOOKUP(Transaktionen[[#This Row],[Transaktionen]],BTT[Verwendete Transaktion (Pflichtauswahl)],1,FALSE)),"nein","ja")</f>
        <v>nein</v>
      </c>
    </row>
    <row r="4207" spans="1:6" x14ac:dyDescent="0.25">
      <c r="A4207" t="s">
        <v>5638</v>
      </c>
      <c r="B4207" t="s">
        <v>5639</v>
      </c>
      <c r="C4207" t="s">
        <v>6041</v>
      </c>
      <c r="D4207" s="13">
        <v>727</v>
      </c>
      <c r="E4207" t="s">
        <v>9102</v>
      </c>
      <c r="F4207" s="10" t="str">
        <f>IF(ISERROR(VLOOKUP(Transaktionen[[#This Row],[Transaktionen]],BTT[Verwendete Transaktion (Pflichtauswahl)],1,FALSE)),"nein","ja")</f>
        <v>nein</v>
      </c>
    </row>
    <row r="4208" spans="1:6" x14ac:dyDescent="0.25">
      <c r="A4208" t="s">
        <v>5640</v>
      </c>
      <c r="B4208" t="s">
        <v>5641</v>
      </c>
      <c r="C4208" t="s">
        <v>6041</v>
      </c>
      <c r="D4208" s="13">
        <v>275</v>
      </c>
      <c r="E4208" t="s">
        <v>9102</v>
      </c>
      <c r="F4208" s="10" t="str">
        <f>IF(ISERROR(VLOOKUP(Transaktionen[[#This Row],[Transaktionen]],BTT[Verwendete Transaktion (Pflichtauswahl)],1,FALSE)),"nein","ja")</f>
        <v>nein</v>
      </c>
    </row>
    <row r="4209" spans="1:6" x14ac:dyDescent="0.25">
      <c r="A4209" t="s">
        <v>5642</v>
      </c>
      <c r="B4209" t="s">
        <v>5643</v>
      </c>
      <c r="C4209" t="s">
        <v>6041</v>
      </c>
      <c r="D4209" s="13">
        <v>16</v>
      </c>
      <c r="E4209" t="s">
        <v>9102</v>
      </c>
      <c r="F4209" s="10" t="str">
        <f>IF(ISERROR(VLOOKUP(Transaktionen[[#This Row],[Transaktionen]],BTT[Verwendete Transaktion (Pflichtauswahl)],1,FALSE)),"nein","ja")</f>
        <v>nein</v>
      </c>
    </row>
    <row r="4210" spans="1:6" x14ac:dyDescent="0.25">
      <c r="A4210" t="s">
        <v>5644</v>
      </c>
      <c r="B4210" t="s">
        <v>5645</v>
      </c>
      <c r="C4210" t="s">
        <v>6041</v>
      </c>
      <c r="D4210" s="13">
        <v>153</v>
      </c>
      <c r="E4210" t="s">
        <v>9102</v>
      </c>
      <c r="F4210" s="10" t="str">
        <f>IF(ISERROR(VLOOKUP(Transaktionen[[#This Row],[Transaktionen]],BTT[Verwendete Transaktion (Pflichtauswahl)],1,FALSE)),"nein","ja")</f>
        <v>nein</v>
      </c>
    </row>
    <row r="4211" spans="1:6" x14ac:dyDescent="0.25">
      <c r="A4211" t="s">
        <v>5646</v>
      </c>
      <c r="B4211" t="s">
        <v>5647</v>
      </c>
      <c r="C4211" t="s">
        <v>6041</v>
      </c>
      <c r="D4211" s="13">
        <v>84</v>
      </c>
      <c r="E4211" t="s">
        <v>9102</v>
      </c>
      <c r="F4211" s="10" t="str">
        <f>IF(ISERROR(VLOOKUP(Transaktionen[[#This Row],[Transaktionen]],BTT[Verwendete Transaktion (Pflichtauswahl)],1,FALSE)),"nein","ja")</f>
        <v>nein</v>
      </c>
    </row>
    <row r="4212" spans="1:6" x14ac:dyDescent="0.25">
      <c r="A4212" t="s">
        <v>5648</v>
      </c>
      <c r="B4212" t="s">
        <v>5649</v>
      </c>
      <c r="C4212" t="s">
        <v>6041</v>
      </c>
      <c r="D4212" s="13">
        <v>7</v>
      </c>
      <c r="E4212" t="s">
        <v>9102</v>
      </c>
      <c r="F4212" s="10" t="str">
        <f>IF(ISERROR(VLOOKUP(Transaktionen[[#This Row],[Transaktionen]],BTT[Verwendete Transaktion (Pflichtauswahl)],1,FALSE)),"nein","ja")</f>
        <v>nein</v>
      </c>
    </row>
    <row r="4213" spans="1:6" x14ac:dyDescent="0.25">
      <c r="A4213" t="s">
        <v>5650</v>
      </c>
      <c r="B4213" t="s">
        <v>5651</v>
      </c>
      <c r="C4213" t="s">
        <v>6041</v>
      </c>
      <c r="D4213" s="13">
        <v>49</v>
      </c>
      <c r="E4213" t="s">
        <v>9102</v>
      </c>
      <c r="F4213" s="10" t="str">
        <f>IF(ISERROR(VLOOKUP(Transaktionen[[#This Row],[Transaktionen]],BTT[Verwendete Transaktion (Pflichtauswahl)],1,FALSE)),"nein","ja")</f>
        <v>nein</v>
      </c>
    </row>
    <row r="4214" spans="1:6" x14ac:dyDescent="0.25">
      <c r="A4214" t="s">
        <v>5652</v>
      </c>
      <c r="B4214" t="s">
        <v>5653</v>
      </c>
      <c r="C4214" t="s">
        <v>6041</v>
      </c>
      <c r="D4214" s="13">
        <v>6</v>
      </c>
      <c r="E4214" t="s">
        <v>9102</v>
      </c>
      <c r="F4214" s="10" t="str">
        <f>IF(ISERROR(VLOOKUP(Transaktionen[[#This Row],[Transaktionen]],BTT[Verwendete Transaktion (Pflichtauswahl)],1,FALSE)),"nein","ja")</f>
        <v>nein</v>
      </c>
    </row>
    <row r="4215" spans="1:6" x14ac:dyDescent="0.25">
      <c r="A4215" t="s">
        <v>5654</v>
      </c>
      <c r="B4215" t="s">
        <v>5655</v>
      </c>
      <c r="C4215" t="s">
        <v>6041</v>
      </c>
      <c r="D4215" s="13">
        <v>1</v>
      </c>
      <c r="E4215" t="s">
        <v>9102</v>
      </c>
      <c r="F4215" s="10" t="str">
        <f>IF(ISERROR(VLOOKUP(Transaktionen[[#This Row],[Transaktionen]],BTT[Verwendete Transaktion (Pflichtauswahl)],1,FALSE)),"nein","ja")</f>
        <v>nein</v>
      </c>
    </row>
    <row r="4216" spans="1:6" x14ac:dyDescent="0.25">
      <c r="A4216" t="s">
        <v>5656</v>
      </c>
      <c r="B4216" t="s">
        <v>5657</v>
      </c>
      <c r="C4216" t="s">
        <v>6041</v>
      </c>
      <c r="D4216" s="13">
        <v>18</v>
      </c>
      <c r="E4216" t="s">
        <v>9102</v>
      </c>
      <c r="F4216" s="10" t="str">
        <f>IF(ISERROR(VLOOKUP(Transaktionen[[#This Row],[Transaktionen]],BTT[Verwendete Transaktion (Pflichtauswahl)],1,FALSE)),"nein","ja")</f>
        <v>nein</v>
      </c>
    </row>
    <row r="4217" spans="1:6" x14ac:dyDescent="0.25">
      <c r="A4217" t="s">
        <v>5658</v>
      </c>
      <c r="B4217" t="s">
        <v>5659</v>
      </c>
      <c r="C4217" t="s">
        <v>6041</v>
      </c>
      <c r="D4217" s="13">
        <v>146</v>
      </c>
      <c r="E4217" t="s">
        <v>9102</v>
      </c>
      <c r="F4217" s="10" t="str">
        <f>IF(ISERROR(VLOOKUP(Transaktionen[[#This Row],[Transaktionen]],BTT[Verwendete Transaktion (Pflichtauswahl)],1,FALSE)),"nein","ja")</f>
        <v>nein</v>
      </c>
    </row>
    <row r="4218" spans="1:6" x14ac:dyDescent="0.25">
      <c r="A4218" t="s">
        <v>5660</v>
      </c>
      <c r="B4218" t="s">
        <v>5661</v>
      </c>
      <c r="C4218" t="s">
        <v>6041</v>
      </c>
      <c r="D4218" s="13">
        <v>28</v>
      </c>
      <c r="E4218" t="s">
        <v>9102</v>
      </c>
      <c r="F4218" s="10" t="str">
        <f>IF(ISERROR(VLOOKUP(Transaktionen[[#This Row],[Transaktionen]],BTT[Verwendete Transaktion (Pflichtauswahl)],1,FALSE)),"nein","ja")</f>
        <v>nein</v>
      </c>
    </row>
    <row r="4219" spans="1:6" x14ac:dyDescent="0.25">
      <c r="A4219" t="s">
        <v>5662</v>
      </c>
      <c r="B4219" t="s">
        <v>5663</v>
      </c>
      <c r="C4219" t="s">
        <v>6041</v>
      </c>
      <c r="D4219" s="13">
        <v>8164</v>
      </c>
      <c r="E4219" t="s">
        <v>9102</v>
      </c>
      <c r="F4219" s="10" t="str">
        <f>IF(ISERROR(VLOOKUP(Transaktionen[[#This Row],[Transaktionen]],BTT[Verwendete Transaktion (Pflichtauswahl)],1,FALSE)),"nein","ja")</f>
        <v>nein</v>
      </c>
    </row>
    <row r="4220" spans="1:6" x14ac:dyDescent="0.25">
      <c r="A4220" t="s">
        <v>5664</v>
      </c>
      <c r="B4220" t="s">
        <v>5665</v>
      </c>
      <c r="C4220" t="s">
        <v>6041</v>
      </c>
      <c r="D4220" s="13">
        <v>32</v>
      </c>
      <c r="E4220" t="s">
        <v>9102</v>
      </c>
      <c r="F4220" s="10" t="str">
        <f>IF(ISERROR(VLOOKUP(Transaktionen[[#This Row],[Transaktionen]],BTT[Verwendete Transaktion (Pflichtauswahl)],1,FALSE)),"nein","ja")</f>
        <v>nein</v>
      </c>
    </row>
    <row r="4221" spans="1:6" x14ac:dyDescent="0.25">
      <c r="A4221" t="s">
        <v>5666</v>
      </c>
      <c r="B4221" t="s">
        <v>5667</v>
      </c>
      <c r="C4221" t="s">
        <v>6041</v>
      </c>
      <c r="D4221" s="13">
        <v>210</v>
      </c>
      <c r="E4221" t="s">
        <v>9102</v>
      </c>
      <c r="F4221" s="10" t="str">
        <f>IF(ISERROR(VLOOKUP(Transaktionen[[#This Row],[Transaktionen]],BTT[Verwendete Transaktion (Pflichtauswahl)],1,FALSE)),"nein","ja")</f>
        <v>nein</v>
      </c>
    </row>
    <row r="4222" spans="1:6" x14ac:dyDescent="0.25">
      <c r="A4222" t="s">
        <v>5668</v>
      </c>
      <c r="B4222" t="s">
        <v>5669</v>
      </c>
      <c r="C4222" t="s">
        <v>6041</v>
      </c>
      <c r="D4222" s="13">
        <v>6</v>
      </c>
      <c r="E4222" t="s">
        <v>9102</v>
      </c>
      <c r="F4222" s="10" t="str">
        <f>IF(ISERROR(VLOOKUP(Transaktionen[[#This Row],[Transaktionen]],BTT[Verwendete Transaktion (Pflichtauswahl)],1,FALSE)),"nein","ja")</f>
        <v>nein</v>
      </c>
    </row>
    <row r="4223" spans="1:6" x14ac:dyDescent="0.25">
      <c r="A4223" t="s">
        <v>5670</v>
      </c>
      <c r="B4223" t="s">
        <v>5671</v>
      </c>
      <c r="C4223" t="s">
        <v>6041</v>
      </c>
      <c r="D4223" s="13">
        <v>17</v>
      </c>
      <c r="E4223" t="s">
        <v>9102</v>
      </c>
      <c r="F4223" s="10" t="str">
        <f>IF(ISERROR(VLOOKUP(Transaktionen[[#This Row],[Transaktionen]],BTT[Verwendete Transaktion (Pflichtauswahl)],1,FALSE)),"nein","ja")</f>
        <v>nein</v>
      </c>
    </row>
    <row r="4224" spans="1:6" x14ac:dyDescent="0.25">
      <c r="A4224" t="s">
        <v>5672</v>
      </c>
      <c r="B4224" t="s">
        <v>5673</v>
      </c>
      <c r="C4224" t="s">
        <v>6041</v>
      </c>
      <c r="D4224" s="13">
        <v>76</v>
      </c>
      <c r="E4224" t="s">
        <v>9102</v>
      </c>
      <c r="F4224" s="10" t="str">
        <f>IF(ISERROR(VLOOKUP(Transaktionen[[#This Row],[Transaktionen]],BTT[Verwendete Transaktion (Pflichtauswahl)],1,FALSE)),"nein","ja")</f>
        <v>nein</v>
      </c>
    </row>
    <row r="4225" spans="1:7" x14ac:dyDescent="0.25">
      <c r="A4225" t="s">
        <v>5674</v>
      </c>
      <c r="B4225" t="s">
        <v>5675</v>
      </c>
      <c r="C4225" t="s">
        <v>6041</v>
      </c>
      <c r="D4225" s="13">
        <v>8</v>
      </c>
      <c r="E4225" t="s">
        <v>9102</v>
      </c>
      <c r="F4225" s="10" t="str">
        <f>IF(ISERROR(VLOOKUP(Transaktionen[[#This Row],[Transaktionen]],BTT[Verwendete Transaktion (Pflichtauswahl)],1,FALSE)),"nein","ja")</f>
        <v>nein</v>
      </c>
    </row>
    <row r="4226" spans="1:7" x14ac:dyDescent="0.25">
      <c r="A4226" t="s">
        <v>5676</v>
      </c>
      <c r="B4226" t="s">
        <v>5677</v>
      </c>
      <c r="C4226" t="s">
        <v>6041</v>
      </c>
      <c r="D4226" s="13">
        <v>16</v>
      </c>
      <c r="E4226" t="s">
        <v>9102</v>
      </c>
      <c r="F4226" s="10" t="str">
        <f>IF(ISERROR(VLOOKUP(Transaktionen[[#This Row],[Transaktionen]],BTT[Verwendete Transaktion (Pflichtauswahl)],1,FALSE)),"nein","ja")</f>
        <v>nein</v>
      </c>
    </row>
    <row r="4227" spans="1:7" x14ac:dyDescent="0.25">
      <c r="A4227" t="s">
        <v>5678</v>
      </c>
      <c r="B4227" t="s">
        <v>5679</v>
      </c>
      <c r="C4227" t="s">
        <v>6041</v>
      </c>
      <c r="D4227" s="13">
        <v>10830</v>
      </c>
      <c r="E4227" t="s">
        <v>9102</v>
      </c>
      <c r="F4227" s="10" t="str">
        <f>IF(ISERROR(VLOOKUP(Transaktionen[[#This Row],[Transaktionen]],BTT[Verwendete Transaktion (Pflichtauswahl)],1,FALSE)),"nein","ja")</f>
        <v>nein</v>
      </c>
    </row>
    <row r="4228" spans="1:7" x14ac:dyDescent="0.25">
      <c r="A4228" t="s">
        <v>5680</v>
      </c>
      <c r="B4228" t="s">
        <v>5681</v>
      </c>
      <c r="C4228" t="s">
        <v>6041</v>
      </c>
      <c r="D4228" s="13">
        <v>2106</v>
      </c>
      <c r="E4228" t="s">
        <v>9102</v>
      </c>
      <c r="F4228" s="10" t="str">
        <f>IF(ISERROR(VLOOKUP(Transaktionen[[#This Row],[Transaktionen]],BTT[Verwendete Transaktion (Pflichtauswahl)],1,FALSE)),"nein","ja")</f>
        <v>nein</v>
      </c>
    </row>
    <row r="4229" spans="1:7" x14ac:dyDescent="0.25">
      <c r="A4229" t="s">
        <v>5682</v>
      </c>
      <c r="B4229" t="s">
        <v>5683</v>
      </c>
      <c r="C4229" t="s">
        <v>6041</v>
      </c>
      <c r="D4229" s="13">
        <v>110</v>
      </c>
      <c r="E4229" t="s">
        <v>9102</v>
      </c>
      <c r="F4229" s="10" t="str">
        <f>IF(ISERROR(VLOOKUP(Transaktionen[[#This Row],[Transaktionen]],BTT[Verwendete Transaktion (Pflichtauswahl)],1,FALSE)),"nein","ja")</f>
        <v>nein</v>
      </c>
    </row>
    <row r="4230" spans="1:7" x14ac:dyDescent="0.25">
      <c r="A4230" t="s">
        <v>5684</v>
      </c>
      <c r="B4230" t="s">
        <v>5685</v>
      </c>
      <c r="C4230" t="s">
        <v>6041</v>
      </c>
      <c r="D4230" s="13">
        <v>34</v>
      </c>
      <c r="E4230" t="s">
        <v>9102</v>
      </c>
      <c r="F4230" s="10" t="str">
        <f>IF(ISERROR(VLOOKUP(Transaktionen[[#This Row],[Transaktionen]],BTT[Verwendete Transaktion (Pflichtauswahl)],1,FALSE)),"nein","ja")</f>
        <v>ja</v>
      </c>
    </row>
    <row r="4231" spans="1:7" x14ac:dyDescent="0.25">
      <c r="A4231" t="s">
        <v>5686</v>
      </c>
      <c r="B4231" t="s">
        <v>5687</v>
      </c>
      <c r="C4231" t="s">
        <v>6041</v>
      </c>
      <c r="D4231" s="13">
        <v>7</v>
      </c>
      <c r="E4231" t="s">
        <v>9102</v>
      </c>
      <c r="F4231" s="10" t="str">
        <f>IF(ISERROR(VLOOKUP(Transaktionen[[#This Row],[Transaktionen]],BTT[Verwendete Transaktion (Pflichtauswahl)],1,FALSE)),"nein","ja")</f>
        <v>nein</v>
      </c>
    </row>
    <row r="4232" spans="1:7" x14ac:dyDescent="0.25">
      <c r="A4232" t="s">
        <v>5688</v>
      </c>
      <c r="B4232" t="s">
        <v>5689</v>
      </c>
      <c r="C4232" t="s">
        <v>6041</v>
      </c>
      <c r="D4232" s="13">
        <v>234</v>
      </c>
      <c r="E4232" t="s">
        <v>9102</v>
      </c>
      <c r="F4232" s="10" t="str">
        <f>IF(ISERROR(VLOOKUP(Transaktionen[[#This Row],[Transaktionen]],BTT[Verwendete Transaktion (Pflichtauswahl)],1,FALSE)),"nein","ja")</f>
        <v>nein</v>
      </c>
    </row>
    <row r="4233" spans="1:7" x14ac:dyDescent="0.25">
      <c r="A4233" t="s">
        <v>5690</v>
      </c>
      <c r="B4233" t="s">
        <v>5691</v>
      </c>
      <c r="C4233" t="s">
        <v>6041</v>
      </c>
      <c r="D4233" s="13">
        <v>20</v>
      </c>
      <c r="E4233" t="s">
        <v>9102</v>
      </c>
      <c r="F4233" s="10" t="str">
        <f>IF(ISERROR(VLOOKUP(Transaktionen[[#This Row],[Transaktionen]],BTT[Verwendete Transaktion (Pflichtauswahl)],1,FALSE)),"nein","ja")</f>
        <v>nein</v>
      </c>
    </row>
    <row r="4234" spans="1:7" x14ac:dyDescent="0.25">
      <c r="A4234" t="s">
        <v>5692</v>
      </c>
      <c r="B4234" t="s">
        <v>5693</v>
      </c>
      <c r="C4234" t="s">
        <v>6041</v>
      </c>
      <c r="D4234" s="13">
        <v>80</v>
      </c>
      <c r="E4234" t="s">
        <v>9102</v>
      </c>
      <c r="F4234" s="10" t="str">
        <f>IF(ISERROR(VLOOKUP(Transaktionen[[#This Row],[Transaktionen]],BTT[Verwendete Transaktion (Pflichtauswahl)],1,FALSE)),"nein","ja")</f>
        <v>nein</v>
      </c>
    </row>
    <row r="4235" spans="1:7" x14ac:dyDescent="0.25">
      <c r="A4235" t="s">
        <v>5694</v>
      </c>
      <c r="B4235" t="s">
        <v>5695</v>
      </c>
      <c r="C4235" t="s">
        <v>6041</v>
      </c>
      <c r="D4235" s="13">
        <v>300</v>
      </c>
      <c r="E4235" t="s">
        <v>9102</v>
      </c>
      <c r="F4235" s="10" t="str">
        <f>IF(ISERROR(VLOOKUP(Transaktionen[[#This Row],[Transaktionen]],BTT[Verwendete Transaktion (Pflichtauswahl)],1,FALSE)),"nein","ja")</f>
        <v>nein</v>
      </c>
    </row>
    <row r="4236" spans="1:7" x14ac:dyDescent="0.25">
      <c r="A4236" t="s">
        <v>5727</v>
      </c>
      <c r="B4236" t="s">
        <v>5728</v>
      </c>
      <c r="C4236" t="s">
        <v>3</v>
      </c>
      <c r="D4236" s="13">
        <v>8255</v>
      </c>
      <c r="E4236" t="s">
        <v>9102</v>
      </c>
      <c r="F4236" s="10" t="str">
        <f>IF(ISERROR(VLOOKUP(Transaktionen[[#This Row],[Transaktionen]],BTT[Verwendete Transaktion (Pflichtauswahl)],1,FALSE)),"nein","ja")</f>
        <v>nein</v>
      </c>
    </row>
    <row r="4237" spans="1:7" x14ac:dyDescent="0.25">
      <c r="A4237" t="s">
        <v>5702</v>
      </c>
      <c r="B4237" t="s">
        <v>5703</v>
      </c>
      <c r="C4237" t="s">
        <v>6042</v>
      </c>
      <c r="D4237" s="13">
        <v>941866</v>
      </c>
      <c r="E4237" t="s">
        <v>9102</v>
      </c>
      <c r="F4237" s="10" t="str">
        <f>IF(ISERROR(VLOOKUP(Transaktionen[[#This Row],[Transaktionen]],BTT[Verwendete Transaktion (Pflichtauswahl)],1,FALSE)),"nein","ja")</f>
        <v>ja</v>
      </c>
    </row>
    <row r="4238" spans="1:7" x14ac:dyDescent="0.25">
      <c r="A4238" t="s">
        <v>5704</v>
      </c>
      <c r="B4238" t="s">
        <v>5705</v>
      </c>
      <c r="C4238" t="s">
        <v>6042</v>
      </c>
      <c r="D4238" s="13">
        <v>2792</v>
      </c>
      <c r="E4238" t="s">
        <v>9102</v>
      </c>
      <c r="F4238" s="10" t="str">
        <f>IF(ISERROR(VLOOKUP(Transaktionen[[#This Row],[Transaktionen]],BTT[Verwendete Transaktion (Pflichtauswahl)],1,FALSE)),"nein","ja")</f>
        <v>nein</v>
      </c>
    </row>
    <row r="4239" spans="1:7" x14ac:dyDescent="0.2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nein</v>
      </c>
    </row>
    <row r="4241" spans="1:6" x14ac:dyDescent="0.25">
      <c r="A4241" t="s">
        <v>5708</v>
      </c>
      <c r="B4241" t="s">
        <v>5709</v>
      </c>
      <c r="C4241" t="s">
        <v>6042</v>
      </c>
      <c r="D4241" s="13">
        <v>5740</v>
      </c>
      <c r="E4241" t="s">
        <v>9102</v>
      </c>
      <c r="F4241" s="10" t="str">
        <f>IF(ISERROR(VLOOKUP(Transaktionen[[#This Row],[Transaktionen]],BTT[Verwendete Transaktion (Pflichtauswahl)],1,FALSE)),"nein","ja")</f>
        <v>nein</v>
      </c>
    </row>
    <row r="4242" spans="1:6" x14ac:dyDescent="0.25">
      <c r="A4242" t="s">
        <v>5710</v>
      </c>
      <c r="B4242" t="s">
        <v>5711</v>
      </c>
      <c r="C4242" t="s">
        <v>6042</v>
      </c>
      <c r="D4242" s="13">
        <v>16417</v>
      </c>
      <c r="E4242" t="s">
        <v>9102</v>
      </c>
      <c r="F4242" s="10" t="str">
        <f>IF(ISERROR(VLOOKUP(Transaktionen[[#This Row],[Transaktionen]],BTT[Verwendete Transaktion (Pflichtauswahl)],1,FALSE)),"nein","ja")</f>
        <v>nein</v>
      </c>
    </row>
    <row r="4243" spans="1:6" x14ac:dyDescent="0.25">
      <c r="A4243" t="s">
        <v>5712</v>
      </c>
      <c r="B4243" t="s">
        <v>5713</v>
      </c>
      <c r="C4243" t="s">
        <v>6042</v>
      </c>
      <c r="D4243" s="13">
        <v>15</v>
      </c>
      <c r="E4243" t="s">
        <v>9102</v>
      </c>
      <c r="F4243" s="10" t="str">
        <f>IF(ISERROR(VLOOKUP(Transaktionen[[#This Row],[Transaktionen]],BTT[Verwendete Transaktion (Pflichtauswahl)],1,FALSE)),"nein","ja")</f>
        <v>nein</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nein</v>
      </c>
    </row>
    <row r="4248" spans="1:6" x14ac:dyDescent="0.25">
      <c r="A4248" t="s">
        <v>5721</v>
      </c>
      <c r="B4248" t="s">
        <v>5722</v>
      </c>
      <c r="C4248" t="s">
        <v>3</v>
      </c>
      <c r="D4248" s="13">
        <v>142</v>
      </c>
      <c r="E4248" t="s">
        <v>9102</v>
      </c>
      <c r="F4248" s="10" t="str">
        <f>IF(ISERROR(VLOOKUP(Transaktionen[[#This Row],[Transaktionen]],BTT[Verwendete Transaktion (Pflichtauswahl)],1,FALSE)),"nein","ja")</f>
        <v>nein</v>
      </c>
    </row>
    <row r="4249" spans="1:6" x14ac:dyDescent="0.25">
      <c r="A4249" t="s">
        <v>5723</v>
      </c>
      <c r="B4249" t="s">
        <v>5724</v>
      </c>
      <c r="C4249" t="s">
        <v>6042</v>
      </c>
      <c r="D4249" s="13">
        <v>1763</v>
      </c>
      <c r="E4249" t="s">
        <v>9102</v>
      </c>
      <c r="F4249" s="10" t="str">
        <f>IF(ISERROR(VLOOKUP(Transaktionen[[#This Row],[Transaktionen]],BTT[Verwendete Transaktion (Pflichtauswahl)],1,FALSE)),"nein","ja")</f>
        <v>nein</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nein</v>
      </c>
    </row>
    <row r="4252" spans="1:6" x14ac:dyDescent="0.25">
      <c r="A4252" t="s">
        <v>5731</v>
      </c>
      <c r="B4252" t="s">
        <v>5732</v>
      </c>
      <c r="C4252" t="s">
        <v>6086</v>
      </c>
      <c r="D4252" s="13">
        <v>18331</v>
      </c>
      <c r="E4252" t="s">
        <v>9102</v>
      </c>
      <c r="F4252" s="10" t="str">
        <f>IF(ISERROR(VLOOKUP(Transaktionen[[#This Row],[Transaktionen]],BTT[Verwendete Transaktion (Pflichtauswahl)],1,FALSE)),"nein","ja")</f>
        <v>nein</v>
      </c>
    </row>
    <row r="4253" spans="1:6" x14ac:dyDescent="0.25">
      <c r="A4253" t="s">
        <v>5733</v>
      </c>
      <c r="B4253" t="s">
        <v>5734</v>
      </c>
      <c r="C4253" t="s">
        <v>6086</v>
      </c>
      <c r="D4253" s="13">
        <v>1284</v>
      </c>
      <c r="E4253" t="s">
        <v>9102</v>
      </c>
      <c r="F4253" s="10" t="str">
        <f>IF(ISERROR(VLOOKUP(Transaktionen[[#This Row],[Transaktionen]],BTT[Verwendete Transaktion (Pflichtauswahl)],1,FALSE)),"nein","ja")</f>
        <v>nein</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nein</v>
      </c>
    </row>
    <row r="4257" spans="1:7" x14ac:dyDescent="0.25">
      <c r="A4257" t="s">
        <v>5739</v>
      </c>
      <c r="B4257" t="s">
        <v>5740</v>
      </c>
      <c r="C4257" t="s">
        <v>6085</v>
      </c>
      <c r="D4257" s="13">
        <v>1074</v>
      </c>
      <c r="E4257" t="s">
        <v>9102</v>
      </c>
      <c r="F4257" s="10" t="str">
        <f>IF(ISERROR(VLOOKUP(Transaktionen[[#This Row],[Transaktionen]],BTT[Verwendete Transaktion (Pflichtauswahl)],1,FALSE)),"nein","ja")</f>
        <v>nein</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ja</v>
      </c>
    </row>
    <row r="4262" spans="1:7" x14ac:dyDescent="0.25">
      <c r="A4262" t="s">
        <v>5745</v>
      </c>
      <c r="B4262" t="s">
        <v>5746</v>
      </c>
      <c r="C4262" t="s">
        <v>6039</v>
      </c>
      <c r="D4262" s="13">
        <v>10343</v>
      </c>
      <c r="E4262" t="s">
        <v>9102</v>
      </c>
      <c r="F4262" s="10" t="str">
        <f>IF(ISERROR(VLOOKUP(Transaktionen[[#This Row],[Transaktionen]],BTT[Verwendete Transaktion (Pflichtauswahl)],1,FALSE)),"nein","ja")</f>
        <v>ja</v>
      </c>
    </row>
    <row r="4263" spans="1:7" x14ac:dyDescent="0.25">
      <c r="A4263" t="s">
        <v>5747</v>
      </c>
      <c r="B4263" t="s">
        <v>5748</v>
      </c>
      <c r="C4263" t="s">
        <v>6039</v>
      </c>
      <c r="D4263" s="13">
        <v>592</v>
      </c>
      <c r="E4263" t="s">
        <v>9102</v>
      </c>
      <c r="F4263" s="10" t="str">
        <f>IF(ISERROR(VLOOKUP(Transaktionen[[#This Row],[Transaktionen]],BTT[Verwendete Transaktion (Pflichtauswahl)],1,FALSE)),"nein","ja")</f>
        <v>ja</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ja</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nein</v>
      </c>
    </row>
    <row r="4272" spans="1:7" x14ac:dyDescent="0.25">
      <c r="A4272" t="s">
        <v>5758</v>
      </c>
      <c r="B4272" t="s">
        <v>5759</v>
      </c>
      <c r="C4272" t="s">
        <v>6041</v>
      </c>
      <c r="D4272" s="13">
        <v>3213</v>
      </c>
      <c r="E4272" t="s">
        <v>9103</v>
      </c>
      <c r="F4272" s="10" t="str">
        <f>IF(ISERROR(VLOOKUP(Transaktionen[[#This Row],[Transaktionen]],BTT[Verwendete Transaktion (Pflichtauswahl)],1,FALSE)),"nein","ja")</f>
        <v>nein</v>
      </c>
    </row>
    <row r="4273" spans="1:7" x14ac:dyDescent="0.25">
      <c r="A4273" t="s">
        <v>7445</v>
      </c>
      <c r="B4273" t="s">
        <v>8450</v>
      </c>
      <c r="C4273" t="s">
        <v>6041</v>
      </c>
      <c r="D4273" s="13" t="s">
        <v>576</v>
      </c>
      <c r="E4273" t="s">
        <v>576</v>
      </c>
      <c r="F4273" s="10" t="str">
        <f>IF(ISERROR(VLOOKUP(Transaktionen[[#This Row],[Transaktionen]],BTT[Verwendete Transaktion (Pflichtauswahl)],1,FALSE)),"nein","ja")</f>
        <v>nein</v>
      </c>
    </row>
    <row r="4274" spans="1:7" x14ac:dyDescent="0.25">
      <c r="A4274" t="s">
        <v>5760</v>
      </c>
      <c r="B4274" t="s">
        <v>5757</v>
      </c>
      <c r="C4274" t="s">
        <v>6041</v>
      </c>
      <c r="D4274" s="13">
        <v>245</v>
      </c>
      <c r="E4274" t="s">
        <v>9102</v>
      </c>
      <c r="F4274" s="10" t="str">
        <f>IF(ISERROR(VLOOKUP(Transaktionen[[#This Row],[Transaktionen]],BTT[Verwendete Transaktion (Pflichtauswahl)],1,FALSE)),"nein","ja")</f>
        <v>nein</v>
      </c>
    </row>
    <row r="4275" spans="1:7" x14ac:dyDescent="0.2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25">
      <c r="A4278" t="s">
        <v>10422</v>
      </c>
      <c r="B4278" t="s">
        <v>10423</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15</v>
      </c>
    </row>
    <row r="6" spans="1:2" x14ac:dyDescent="0.25">
      <c r="A6" s="12" t="s">
        <v>8454</v>
      </c>
      <c r="B6" s="10">
        <v>534</v>
      </c>
    </row>
    <row r="7" spans="1:2" x14ac:dyDescent="0.25">
      <c r="A7" s="12" t="s">
        <v>8581</v>
      </c>
      <c r="B7" s="10">
        <v>1</v>
      </c>
    </row>
    <row r="8" spans="1:2" x14ac:dyDescent="0.25">
      <c r="A8" s="12" t="s">
        <v>6322</v>
      </c>
      <c r="B8" s="10">
        <v>61</v>
      </c>
    </row>
    <row r="9" spans="1:2" x14ac:dyDescent="0.25">
      <c r="A9" s="12" t="s">
        <v>6036</v>
      </c>
      <c r="B9" s="10">
        <v>51</v>
      </c>
    </row>
    <row r="10" spans="1:2" x14ac:dyDescent="0.25">
      <c r="A10" s="12" t="s">
        <v>8457</v>
      </c>
      <c r="B10" s="10">
        <v>83</v>
      </c>
    </row>
    <row r="11" spans="1:2" x14ac:dyDescent="0.25">
      <c r="A11" s="12" t="s">
        <v>6088</v>
      </c>
      <c r="B11" s="10">
        <v>37</v>
      </c>
    </row>
    <row r="12" spans="1:2" x14ac:dyDescent="0.25">
      <c r="A12" s="12" t="s">
        <v>6095</v>
      </c>
      <c r="B12" s="10">
        <v>28</v>
      </c>
    </row>
    <row r="13" spans="1:2" x14ac:dyDescent="0.25">
      <c r="A13" s="12" t="s">
        <v>6040</v>
      </c>
      <c r="B13" s="10">
        <v>7</v>
      </c>
    </row>
    <row r="14" spans="1:2" x14ac:dyDescent="0.25">
      <c r="A14" s="12" t="s">
        <v>6094</v>
      </c>
      <c r="B14" s="10">
        <v>47</v>
      </c>
    </row>
    <row r="15" spans="1:2" x14ac:dyDescent="0.25">
      <c r="A15" s="12" t="s">
        <v>8578</v>
      </c>
      <c r="B15" s="10">
        <v>1</v>
      </c>
    </row>
    <row r="16" spans="1:2" x14ac:dyDescent="0.25">
      <c r="A16" s="12" t="s">
        <v>3</v>
      </c>
      <c r="B16" s="10">
        <v>686</v>
      </c>
    </row>
    <row r="17" spans="1:2" x14ac:dyDescent="0.25">
      <c r="A17" s="12" t="s">
        <v>6037</v>
      </c>
      <c r="B17" s="10">
        <v>115</v>
      </c>
    </row>
    <row r="18" spans="1:2" x14ac:dyDescent="0.25">
      <c r="A18" s="12" t="s">
        <v>6101</v>
      </c>
      <c r="B18" s="10">
        <v>5</v>
      </c>
    </row>
    <row r="19" spans="1:2" x14ac:dyDescent="0.25">
      <c r="A19" s="12" t="s">
        <v>6089</v>
      </c>
      <c r="B19" s="10">
        <v>48</v>
      </c>
    </row>
    <row r="20" spans="1:2" x14ac:dyDescent="0.25">
      <c r="A20" s="12" t="s">
        <v>8458</v>
      </c>
      <c r="B20" s="10">
        <v>4</v>
      </c>
    </row>
    <row r="21" spans="1:2" x14ac:dyDescent="0.25">
      <c r="A21" s="12" t="s">
        <v>6084</v>
      </c>
      <c r="B21" s="10">
        <v>68</v>
      </c>
    </row>
    <row r="22" spans="1:2" x14ac:dyDescent="0.25">
      <c r="A22" s="12" t="s">
        <v>8456</v>
      </c>
      <c r="B22" s="10">
        <v>5</v>
      </c>
    </row>
    <row r="23" spans="1:2" x14ac:dyDescent="0.25">
      <c r="A23" s="12" t="s">
        <v>6102</v>
      </c>
      <c r="B23" s="10">
        <v>17</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30</v>
      </c>
    </row>
    <row r="29" spans="1:2" x14ac:dyDescent="0.25">
      <c r="A29" s="12" t="s">
        <v>6087</v>
      </c>
      <c r="B29" s="10">
        <v>200</v>
      </c>
    </row>
    <row r="30" spans="1:2" x14ac:dyDescent="0.25">
      <c r="A30" s="12" t="s">
        <v>6092</v>
      </c>
      <c r="B30" s="10">
        <v>29</v>
      </c>
    </row>
    <row r="31" spans="1:2" x14ac:dyDescent="0.25">
      <c r="A31" s="12" t="s">
        <v>6038</v>
      </c>
      <c r="B31" s="10">
        <v>241</v>
      </c>
    </row>
    <row r="32" spans="1:2" x14ac:dyDescent="0.25">
      <c r="A32" s="12" t="s">
        <v>9073</v>
      </c>
      <c r="B32" s="10">
        <v>1</v>
      </c>
    </row>
    <row r="33" spans="1:2" x14ac:dyDescent="0.25">
      <c r="A33" s="12" t="s">
        <v>8453</v>
      </c>
      <c r="B33" s="10">
        <v>4</v>
      </c>
    </row>
    <row r="34" spans="1:2" x14ac:dyDescent="0.25">
      <c r="A34" s="12" t="s">
        <v>6098</v>
      </c>
      <c r="B34" s="10">
        <v>1</v>
      </c>
    </row>
    <row r="35" spans="1:2" x14ac:dyDescent="0.25">
      <c r="A35" s="12" t="s">
        <v>8463</v>
      </c>
      <c r="B35" s="10">
        <v>3</v>
      </c>
    </row>
    <row r="36" spans="1:2" x14ac:dyDescent="0.25">
      <c r="A36" s="12" t="s">
        <v>6041</v>
      </c>
      <c r="B36" s="10">
        <v>222</v>
      </c>
    </row>
    <row r="37" spans="1:2" x14ac:dyDescent="0.25">
      <c r="A37" s="12" t="s">
        <v>6096</v>
      </c>
      <c r="B37" s="10">
        <v>54</v>
      </c>
    </row>
    <row r="38" spans="1:2" x14ac:dyDescent="0.25">
      <c r="A38" s="12" t="s">
        <v>6042</v>
      </c>
      <c r="B38" s="10">
        <v>53</v>
      </c>
    </row>
    <row r="39" spans="1:2" x14ac:dyDescent="0.25">
      <c r="A39" s="12" t="s">
        <v>6090</v>
      </c>
      <c r="B39" s="10">
        <v>32</v>
      </c>
    </row>
    <row r="40" spans="1:2" x14ac:dyDescent="0.25">
      <c r="A40" s="12" t="s">
        <v>6085</v>
      </c>
      <c r="B40" s="10">
        <v>38</v>
      </c>
    </row>
    <row r="41" spans="1:2" x14ac:dyDescent="0.25">
      <c r="A41" s="12" t="s">
        <v>6086</v>
      </c>
      <c r="B41" s="10">
        <v>3</v>
      </c>
    </row>
    <row r="42" spans="1:2" x14ac:dyDescent="0.25">
      <c r="A42" s="12" t="s">
        <v>6100</v>
      </c>
      <c r="B42" s="10">
        <v>2</v>
      </c>
    </row>
    <row r="43" spans="1:2" x14ac:dyDescent="0.25">
      <c r="A43" s="12" t="s">
        <v>6039</v>
      </c>
      <c r="B43" s="10">
        <v>22</v>
      </c>
    </row>
    <row r="44" spans="1:2" x14ac:dyDescent="0.25">
      <c r="A44" s="12" t="s">
        <v>8464</v>
      </c>
      <c r="B44" s="10">
        <v>1</v>
      </c>
    </row>
    <row r="45" spans="1:2" x14ac:dyDescent="0.25">
      <c r="A45" s="12" t="s">
        <v>8455</v>
      </c>
      <c r="B45" s="10">
        <v>2</v>
      </c>
    </row>
    <row r="46" spans="1:2" x14ac:dyDescent="0.25">
      <c r="A46" s="12" t="s">
        <v>9098</v>
      </c>
      <c r="B46" s="10">
        <v>1</v>
      </c>
    </row>
    <row r="47" spans="1:2" x14ac:dyDescent="0.25">
      <c r="A47" s="12" t="s">
        <v>9097</v>
      </c>
      <c r="B47" s="10">
        <v>2778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nein</v>
      </c>
    </row>
    <row r="36" spans="1:3" x14ac:dyDescent="0.25">
      <c r="A36" t="s">
        <v>8669</v>
      </c>
      <c r="B36" t="s">
        <v>8670</v>
      </c>
      <c r="C36" t="str">
        <f>IF(ISERROR(VLOOKUP(Formulare[[#This Row],[Formularbezeichnung]],BTT[Verwendetes Formular
(Auswahl falls relevant)],1,FALSE)),"nein","ja")</f>
        <v>nein</v>
      </c>
    </row>
    <row r="37" spans="1:3" x14ac:dyDescent="0.25">
      <c r="A37" t="s">
        <v>8671</v>
      </c>
      <c r="B37" t="s">
        <v>8672</v>
      </c>
      <c r="C37" t="str">
        <f>IF(ISERROR(VLOOKUP(Formulare[[#This Row],[Formularbezeichnung]],BTT[Verwendetes Formular
(Auswahl falls relevant)],1,FALSE)),"nein","ja")</f>
        <v>nein</v>
      </c>
    </row>
    <row r="38" spans="1:3" x14ac:dyDescent="0.25">
      <c r="A38" t="s">
        <v>8667</v>
      </c>
      <c r="B38" t="s">
        <v>8673</v>
      </c>
      <c r="C38" t="str">
        <f>IF(ISERROR(VLOOKUP(Formulare[[#This Row],[Formularbezeichnung]],BTT[Verwendetes Formular
(Auswahl falls relevant)],1,FALSE)),"nein","ja")</f>
        <v>nein</v>
      </c>
    </row>
    <row r="39" spans="1:3" x14ac:dyDescent="0.25">
      <c r="A39" t="s">
        <v>8674</v>
      </c>
      <c r="B39" t="s">
        <v>8675</v>
      </c>
      <c r="C39" t="str">
        <f>IF(ISERROR(VLOOKUP(Formulare[[#This Row],[Formularbezeichnung]],BTT[Verwendetes Formular
(Auswahl falls relevant)],1,FALSE)),"nein","ja")</f>
        <v>nein</v>
      </c>
    </row>
    <row r="40" spans="1:3" x14ac:dyDescent="0.25">
      <c r="A40" t="s">
        <v>8667</v>
      </c>
      <c r="B40" t="s">
        <v>8676</v>
      </c>
      <c r="C40" t="str">
        <f>IF(ISERROR(VLOOKUP(Formulare[[#This Row],[Formularbezeichnung]],BTT[Verwendetes Formular
(Auswahl falls relevant)],1,FALSE)),"nein","ja")</f>
        <v>nein</v>
      </c>
    </row>
    <row r="41" spans="1:3" x14ac:dyDescent="0.25">
      <c r="A41" t="s">
        <v>8677</v>
      </c>
      <c r="B41" t="s">
        <v>8678</v>
      </c>
      <c r="C41" t="str">
        <f>IF(ISERROR(VLOOKUP(Formulare[[#This Row],[Formularbezeichnung]],BTT[Verwendetes Formular
(Auswahl falls relevant)],1,FALSE)),"nein","ja")</f>
        <v>nein</v>
      </c>
    </row>
    <row r="42" spans="1:3" x14ac:dyDescent="0.25">
      <c r="A42" t="s">
        <v>8679</v>
      </c>
      <c r="B42" t="s">
        <v>8680</v>
      </c>
      <c r="C42" t="str">
        <f>IF(ISERROR(VLOOKUP(Formulare[[#This Row],[Formularbezeichnung]],BTT[Verwendetes Formular
(Auswahl falls relevant)],1,FALSE)),"nein","ja")</f>
        <v>nein</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ja</v>
      </c>
    </row>
    <row r="50" spans="1:3" x14ac:dyDescent="0.25">
      <c r="A50" t="s">
        <v>8693</v>
      </c>
      <c r="B50" t="s">
        <v>8695</v>
      </c>
      <c r="C50" t="str">
        <f>IF(ISERROR(VLOOKUP(Formulare[[#This Row],[Formularbezeichnung]],BTT[Verwendetes Formular
(Auswahl falls relevant)],1,FALSE)),"nein","ja")</f>
        <v>ja</v>
      </c>
    </row>
    <row r="51" spans="1:3" x14ac:dyDescent="0.25">
      <c r="A51" t="s">
        <v>8693</v>
      </c>
      <c r="B51" t="s">
        <v>8696</v>
      </c>
      <c r="C51" t="str">
        <f>IF(ISERROR(VLOOKUP(Formulare[[#This Row],[Formularbezeichnung]],BTT[Verwendetes Formular
(Auswahl falls relevant)],1,FALSE)),"nein","ja")</f>
        <v>ja</v>
      </c>
    </row>
    <row r="52" spans="1:3" x14ac:dyDescent="0.25">
      <c r="A52" t="s">
        <v>8693</v>
      </c>
      <c r="B52" t="s">
        <v>8697</v>
      </c>
      <c r="C52" t="str">
        <f>IF(ISERROR(VLOOKUP(Formulare[[#This Row],[Formularbezeichnung]],BTT[Verwendetes Formular
(Auswahl falls relevant)],1,FALSE)),"nein","ja")</f>
        <v>ja</v>
      </c>
    </row>
    <row r="53" spans="1:3" x14ac:dyDescent="0.25">
      <c r="A53" t="s">
        <v>8693</v>
      </c>
      <c r="B53" t="s">
        <v>8698</v>
      </c>
      <c r="C53" t="str">
        <f>IF(ISERROR(VLOOKUP(Formulare[[#This Row],[Formularbezeichnung]],BTT[Verwendetes Formular
(Auswahl falls relevant)],1,FALSE)),"nein","ja")</f>
        <v>ja</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nein</v>
      </c>
    </row>
    <row r="58" spans="1:3" x14ac:dyDescent="0.25">
      <c r="A58" t="s">
        <v>8706</v>
      </c>
      <c r="B58" t="s">
        <v>8707</v>
      </c>
      <c r="C58" t="str">
        <f>IF(ISERROR(VLOOKUP(Formulare[[#This Row],[Formularbezeichnung]],BTT[Verwendetes Formular
(Auswahl falls relevant)],1,FALSE)),"nein","ja")</f>
        <v>nein</v>
      </c>
    </row>
    <row r="59" spans="1:3" x14ac:dyDescent="0.25">
      <c r="A59" t="s">
        <v>8708</v>
      </c>
      <c r="B59" t="s">
        <v>8709</v>
      </c>
      <c r="C59" t="str">
        <f>IF(ISERROR(VLOOKUP(Formulare[[#This Row],[Formularbezeichnung]],BTT[Verwendetes Formular
(Auswahl falls relevant)],1,FALSE)),"nein","ja")</f>
        <v>nein</v>
      </c>
    </row>
    <row r="60" spans="1:3" x14ac:dyDescent="0.25">
      <c r="A60" t="s">
        <v>8710</v>
      </c>
      <c r="B60" t="s">
        <v>8711</v>
      </c>
      <c r="C60" t="str">
        <f>IF(ISERROR(VLOOKUP(Formulare[[#This Row],[Formularbezeichnung]],BTT[Verwendetes Formular
(Auswahl falls relevant)],1,FALSE)),"nein","ja")</f>
        <v>nein</v>
      </c>
    </row>
    <row r="61" spans="1:3" x14ac:dyDescent="0.25">
      <c r="A61" t="s">
        <v>8712</v>
      </c>
      <c r="B61" t="s">
        <v>8713</v>
      </c>
      <c r="C61" t="str">
        <f>IF(ISERROR(VLOOKUP(Formulare[[#This Row],[Formularbezeichnung]],BTT[Verwendetes Formular
(Auswahl falls relevant)],1,FALSE)),"nein","ja")</f>
        <v>nein</v>
      </c>
    </row>
    <row r="62" spans="1:3" x14ac:dyDescent="0.25">
      <c r="A62" t="s">
        <v>8714</v>
      </c>
      <c r="B62" t="s">
        <v>8715</v>
      </c>
      <c r="C62" t="str">
        <f>IF(ISERROR(VLOOKUP(Formulare[[#This Row],[Formularbezeichnung]],BTT[Verwendetes Formular
(Auswahl falls relevant)],1,FALSE)),"nein","ja")</f>
        <v>nein</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nein</v>
      </c>
    </row>
    <row r="65" spans="1:3" x14ac:dyDescent="0.25">
      <c r="A65" t="s">
        <v>8719</v>
      </c>
      <c r="B65" t="s">
        <v>8720</v>
      </c>
      <c r="C65" t="str">
        <f>IF(ISERROR(VLOOKUP(Formulare[[#This Row],[Formularbezeichnung]],BTT[Verwendetes Formular
(Auswahl falls relevant)],1,FALSE)),"nein","ja")</f>
        <v>nein</v>
      </c>
    </row>
    <row r="66" spans="1:3" x14ac:dyDescent="0.25">
      <c r="A66" t="s">
        <v>8721</v>
      </c>
      <c r="B66" t="s">
        <v>8722</v>
      </c>
      <c r="C66" t="str">
        <f>IF(ISERROR(VLOOKUP(Formulare[[#This Row],[Formularbezeichnung]],BTT[Verwendetes Formular
(Auswahl falls relevant)],1,FALSE)),"nein","ja")</f>
        <v>nein</v>
      </c>
    </row>
    <row r="67" spans="1:3" x14ac:dyDescent="0.25">
      <c r="A67" t="s">
        <v>8723</v>
      </c>
      <c r="B67" t="s">
        <v>8724</v>
      </c>
      <c r="C67" t="str">
        <f>IF(ISERROR(VLOOKUP(Formulare[[#This Row],[Formularbezeichnung]],BTT[Verwendetes Formular
(Auswahl falls relevant)],1,FALSE)),"nein","ja")</f>
        <v>nein</v>
      </c>
    </row>
    <row r="68" spans="1:3" x14ac:dyDescent="0.25">
      <c r="A68" t="s">
        <v>8573</v>
      </c>
      <c r="B68" t="s">
        <v>8725</v>
      </c>
      <c r="C68" t="str">
        <f>IF(ISERROR(VLOOKUP(Formulare[[#This Row],[Formularbezeichnung]],BTT[Verwendetes Formular
(Auswahl falls relevant)],1,FALSE)),"nein","ja")</f>
        <v>nein</v>
      </c>
    </row>
    <row r="69" spans="1:3" x14ac:dyDescent="0.25">
      <c r="A69" t="s">
        <v>8726</v>
      </c>
      <c r="B69" t="s">
        <v>8727</v>
      </c>
      <c r="C69" t="str">
        <f>IF(ISERROR(VLOOKUP(Formulare[[#This Row],[Formularbezeichnung]],BTT[Verwendetes Formular
(Auswahl falls relevant)],1,FALSE)),"nein","ja")</f>
        <v>nein</v>
      </c>
    </row>
    <row r="70" spans="1:3" x14ac:dyDescent="0.25">
      <c r="A70" t="s">
        <v>8728</v>
      </c>
      <c r="B70" t="s">
        <v>8729</v>
      </c>
      <c r="C70" t="str">
        <f>IF(ISERROR(VLOOKUP(Formulare[[#This Row],[Formularbezeichnung]],BTT[Verwendetes Formular
(Auswahl falls relevant)],1,FALSE)),"nein","ja")</f>
        <v>nein</v>
      </c>
    </row>
    <row r="71" spans="1:3" x14ac:dyDescent="0.25">
      <c r="A71" t="s">
        <v>8574</v>
      </c>
      <c r="B71" t="s">
        <v>8730</v>
      </c>
      <c r="C71" t="str">
        <f>IF(ISERROR(VLOOKUP(Formulare[[#This Row],[Formularbezeichnung]],BTT[Verwendetes Formular
(Auswahl falls relevant)],1,FALSE)),"nein","ja")</f>
        <v>nein</v>
      </c>
    </row>
    <row r="72" spans="1:3" x14ac:dyDescent="0.25">
      <c r="A72" t="s">
        <v>8731</v>
      </c>
      <c r="B72" t="s">
        <v>8732</v>
      </c>
      <c r="C72" t="str">
        <f>IF(ISERROR(VLOOKUP(Formulare[[#This Row],[Formularbezeichnung]],BTT[Verwendetes Formular
(Auswahl falls relevant)],1,FALSE)),"nein","ja")</f>
        <v>nein</v>
      </c>
    </row>
    <row r="73" spans="1:3" x14ac:dyDescent="0.25">
      <c r="A73" t="s">
        <v>8733</v>
      </c>
      <c r="B73" t="s">
        <v>8734</v>
      </c>
      <c r="C73" t="str">
        <f>IF(ISERROR(VLOOKUP(Formulare[[#This Row],[Formularbezeichnung]],BTT[Verwendetes Formular
(Auswahl falls relevant)],1,FALSE)),"nein","ja")</f>
        <v>nein</v>
      </c>
    </row>
    <row r="74" spans="1:3" x14ac:dyDescent="0.25">
      <c r="A74" t="s">
        <v>8735</v>
      </c>
      <c r="B74" t="s">
        <v>8736</v>
      </c>
      <c r="C74" t="str">
        <f>IF(ISERROR(VLOOKUP(Formulare[[#This Row],[Formularbezeichnung]],BTT[Verwendetes Formular
(Auswahl falls relevant)],1,FALSE)),"nein","ja")</f>
        <v>nein</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ja</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ja</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nein</v>
      </c>
    </row>
    <row r="135" spans="1:3" x14ac:dyDescent="0.25">
      <c r="A135" t="s">
        <v>8809</v>
      </c>
      <c r="B135" t="s">
        <v>8810</v>
      </c>
      <c r="C135" t="str">
        <f>IF(ISERROR(VLOOKUP(Formulare[[#This Row],[Formularbezeichnung]],BTT[Verwendetes Formular
(Auswahl falls relevant)],1,FALSE)),"nein","ja")</f>
        <v>nein</v>
      </c>
    </row>
    <row r="136" spans="1:3" x14ac:dyDescent="0.25">
      <c r="A136" t="s">
        <v>8811</v>
      </c>
      <c r="B136" t="s">
        <v>8812</v>
      </c>
      <c r="C136" t="str">
        <f>IF(ISERROR(VLOOKUP(Formulare[[#This Row],[Formularbezeichnung]],BTT[Verwendetes Formular
(Auswahl falls relevant)],1,FALSE)),"nein","ja")</f>
        <v>nein</v>
      </c>
    </row>
    <row r="137" spans="1:3" x14ac:dyDescent="0.25">
      <c r="A137" t="s">
        <v>8813</v>
      </c>
      <c r="B137" t="s">
        <v>5788</v>
      </c>
      <c r="C137" t="str">
        <f>IF(ISERROR(VLOOKUP(Formulare[[#This Row],[Formularbezeichnung]],BTT[Verwendetes Formular
(Auswahl falls relevant)],1,FALSE)),"nein","ja")</f>
        <v>nein</v>
      </c>
    </row>
    <row r="138" spans="1:3" x14ac:dyDescent="0.25">
      <c r="A138" t="s">
        <v>8814</v>
      </c>
      <c r="B138" t="s">
        <v>8815</v>
      </c>
      <c r="C138" t="str">
        <f>IF(ISERROR(VLOOKUP(Formulare[[#This Row],[Formularbezeichnung]],BTT[Verwendetes Formular
(Auswahl falls relevant)],1,FALSE)),"nein","ja")</f>
        <v>nein</v>
      </c>
    </row>
    <row r="139" spans="1:3" x14ac:dyDescent="0.25">
      <c r="A139" t="s">
        <v>8816</v>
      </c>
      <c r="B139" t="s">
        <v>8817</v>
      </c>
      <c r="C139" t="str">
        <f>IF(ISERROR(VLOOKUP(Formulare[[#This Row],[Formularbezeichnung]],BTT[Verwendetes Formular
(Auswahl falls relevant)],1,FALSE)),"nein","ja")</f>
        <v>nein</v>
      </c>
    </row>
    <row r="140" spans="1:3" x14ac:dyDescent="0.25">
      <c r="A140" t="s">
        <v>8818</v>
      </c>
      <c r="B140" t="s">
        <v>8819</v>
      </c>
      <c r="C140" t="str">
        <f>IF(ISERROR(VLOOKUP(Formulare[[#This Row],[Formularbezeichnung]],BTT[Verwendetes Formular
(Auswahl falls relevant)],1,FALSE)),"nein","ja")</f>
        <v>nein</v>
      </c>
    </row>
    <row r="141" spans="1:3" x14ac:dyDescent="0.25">
      <c r="A141" t="s">
        <v>8571</v>
      </c>
      <c r="B141" t="s">
        <v>8820</v>
      </c>
      <c r="C141" t="str">
        <f>IF(ISERROR(VLOOKUP(Formulare[[#This Row],[Formularbezeichnung]],BTT[Verwendetes Formular
(Auswahl falls relevant)],1,FALSE)),"nein","ja")</f>
        <v>nein</v>
      </c>
    </row>
    <row r="142" spans="1:3" x14ac:dyDescent="0.25">
      <c r="A142" t="s">
        <v>8821</v>
      </c>
      <c r="B142" t="s">
        <v>8822</v>
      </c>
      <c r="C142" t="str">
        <f>IF(ISERROR(VLOOKUP(Formulare[[#This Row],[Formularbezeichnung]],BTT[Verwendetes Formular
(Auswahl falls relevant)],1,FALSE)),"nein","ja")</f>
        <v>nein</v>
      </c>
    </row>
    <row r="143" spans="1:3" x14ac:dyDescent="0.25">
      <c r="A143" t="s">
        <v>8823</v>
      </c>
      <c r="B143" t="s">
        <v>8824</v>
      </c>
      <c r="C143" t="str">
        <f>IF(ISERROR(VLOOKUP(Formulare[[#This Row],[Formularbezeichnung]],BTT[Verwendetes Formular
(Auswahl falls relevant)],1,FALSE)),"nein","ja")</f>
        <v>nein</v>
      </c>
    </row>
    <row r="144" spans="1:3" x14ac:dyDescent="0.25">
      <c r="A144" t="s">
        <v>8825</v>
      </c>
      <c r="B144" t="s">
        <v>8826</v>
      </c>
      <c r="C144" t="str">
        <f>IF(ISERROR(VLOOKUP(Formulare[[#This Row],[Formularbezeichnung]],BTT[Verwendetes Formular
(Auswahl falls relevant)],1,FALSE)),"nein","ja")</f>
        <v>nein</v>
      </c>
    </row>
    <row r="145" spans="1:3" x14ac:dyDescent="0.25">
      <c r="A145" t="s">
        <v>8827</v>
      </c>
      <c r="B145" t="s">
        <v>8828</v>
      </c>
      <c r="C145" t="str">
        <f>IF(ISERROR(VLOOKUP(Formulare[[#This Row],[Formularbezeichnung]],BTT[Verwendetes Formular
(Auswahl falls relevant)],1,FALSE)),"nein","ja")</f>
        <v>nein</v>
      </c>
    </row>
    <row r="146" spans="1:3" x14ac:dyDescent="0.25">
      <c r="A146" t="s">
        <v>8829</v>
      </c>
      <c r="B146" t="s">
        <v>8830</v>
      </c>
      <c r="C146" t="str">
        <f>IF(ISERROR(VLOOKUP(Formulare[[#This Row],[Formularbezeichnung]],BTT[Verwendetes Formular
(Auswahl falls relevant)],1,FALSE)),"nein","ja")</f>
        <v>nein</v>
      </c>
    </row>
    <row r="147" spans="1:3" x14ac:dyDescent="0.25">
      <c r="A147" t="s">
        <v>8831</v>
      </c>
      <c r="B147" t="s">
        <v>8832</v>
      </c>
      <c r="C147" t="str">
        <f>IF(ISERROR(VLOOKUP(Formulare[[#This Row],[Formularbezeichnung]],BTT[Verwendetes Formular
(Auswahl falls relevant)],1,FALSE)),"nein","ja")</f>
        <v>nein</v>
      </c>
    </row>
    <row r="148" spans="1:3" x14ac:dyDescent="0.25">
      <c r="A148" t="s">
        <v>8833</v>
      </c>
      <c r="B148" t="s">
        <v>8834</v>
      </c>
      <c r="C148" t="str">
        <f>IF(ISERROR(VLOOKUP(Formulare[[#This Row],[Formularbezeichnung]],BTT[Verwendetes Formular
(Auswahl falls relevant)],1,FALSE)),"nein","ja")</f>
        <v>nein</v>
      </c>
    </row>
    <row r="149" spans="1:3" x14ac:dyDescent="0.25">
      <c r="A149" t="s">
        <v>8835</v>
      </c>
      <c r="B149" t="s">
        <v>8834</v>
      </c>
      <c r="C149" t="str">
        <f>IF(ISERROR(VLOOKUP(Formulare[[#This Row],[Formularbezeichnung]],BTT[Verwendetes Formular
(Auswahl falls relevant)],1,FALSE)),"nein","ja")</f>
        <v>nein</v>
      </c>
    </row>
    <row r="150" spans="1:3" x14ac:dyDescent="0.25">
      <c r="A150" t="s">
        <v>8833</v>
      </c>
      <c r="B150" t="s">
        <v>8836</v>
      </c>
      <c r="C150" t="str">
        <f>IF(ISERROR(VLOOKUP(Formulare[[#This Row],[Formularbezeichnung]],BTT[Verwendetes Formular
(Auswahl falls relevant)],1,FALSE)),"nein","ja")</f>
        <v>nein</v>
      </c>
    </row>
    <row r="151" spans="1:3" x14ac:dyDescent="0.25">
      <c r="A151" t="s">
        <v>8570</v>
      </c>
      <c r="B151" t="s">
        <v>8837</v>
      </c>
      <c r="C151" t="str">
        <f>IF(ISERROR(VLOOKUP(Formulare[[#This Row],[Formularbezeichnung]],BTT[Verwendetes Formular
(Auswahl falls relevant)],1,FALSE)),"nein","ja")</f>
        <v>nein</v>
      </c>
    </row>
    <row r="152" spans="1:3" x14ac:dyDescent="0.25">
      <c r="A152" t="s">
        <v>8838</v>
      </c>
      <c r="B152" t="s">
        <v>8839</v>
      </c>
      <c r="C152" t="str">
        <f>IF(ISERROR(VLOOKUP(Formulare[[#This Row],[Formularbezeichnung]],BTT[Verwendetes Formular
(Auswahl falls relevant)],1,FALSE)),"nein","ja")</f>
        <v>nein</v>
      </c>
    </row>
    <row r="153" spans="1:3" x14ac:dyDescent="0.25">
      <c r="A153" t="s">
        <v>8840</v>
      </c>
      <c r="B153" t="s">
        <v>8841</v>
      </c>
      <c r="C153" t="str">
        <f>IF(ISERROR(VLOOKUP(Formulare[[#This Row],[Formularbezeichnung]],BTT[Verwendetes Formular
(Auswahl falls relevant)],1,FALSE)),"nein","ja")</f>
        <v>nein</v>
      </c>
    </row>
    <row r="154" spans="1:3" x14ac:dyDescent="0.25">
      <c r="A154" t="s">
        <v>8842</v>
      </c>
      <c r="B154" t="s">
        <v>8841</v>
      </c>
      <c r="C154" t="str">
        <f>IF(ISERROR(VLOOKUP(Formulare[[#This Row],[Formularbezeichnung]],BTT[Verwendetes Formular
(Auswahl falls relevant)],1,FALSE)),"nein","ja")</f>
        <v>nein</v>
      </c>
    </row>
    <row r="155" spans="1:3" x14ac:dyDescent="0.25">
      <c r="A155" t="s">
        <v>8843</v>
      </c>
      <c r="B155" t="s">
        <v>8841</v>
      </c>
      <c r="C155" t="str">
        <f>IF(ISERROR(VLOOKUP(Formulare[[#This Row],[Formularbezeichnung]],BTT[Verwendetes Formular
(Auswahl falls relevant)],1,FALSE)),"nein","ja")</f>
        <v>ja</v>
      </c>
    </row>
    <row r="156" spans="1:3" x14ac:dyDescent="0.25">
      <c r="A156" t="s">
        <v>8572</v>
      </c>
      <c r="B156" t="s">
        <v>8844</v>
      </c>
      <c r="C156" t="str">
        <f>IF(ISERROR(VLOOKUP(Formulare[[#This Row],[Formularbezeichnung]],BTT[Verwendetes Formular
(Auswahl falls relevant)],1,FALSE)),"nein","ja")</f>
        <v>nein</v>
      </c>
    </row>
    <row r="157" spans="1:3" x14ac:dyDescent="0.25">
      <c r="A157" t="s">
        <v>8845</v>
      </c>
      <c r="B157" t="s">
        <v>8846</v>
      </c>
      <c r="C157" t="str">
        <f>IF(ISERROR(VLOOKUP(Formulare[[#This Row],[Formularbezeichnung]],BTT[Verwendetes Formular
(Auswahl falls relevant)],1,FALSE)),"nein","ja")</f>
        <v>nein</v>
      </c>
    </row>
    <row r="158" spans="1:3" x14ac:dyDescent="0.25">
      <c r="A158" t="s">
        <v>8573</v>
      </c>
      <c r="B158" t="s">
        <v>8847</v>
      </c>
      <c r="C158" t="str">
        <f>IF(ISERROR(VLOOKUP(Formulare[[#This Row],[Formularbezeichnung]],BTT[Verwendetes Formular
(Auswahl falls relevant)],1,FALSE)),"nein","ja")</f>
        <v>nein</v>
      </c>
    </row>
    <row r="159" spans="1:3" x14ac:dyDescent="0.25">
      <c r="A159" t="s">
        <v>8848</v>
      </c>
      <c r="B159" t="s">
        <v>8849</v>
      </c>
      <c r="C159" t="str">
        <f>IF(ISERROR(VLOOKUP(Formulare[[#This Row],[Formularbezeichnung]],BTT[Verwendetes Formular
(Auswahl falls relevant)],1,FALSE)),"nein","ja")</f>
        <v>nein</v>
      </c>
    </row>
    <row r="160" spans="1:3" x14ac:dyDescent="0.25">
      <c r="A160" t="s">
        <v>8850</v>
      </c>
      <c r="B160" t="s">
        <v>8851</v>
      </c>
      <c r="C160" t="str">
        <f>IF(ISERROR(VLOOKUP(Formulare[[#This Row],[Formularbezeichnung]],BTT[Verwendetes Formular
(Auswahl falls relevant)],1,FALSE)),"nein","ja")</f>
        <v>nein</v>
      </c>
    </row>
    <row r="161" spans="1:3" x14ac:dyDescent="0.25">
      <c r="A161" t="s">
        <v>8852</v>
      </c>
      <c r="B161" t="s">
        <v>8853</v>
      </c>
      <c r="C161" t="str">
        <f>IF(ISERROR(VLOOKUP(Formulare[[#This Row],[Formularbezeichnung]],BTT[Verwendetes Formular
(Auswahl falls relevant)],1,FALSE)),"nein","ja")</f>
        <v>nein</v>
      </c>
    </row>
    <row r="162" spans="1:3" x14ac:dyDescent="0.25">
      <c r="A162" t="s">
        <v>8854</v>
      </c>
      <c r="B162" t="s">
        <v>8855</v>
      </c>
      <c r="C162" t="str">
        <f>IF(ISERROR(VLOOKUP(Formulare[[#This Row],[Formularbezeichnung]],BTT[Verwendetes Formular
(Auswahl falls relevant)],1,FALSE)),"nein","ja")</f>
        <v>nein</v>
      </c>
    </row>
    <row r="163" spans="1:3" x14ac:dyDescent="0.25">
      <c r="A163" t="s">
        <v>8856</v>
      </c>
      <c r="B163" t="s">
        <v>8857</v>
      </c>
      <c r="C163" t="str">
        <f>IF(ISERROR(VLOOKUP(Formulare[[#This Row],[Formularbezeichnung]],BTT[Verwendetes Formular
(Auswahl falls relevant)],1,FALSE)),"nein","ja")</f>
        <v>nein</v>
      </c>
    </row>
    <row r="164" spans="1:3" x14ac:dyDescent="0.25">
      <c r="A164" t="s">
        <v>8858</v>
      </c>
      <c r="B164" t="s">
        <v>5798</v>
      </c>
      <c r="C164" t="str">
        <f>IF(ISERROR(VLOOKUP(Formulare[[#This Row],[Formularbezeichnung]],BTT[Verwendetes Formular
(Auswahl falls relevant)],1,FALSE)),"nein","ja")</f>
        <v>ja</v>
      </c>
    </row>
    <row r="165" spans="1:3" x14ac:dyDescent="0.25">
      <c r="A165" t="s">
        <v>8858</v>
      </c>
      <c r="B165" t="s">
        <v>5799</v>
      </c>
      <c r="C165" t="str">
        <f>IF(ISERROR(VLOOKUP(Formulare[[#This Row],[Formularbezeichnung]],BTT[Verwendetes Formular
(Auswahl falls relevant)],1,FALSE)),"nein","ja")</f>
        <v>ja</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nein</v>
      </c>
    </row>
    <row r="185" spans="1:3" x14ac:dyDescent="0.25">
      <c r="A185" t="s">
        <v>5795</v>
      </c>
      <c r="B185" t="s">
        <v>5794</v>
      </c>
      <c r="C185" t="str">
        <f>IF(ISERROR(VLOOKUP(Formulare[[#This Row],[Formularbezeichnung]],BTT[Verwendetes Formular
(Auswahl falls relevant)],1,FALSE)),"nein","ja")</f>
        <v>ja</v>
      </c>
    </row>
    <row r="186" spans="1:3" x14ac:dyDescent="0.25">
      <c r="A186" t="s">
        <v>5797</v>
      </c>
      <c r="B186" t="s">
        <v>5796</v>
      </c>
      <c r="C186" t="str">
        <f>IF(ISERROR(VLOOKUP(Formulare[[#This Row],[Formularbezeichnung]],BTT[Verwendetes Formular
(Auswahl falls relevant)],1,FALSE)),"nein","ja")</f>
        <v>nein</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ja</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ja</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ja</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ja</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ja</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ja</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nein</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ja</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ja</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ja</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ja</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ja</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ja</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ja</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ja</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ja</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ja</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10421</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Petra Grosse</cp:lastModifiedBy>
  <dcterms:created xsi:type="dcterms:W3CDTF">2017-04-06T20:21:07Z</dcterms:created>
  <dcterms:modified xsi:type="dcterms:W3CDTF">2024-04-09T06:48:44Z</dcterms:modified>
</cp:coreProperties>
</file>